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ie\Documents\"/>
    </mc:Choice>
  </mc:AlternateContent>
  <xr:revisionPtr revIDLastSave="0" documentId="13_ncr:1_{85F97E1B-B545-428E-AEFC-3905228C1FBD}" xr6:coauthVersionLast="47" xr6:coauthVersionMax="47" xr10:uidLastSave="{00000000-0000-0000-0000-000000000000}"/>
  <bookViews>
    <workbookView xWindow="-108" yWindow="-108" windowWidth="23256" windowHeight="12576" tabRatio="824" activeTab="1" xr2:uid="{67EE0EA9-E579-432B-AA0A-D72A517A1D82}"/>
  </bookViews>
  <sheets>
    <sheet name="Roster" sheetId="10" r:id="rId1"/>
    <sheet name="Game1" sheetId="1" r:id="rId2"/>
    <sheet name="Game2" sheetId="4" r:id="rId3"/>
    <sheet name="Game3" sheetId="5" r:id="rId4"/>
    <sheet name="Game4" sheetId="6" r:id="rId5"/>
    <sheet name="Game5" sheetId="7" r:id="rId6"/>
    <sheet name="Game6" sheetId="8" r:id="rId7"/>
    <sheet name="Summary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2" i="9" l="1" a="1"/>
  <c r="C22" i="9" s="1"/>
  <c r="C23" i="9" a="1"/>
  <c r="C23" i="9" s="1"/>
  <c r="C24" i="9" a="1"/>
  <c r="C24" i="9" s="1"/>
  <c r="C25" i="9" a="1"/>
  <c r="C25" i="9" s="1"/>
  <c r="C26" i="9" a="1"/>
  <c r="C26" i="9" s="1"/>
  <c r="C27" i="9" a="1"/>
  <c r="C27" i="9" s="1"/>
  <c r="C28" i="9" a="1"/>
  <c r="C28" i="9" s="1"/>
  <c r="C29" i="9" a="1"/>
  <c r="C29" i="9" s="1"/>
  <c r="C30" i="9" a="1"/>
  <c r="C30" i="9" s="1"/>
  <c r="C31" i="9" a="1"/>
  <c r="C31" i="9" s="1"/>
  <c r="C32" i="9" a="1"/>
  <c r="C32" i="9" s="1"/>
  <c r="C33" i="9" a="1"/>
  <c r="C33" i="9" s="1"/>
  <c r="C34" i="9" a="1"/>
  <c r="C34" i="9" s="1"/>
  <c r="C35" i="9" a="1"/>
  <c r="C35" i="9" s="1"/>
  <c r="A5" i="10"/>
  <c r="A2" i="10"/>
  <c r="B4" i="9" a="1"/>
  <c r="B4" i="9" s="1"/>
  <c r="E4" i="9"/>
  <c r="A6" i="10" l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E5" i="7" a="1"/>
  <c r="E5" i="7" s="1"/>
  <c r="E5" i="6" a="1"/>
  <c r="E5" i="6" s="1"/>
  <c r="P5" i="8" a="1"/>
  <c r="P5" i="8" s="1"/>
  <c r="E5" i="5" a="1"/>
  <c r="E5" i="5" s="1"/>
  <c r="P5" i="7" a="1"/>
  <c r="P5" i="7" s="1"/>
  <c r="E5" i="4" a="1"/>
  <c r="E5" i="4" s="1"/>
  <c r="P5" i="6" a="1"/>
  <c r="P5" i="6" s="1"/>
  <c r="E5" i="1" a="1"/>
  <c r="E5" i="1" s="1"/>
  <c r="Q6" i="1" s="1"/>
  <c r="P5" i="5" a="1"/>
  <c r="P5" i="5" s="1"/>
  <c r="P5" i="1" a="1"/>
  <c r="P5" i="1" s="1"/>
  <c r="P5" i="4" a="1"/>
  <c r="P5" i="4" s="1"/>
  <c r="E5" i="8" a="1"/>
  <c r="E5" i="8" s="1"/>
  <c r="A22" i="10" l="1"/>
  <c r="A23" i="10" s="1"/>
  <c r="A24" i="10" s="1"/>
  <c r="A25" i="10" s="1"/>
  <c r="A26" i="10" s="1"/>
  <c r="A27" i="10" s="1"/>
  <c r="A28" i="10" s="1"/>
  <c r="A29" i="10" s="1"/>
  <c r="A30" i="10" s="1"/>
  <c r="A31" i="10" s="1"/>
  <c r="Q7" i="1"/>
  <c r="Q5" i="1"/>
  <c r="Q15" i="1"/>
  <c r="Q13" i="1"/>
  <c r="Q8" i="1"/>
  <c r="Q10" i="1"/>
  <c r="Q14" i="1"/>
  <c r="Q16" i="1"/>
  <c r="Q18" i="1"/>
  <c r="Q20" i="1"/>
  <c r="Q17" i="1"/>
  <c r="Q23" i="1"/>
  <c r="Q21" i="1"/>
  <c r="Q22" i="1"/>
  <c r="Q24" i="1"/>
  <c r="Q11" i="1"/>
  <c r="Q12" i="1"/>
  <c r="Q9" i="1"/>
  <c r="Q19" i="1"/>
  <c r="B1" i="1" l="1"/>
  <c r="E4" i="8" a="1"/>
  <c r="E4" i="8" s="1"/>
  <c r="E4" i="7" a="1"/>
  <c r="E4" i="7" s="1"/>
  <c r="E4" i="6" a="1"/>
  <c r="E4" i="6" s="1"/>
  <c r="E4" i="5" a="1"/>
  <c r="E4" i="5" s="1"/>
  <c r="E4" i="4" a="1"/>
  <c r="E4" i="4" s="1"/>
  <c r="E4" i="1" a="1"/>
  <c r="E4" i="1" s="1"/>
  <c r="E1" i="7"/>
  <c r="E1" i="4"/>
  <c r="E1" i="5"/>
  <c r="E1" i="6"/>
  <c r="E1" i="8"/>
  <c r="E1" i="1"/>
  <c r="Q16" i="8" l="1"/>
  <c r="Q16" i="7"/>
  <c r="Q16" i="6"/>
  <c r="Q15" i="5"/>
  <c r="Q9" i="8"/>
  <c r="Q11" i="8"/>
  <c r="Q12" i="8"/>
  <c r="Q10" i="8"/>
  <c r="Q5" i="8"/>
  <c r="Q6" i="8"/>
  <c r="Q13" i="8"/>
  <c r="Q7" i="8"/>
  <c r="Q14" i="8"/>
  <c r="Q15" i="8"/>
  <c r="Q8" i="8"/>
  <c r="Q9" i="7"/>
  <c r="Q10" i="7"/>
  <c r="Q11" i="7"/>
  <c r="Q12" i="7"/>
  <c r="Q5" i="7"/>
  <c r="Q6" i="7"/>
  <c r="Q13" i="7"/>
  <c r="Q7" i="7"/>
  <c r="Q14" i="7"/>
  <c r="Q15" i="7"/>
  <c r="Q8" i="7"/>
  <c r="Q10" i="6"/>
  <c r="Q11" i="6"/>
  <c r="Q9" i="6"/>
  <c r="Q5" i="6"/>
  <c r="Q12" i="6"/>
  <c r="Q6" i="6"/>
  <c r="Q13" i="6"/>
  <c r="Q7" i="6"/>
  <c r="Q14" i="6"/>
  <c r="Q15" i="6"/>
  <c r="Q8" i="6"/>
  <c r="Q8" i="5"/>
  <c r="Q16" i="5"/>
  <c r="Q9" i="5"/>
  <c r="Q10" i="5"/>
  <c r="Q5" i="5"/>
  <c r="Q11" i="5"/>
  <c r="Q12" i="5"/>
  <c r="Q6" i="5"/>
  <c r="Q13" i="5"/>
  <c r="Q7" i="5"/>
  <c r="Q14" i="5"/>
  <c r="Q15" i="4"/>
  <c r="Q16" i="4"/>
  <c r="Q9" i="4"/>
  <c r="Q11" i="4"/>
  <c r="Q10" i="4"/>
  <c r="Q5" i="4"/>
  <c r="Q12" i="4"/>
  <c r="Q7" i="4"/>
  <c r="Q14" i="4"/>
  <c r="Q8" i="4"/>
  <c r="Q6" i="4"/>
  <c r="Q13" i="4"/>
  <c r="C5" i="9" l="1" a="1"/>
  <c r="C20" i="9" a="1"/>
  <c r="C16" i="9" a="1"/>
  <c r="C7" i="9" a="1"/>
  <c r="C9" i="9" a="1"/>
  <c r="C11" i="9" a="1"/>
  <c r="C4" i="9" a="1"/>
  <c r="C18" i="9" a="1"/>
  <c r="C15" i="9" a="1"/>
  <c r="C13" i="9" a="1"/>
  <c r="C19" i="9" a="1"/>
  <c r="C10" i="9" a="1"/>
  <c r="C17" i="9" a="1"/>
  <c r="C21" i="9" a="1"/>
  <c r="C6" i="9" a="1"/>
  <c r="C8" i="9" a="1"/>
  <c r="C14" i="9" a="1"/>
  <c r="C12" i="9" a="1"/>
  <c r="C12" i="9" l="1"/>
  <c r="C14" i="9"/>
  <c r="C8" i="9"/>
  <c r="C6" i="9"/>
  <c r="C21" i="9"/>
  <c r="C17" i="9"/>
  <c r="C10" i="9"/>
  <c r="C19" i="9"/>
  <c r="C13" i="9"/>
  <c r="C15" i="9"/>
  <c r="C18" i="9"/>
  <c r="C4" i="9"/>
  <c r="C11" i="9"/>
  <c r="C9" i="9"/>
  <c r="C7" i="9"/>
  <c r="C16" i="9"/>
  <c r="C20" i="9"/>
  <c r="C5" i="9"/>
  <c r="B2" i="9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<sst xmlns="http://schemas.openxmlformats.org/spreadsheetml/2006/main" count="104" uniqueCount="40">
  <si>
    <t>Periods</t>
  </si>
  <si>
    <t># of players</t>
  </si>
  <si>
    <t>periods per game</t>
  </si>
  <si>
    <t>players per period</t>
  </si>
  <si>
    <t>Periods Played</t>
  </si>
  <si>
    <t>Highlight Player
Dropdown</t>
  </si>
  <si>
    <t>Player</t>
  </si>
  <si>
    <t>total periods played 6 games</t>
  </si>
  <si>
    <t>=SUM(['Player Allocation Gm1':'Player Allocation Gm6']!B17)</t>
  </si>
  <si>
    <t>Game 2</t>
  </si>
  <si>
    <t>Game 3</t>
  </si>
  <si>
    <t>Game 4</t>
  </si>
  <si>
    <t>Game 5</t>
  </si>
  <si>
    <t>Game 6</t>
  </si>
  <si>
    <t>Name</t>
  </si>
  <si>
    <t>Team</t>
  </si>
  <si>
    <t xml:space="preserve">David </t>
  </si>
  <si>
    <t xml:space="preserve">John </t>
  </si>
  <si>
    <t xml:space="preserve">Jonathan </t>
  </si>
  <si>
    <t xml:space="preserve">Patrick </t>
  </si>
  <si>
    <t xml:space="preserve">Marvin </t>
  </si>
  <si>
    <t xml:space="preserve">Thomas </t>
  </si>
  <si>
    <t xml:space="preserve">Scott </t>
  </si>
  <si>
    <t xml:space="preserve">Jason </t>
  </si>
  <si>
    <t xml:space="preserve">Albert </t>
  </si>
  <si>
    <t xml:space="preserve">Brandon </t>
  </si>
  <si>
    <t xml:space="preserve">Chris </t>
  </si>
  <si>
    <t xml:space="preserve">Michael </t>
  </si>
  <si>
    <t xml:space="preserve">Samer </t>
  </si>
  <si>
    <t xml:space="preserve">Sean </t>
  </si>
  <si>
    <t xml:space="preserve">William </t>
  </si>
  <si>
    <t xml:space="preserve">Brian </t>
  </si>
  <si>
    <t xml:space="preserve">Mark </t>
  </si>
  <si>
    <t xml:space="preserve">Richard </t>
  </si>
  <si>
    <t>Add or Remove Available Players</t>
  </si>
  <si>
    <t>cell E5 formula</t>
  </si>
  <si>
    <t>User Inputs</t>
  </si>
  <si>
    <t>Start Player #</t>
  </si>
  <si>
    <t>Max # Team Members</t>
  </si>
  <si>
    <t>cell C4---&gt;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</si>
</sst>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0" xfId="0" applyAlignment="1">
      <alignment horizontal="right"/>
    </xf>
    <xf numFmtId="0" fontId="1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 wrapText="1"/>
    </xf>
    <xf numFmtId="0" fontId="0" fillId="0" borderId="4" xfId="0" applyBorder="1"/>
    <xf numFmtId="0" fontId="0" fillId="0" borderId="8" xfId="0" applyBorder="1"/>
    <xf numFmtId="0" fontId="2" fillId="0" borderId="9" xfId="0" applyFont="1" applyBorder="1"/>
    <xf numFmtId="0" fontId="2" fillId="0" borderId="10" xfId="0" applyFont="1" applyBorder="1"/>
    <xf numFmtId="0" fontId="0" fillId="0" borderId="8" xfId="0" applyBorder="1" applyAlignment="1">
      <alignment horizontal="center" vertical="center"/>
    </xf>
    <xf numFmtId="0" fontId="0" fillId="0" borderId="0" xfId="0" applyFill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quotePrefix="1"/>
    <xf numFmtId="0" fontId="2" fillId="0" borderId="0" xfId="0" applyFont="1"/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Continuous" vertical="center" wrapText="1"/>
    </xf>
    <xf numFmtId="0" fontId="2" fillId="0" borderId="1" xfId="0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30605F-4853-4ED2-9B1F-5F1C13C89F97}" name="Roster" displayName="Roster" ref="A3:B21" totalsRowShown="0">
  <autoFilter ref="A3:B21" xr:uid="{4A30605F-4853-4ED2-9B1F-5F1C13C89F97}"/>
  <tableColumns count="2">
    <tableColumn id="1" xr3:uid="{8410572E-4C9E-45AE-ABFA-BDADBBEC7ACA}" name="Player"/>
    <tableColumn id="2" xr3:uid="{936534CF-FC82-4AB4-82FC-5FCC11B225F8}" name="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FDA087-FD7B-4512-A6E4-2983E1BE6C12}" name="Team" displayName="Team" ref="E3:E21" totalsRowShown="0" headerRowDxfId="6">
  <autoFilter ref="E3:E21" xr:uid="{83FDA087-FD7B-4512-A6E4-2983E1BE6C12}"/>
  <tableColumns count="1">
    <tableColumn id="1" xr3:uid="{5D385E71-8960-47CB-85BD-C6CF678BA507}" name="Te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A296A-B42A-46AF-B36C-78538E79106D}">
  <dimension ref="A1:E31"/>
  <sheetViews>
    <sheetView workbookViewId="0">
      <selection activeCell="A7" sqref="A7"/>
    </sheetView>
  </sheetViews>
  <sheetFormatPr defaultRowHeight="14.4" x14ac:dyDescent="0.3"/>
  <cols>
    <col min="5" max="5" width="17" customWidth="1"/>
  </cols>
  <sheetData>
    <row r="1" spans="1:5" ht="15" thickBot="1" x14ac:dyDescent="0.35"/>
    <row r="2" spans="1:5" ht="61.2" customHeight="1" thickBot="1" x14ac:dyDescent="0.35">
      <c r="A2" s="26" t="str">
        <f>"Choose Players from Team by dropdown for a game of "&amp;Game1!C4&amp;" players"</f>
        <v>Choose Players from Team by dropdown for a game of 12 players</v>
      </c>
      <c r="B2" s="27"/>
      <c r="E2" s="28" t="s">
        <v>34</v>
      </c>
    </row>
    <row r="3" spans="1:5" x14ac:dyDescent="0.3">
      <c r="A3" t="s">
        <v>6</v>
      </c>
      <c r="B3" t="s">
        <v>14</v>
      </c>
      <c r="E3" s="21" t="s">
        <v>15</v>
      </c>
    </row>
    <row r="4" spans="1:5" x14ac:dyDescent="0.3">
      <c r="A4">
        <v>1</v>
      </c>
      <c r="B4" t="s">
        <v>19</v>
      </c>
      <c r="E4" t="s">
        <v>16</v>
      </c>
    </row>
    <row r="5" spans="1:5" x14ac:dyDescent="0.3">
      <c r="A5">
        <f>IF(A4&lt;Game1!$C$4,A4+1,"")</f>
        <v>2</v>
      </c>
      <c r="B5" t="s">
        <v>17</v>
      </c>
      <c r="E5" t="s">
        <v>17</v>
      </c>
    </row>
    <row r="6" spans="1:5" x14ac:dyDescent="0.3">
      <c r="A6">
        <f>IF(A5&lt;Game1!$C$4,A5+1,"")</f>
        <v>3</v>
      </c>
      <c r="B6" t="s">
        <v>18</v>
      </c>
      <c r="E6" t="s">
        <v>18</v>
      </c>
    </row>
    <row r="7" spans="1:5" x14ac:dyDescent="0.3">
      <c r="A7">
        <f>IF(A6&lt;Game1!$C$4,A6+1,"")</f>
        <v>4</v>
      </c>
      <c r="B7" t="s">
        <v>32</v>
      </c>
      <c r="E7" t="s">
        <v>19</v>
      </c>
    </row>
    <row r="8" spans="1:5" x14ac:dyDescent="0.3">
      <c r="A8">
        <f>IF(A7&lt;Game1!$C$4,A7+1,"")</f>
        <v>5</v>
      </c>
      <c r="B8" t="s">
        <v>20</v>
      </c>
      <c r="E8" t="s">
        <v>20</v>
      </c>
    </row>
    <row r="9" spans="1:5" x14ac:dyDescent="0.3">
      <c r="A9">
        <f>IF(A8&lt;Game1!$C$4,A8+1,"")</f>
        <v>6</v>
      </c>
      <c r="B9" t="s">
        <v>21</v>
      </c>
      <c r="E9" t="s">
        <v>21</v>
      </c>
    </row>
    <row r="10" spans="1:5" x14ac:dyDescent="0.3">
      <c r="A10">
        <f>IF(A9&lt;Game1!$C$4,A9+1,"")</f>
        <v>7</v>
      </c>
      <c r="B10" t="s">
        <v>22</v>
      </c>
      <c r="E10" t="s">
        <v>22</v>
      </c>
    </row>
    <row r="11" spans="1:5" x14ac:dyDescent="0.3">
      <c r="A11">
        <f>IF(A10&lt;Game1!$C$4,A10+1,"")</f>
        <v>8</v>
      </c>
      <c r="B11" t="s">
        <v>23</v>
      </c>
      <c r="E11" t="s">
        <v>23</v>
      </c>
    </row>
    <row r="12" spans="1:5" x14ac:dyDescent="0.3">
      <c r="A12">
        <f>IF(A11&lt;Game1!$C$4,A11+1,"")</f>
        <v>9</v>
      </c>
      <c r="B12" t="s">
        <v>24</v>
      </c>
      <c r="E12" t="s">
        <v>24</v>
      </c>
    </row>
    <row r="13" spans="1:5" x14ac:dyDescent="0.3">
      <c r="A13">
        <f>IF(A12&lt;Game1!$C$4,A12+1,"")</f>
        <v>10</v>
      </c>
      <c r="B13" t="s">
        <v>25</v>
      </c>
      <c r="E13" t="s">
        <v>25</v>
      </c>
    </row>
    <row r="14" spans="1:5" x14ac:dyDescent="0.3">
      <c r="A14">
        <f>IF(A13&lt;Game1!$C$4,A13+1,"")</f>
        <v>11</v>
      </c>
      <c r="B14" t="s">
        <v>26</v>
      </c>
      <c r="E14" t="s">
        <v>26</v>
      </c>
    </row>
    <row r="15" spans="1:5" x14ac:dyDescent="0.3">
      <c r="A15">
        <f>IF(A14&lt;Game1!$C$4,A14+1,"")</f>
        <v>12</v>
      </c>
      <c r="B15" t="s">
        <v>27</v>
      </c>
      <c r="E15" t="s">
        <v>27</v>
      </c>
    </row>
    <row r="16" spans="1:5" x14ac:dyDescent="0.3">
      <c r="A16" t="str">
        <f>IF(A15&lt;Game1!$C$4,A15+1,"")</f>
        <v/>
      </c>
      <c r="E16" t="s">
        <v>28</v>
      </c>
    </row>
    <row r="17" spans="1:5" x14ac:dyDescent="0.3">
      <c r="A17" t="str">
        <f>IF(A16&lt;Game1!$C$4,A16+1,"")</f>
        <v/>
      </c>
      <c r="E17" t="s">
        <v>29</v>
      </c>
    </row>
    <row r="18" spans="1:5" x14ac:dyDescent="0.3">
      <c r="A18" t="str">
        <f>IF(A17&lt;Game1!$C$4,A17+1,"")</f>
        <v/>
      </c>
      <c r="E18" t="s">
        <v>30</v>
      </c>
    </row>
    <row r="19" spans="1:5" x14ac:dyDescent="0.3">
      <c r="A19" t="str">
        <f>IF(A18&lt;Game1!$C$4,A18+1,"")</f>
        <v/>
      </c>
      <c r="E19" t="s">
        <v>31</v>
      </c>
    </row>
    <row r="20" spans="1:5" x14ac:dyDescent="0.3">
      <c r="A20" t="str">
        <f>IF(A19&lt;Game1!$C$4,A19+1,"")</f>
        <v/>
      </c>
      <c r="E20" t="s">
        <v>32</v>
      </c>
    </row>
    <row r="21" spans="1:5" x14ac:dyDescent="0.3">
      <c r="A21" t="str">
        <f>IF(A20&lt;Game1!$C$4,A20+1,"")</f>
        <v/>
      </c>
      <c r="E21" t="s">
        <v>33</v>
      </c>
    </row>
    <row r="22" spans="1:5" x14ac:dyDescent="0.3">
      <c r="A22" t="str">
        <f>IF(A19&lt;=Game1!$C$4,A19+1,"")</f>
        <v/>
      </c>
    </row>
    <row r="23" spans="1:5" x14ac:dyDescent="0.3">
      <c r="A23" t="str">
        <f>IF(A22&lt;=Game1!$C$4,A22+1,"")</f>
        <v/>
      </c>
    </row>
    <row r="24" spans="1:5" x14ac:dyDescent="0.3">
      <c r="A24" t="str">
        <f>IF(A23&lt;=Game1!$C$4,A23+1,"")</f>
        <v/>
      </c>
    </row>
    <row r="25" spans="1:5" x14ac:dyDescent="0.3">
      <c r="A25" t="str">
        <f>IF(A24&lt;=Game1!$C$4,A24+1,"")</f>
        <v/>
      </c>
    </row>
    <row r="26" spans="1:5" x14ac:dyDescent="0.3">
      <c r="A26" t="str">
        <f>IF(A25&lt;=Game1!$C$4,A25+1,"")</f>
        <v/>
      </c>
    </row>
    <row r="27" spans="1:5" x14ac:dyDescent="0.3">
      <c r="A27" t="str">
        <f>IF(A26&lt;=Game1!$C$4,A26+1,"")</f>
        <v/>
      </c>
    </row>
    <row r="28" spans="1:5" x14ac:dyDescent="0.3">
      <c r="A28" t="str">
        <f>IF(A27&lt;=Game1!$C$4,A27+1,"")</f>
        <v/>
      </c>
    </row>
    <row r="29" spans="1:5" x14ac:dyDescent="0.3">
      <c r="A29" t="str">
        <f>IF(A28&lt;=Game1!$C$4,A28+1,"")</f>
        <v/>
      </c>
    </row>
    <row r="30" spans="1:5" x14ac:dyDescent="0.3">
      <c r="A30" t="str">
        <f>IF(A29&lt;=Game1!$C$4,A29+1,"")</f>
        <v/>
      </c>
    </row>
    <row r="31" spans="1:5" x14ac:dyDescent="0.3">
      <c r="A31" t="str">
        <f>IF(A30&lt;=Game1!$C$4,A30+1,"")</f>
        <v/>
      </c>
    </row>
  </sheetData>
  <conditionalFormatting sqref="B4:B42">
    <cfRule type="duplicateValues" dxfId="7" priority="4"/>
  </conditionalFormatting>
  <dataValidations count="1">
    <dataValidation type="list" errorStyle="information" allowBlank="1" showInputMessage="1" showErrorMessage="1" errorTitle="INFO" error="Choose from list or add any name" promptTitle="CHOOSE PLAYER" prompt="Pick from dropdown list" sqref="B4:B21" xr:uid="{F1BCA376-0FBC-45C0-9565-66AB41AE14F6}">
      <formula1>OFFSET($E$4,0,0,COUNTA($E$4:$E$27))</formula1>
    </dataValidation>
  </dataValidation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2C919-9BAB-4B60-9D76-370030DA84F0}">
  <dimension ref="B1:Q27"/>
  <sheetViews>
    <sheetView tabSelected="1" workbookViewId="0">
      <selection activeCell="F19" sqref="F19"/>
    </sheetView>
  </sheetViews>
  <sheetFormatPr defaultRowHeight="14.4" x14ac:dyDescent="0.3"/>
  <cols>
    <col min="2" max="2" width="22.21875" customWidth="1"/>
    <col min="3" max="3" width="10.6640625" customWidth="1"/>
    <col min="4" max="4" width="15.109375" customWidth="1"/>
    <col min="14" max="14" width="3" customWidth="1"/>
    <col min="15" max="15" width="14.6640625" customWidth="1"/>
    <col min="17" max="17" width="14.77734375" customWidth="1"/>
    <col min="19" max="19" width="10.33203125" customWidth="1"/>
  </cols>
  <sheetData>
    <row r="1" spans="2:17" x14ac:dyDescent="0.3">
      <c r="B1" s="19" t="str">
        <f>"Game "&amp;C7</f>
        <v>Game 1</v>
      </c>
      <c r="D1" t="s">
        <v>35</v>
      </c>
      <c r="E1" t="str">
        <f ca="1">_xlfn.FORMULATEXT(E5)</f>
        <v>=XLOOKUP(LET(Player,TRANSPOSE(SEQUENCE($C$5,$C$6,$C$7)),IFS(Player&lt;=$C$4,Player,Player&lt;=$C$4*2,Player-$C$4,Player&lt;=$C$4*3,Player-$C$4*2,Player&lt;=$C$4*4,Player-$C$4*3,Player&lt;=$C$4*5,Player-$C$4*4,Player&gt;$C$4*5,Player-$C$4*4)),Roster[Player],Roster[Name],"NOT ON ROSTER")</v>
      </c>
    </row>
    <row r="2" spans="2:17" ht="36.6" customHeight="1" thickBot="1" x14ac:dyDescent="0.35">
      <c r="O2" s="12" t="s">
        <v>5</v>
      </c>
    </row>
    <row r="3" spans="2:17" ht="15" thickBot="1" x14ac:dyDescent="0.35">
      <c r="C3" s="20" t="s">
        <v>36</v>
      </c>
      <c r="E3" s="1" t="s">
        <v>0</v>
      </c>
      <c r="F3" s="2"/>
      <c r="G3" s="2"/>
      <c r="H3" s="2"/>
      <c r="I3" s="2"/>
      <c r="J3" s="2"/>
      <c r="K3" s="2"/>
      <c r="L3" s="2"/>
      <c r="M3" s="3"/>
      <c r="O3" s="11" t="s">
        <v>18</v>
      </c>
    </row>
    <row r="4" spans="2:17" ht="15" thickBot="1" x14ac:dyDescent="0.35">
      <c r="B4" s="4" t="s">
        <v>1</v>
      </c>
      <c r="C4" s="5">
        <v>12</v>
      </c>
      <c r="E4" s="6" cm="1">
        <f t="array" ref="E4:M4">_xlfn.SEQUENCE(1,C5,1,1)</f>
        <v>1</v>
      </c>
      <c r="F4" s="7">
        <v>2</v>
      </c>
      <c r="G4" s="7">
        <v>3</v>
      </c>
      <c r="H4" s="7">
        <v>4</v>
      </c>
      <c r="I4" s="7">
        <v>5</v>
      </c>
      <c r="J4" s="7">
        <v>6</v>
      </c>
      <c r="K4" s="7">
        <v>7</v>
      </c>
      <c r="L4" s="7">
        <v>8</v>
      </c>
      <c r="M4" s="8">
        <v>9</v>
      </c>
      <c r="N4" s="9"/>
      <c r="O4" s="9"/>
      <c r="P4" s="15" t="s">
        <v>6</v>
      </c>
      <c r="Q4" s="16" t="s">
        <v>4</v>
      </c>
    </row>
    <row r="5" spans="2:17" ht="19.8" customHeight="1" x14ac:dyDescent="0.3">
      <c r="B5" s="4" t="s">
        <v>2</v>
      </c>
      <c r="C5" s="5">
        <v>9</v>
      </c>
      <c r="E5" s="10" t="str" cm="1">
        <f t="array" ref="E5:M9">_xlfn.XLOOKUP(_xlfn.LET(_xlpm.Player,TRANSPOSE(_xlfn.SEQUENCE($C$5,$C$6,$C$7)),_xlfn.IFS(_xlpm.Player&lt;=$C$4,_xlpm.Player,_xlpm.Player&lt;=$C$4*2,_xlpm.Player-$C$4,_xlpm.Player&lt;=$C$4*3,_xlpm.Player-$C$4*2,_xlpm.Player&lt;=$C$4*4,_xlpm.Player-$C$4*3,_xlpm.Player&lt;=$C$4*5,_xlpm.Player-$C$4*4,_xlpm.Player&gt;$C$4*5,_xlpm.Player-$C$4*4)),Roster[Player],Roster[Name],"NOT ON ROSTER")</f>
        <v xml:space="preserve">Patrick </v>
      </c>
      <c r="F5" s="10" t="str">
        <v xml:space="preserve">Thomas </v>
      </c>
      <c r="G5" s="10" t="str">
        <v xml:space="preserve">Chris </v>
      </c>
      <c r="H5" s="10" t="str">
        <v xml:space="preserve">Mark </v>
      </c>
      <c r="I5" s="10" t="str">
        <v xml:space="preserve">Albert </v>
      </c>
      <c r="J5" s="10" t="str">
        <v xml:space="preserve">John </v>
      </c>
      <c r="K5" s="10" t="str">
        <v xml:space="preserve">Scott </v>
      </c>
      <c r="L5" s="10" t="str">
        <v xml:space="preserve">Michael </v>
      </c>
      <c r="M5" s="10" t="str">
        <v xml:space="preserve">Marvin </v>
      </c>
      <c r="N5" s="9"/>
      <c r="O5" s="9"/>
      <c r="P5" s="14" t="str" cm="1">
        <f t="array" ref="P5:P16">_xlfn.XLOOKUP(_xlfn.SEQUENCE(C4),Roster[Player],Roster[Name])</f>
        <v xml:space="preserve">Patrick </v>
      </c>
      <c r="Q5" s="17">
        <f>IF(COUNTIF(_xlfn.ANCHORARRAY($E$5),P5)=0,"",COUNTIF(_xlfn.ANCHORARRAY($E$5),P5))</f>
        <v>4</v>
      </c>
    </row>
    <row r="6" spans="2:17" ht="19.8" customHeight="1" x14ac:dyDescent="0.3">
      <c r="B6" s="4" t="s">
        <v>3</v>
      </c>
      <c r="C6" s="5">
        <v>5</v>
      </c>
      <c r="E6" s="10" t="str">
        <v xml:space="preserve">John </v>
      </c>
      <c r="F6" s="10" t="str">
        <v xml:space="preserve">Scott </v>
      </c>
      <c r="G6" s="10" t="str">
        <v xml:space="preserve">Michael </v>
      </c>
      <c r="H6" s="10" t="str">
        <v xml:space="preserve">Marvin </v>
      </c>
      <c r="I6" s="10" t="str">
        <v xml:space="preserve">Brandon </v>
      </c>
      <c r="J6" s="10" t="str">
        <v xml:space="preserve">Jonathan </v>
      </c>
      <c r="K6" s="10" t="str">
        <v xml:space="preserve">Jason </v>
      </c>
      <c r="L6" s="10" t="str">
        <v xml:space="preserve">Patrick </v>
      </c>
      <c r="M6" s="10" t="str">
        <v xml:space="preserve">Thomas </v>
      </c>
      <c r="N6" s="9"/>
      <c r="O6" s="9"/>
      <c r="P6" s="13" t="str">
        <v xml:space="preserve">John </v>
      </c>
      <c r="Q6" s="17">
        <f t="shared" ref="Q6:Q24" si="0">IF(COUNTIF(_xlfn.ANCHORARRAY($E$5),P6)=0,"",COUNTIF(_xlfn.ANCHORARRAY($E$5),P6))</f>
        <v>4</v>
      </c>
    </row>
    <row r="7" spans="2:17" ht="19.8" customHeight="1" x14ac:dyDescent="0.3">
      <c r="B7" s="18" t="s">
        <v>37</v>
      </c>
      <c r="C7" s="5">
        <v>1</v>
      </c>
      <c r="E7" s="10" t="str">
        <v xml:space="preserve">Jonathan </v>
      </c>
      <c r="F7" s="10" t="str">
        <v xml:space="preserve">Jason </v>
      </c>
      <c r="G7" s="10" t="str">
        <v xml:space="preserve">Patrick </v>
      </c>
      <c r="H7" s="10" t="str">
        <v xml:space="preserve">Thomas </v>
      </c>
      <c r="I7" s="10" t="str">
        <v xml:space="preserve">Chris </v>
      </c>
      <c r="J7" s="10" t="str">
        <v xml:space="preserve">Mark </v>
      </c>
      <c r="K7" s="10" t="str">
        <v xml:space="preserve">Albert </v>
      </c>
      <c r="L7" s="10" t="str">
        <v xml:space="preserve">John </v>
      </c>
      <c r="M7" s="10" t="str">
        <v xml:space="preserve">Scott </v>
      </c>
      <c r="N7" s="9"/>
      <c r="O7" s="9"/>
      <c r="P7" s="13" t="str">
        <v xml:space="preserve">Jonathan </v>
      </c>
      <c r="Q7" s="17">
        <f t="shared" si="0"/>
        <v>4</v>
      </c>
    </row>
    <row r="8" spans="2:17" ht="19.8" customHeight="1" x14ac:dyDescent="0.3">
      <c r="B8" s="4"/>
      <c r="C8" s="9"/>
      <c r="E8" s="10" t="str">
        <v xml:space="preserve">Mark </v>
      </c>
      <c r="F8" s="10" t="str">
        <v xml:space="preserve">Albert </v>
      </c>
      <c r="G8" s="10" t="str">
        <v xml:space="preserve">John </v>
      </c>
      <c r="H8" s="10" t="str">
        <v xml:space="preserve">Scott </v>
      </c>
      <c r="I8" s="10" t="str">
        <v xml:space="preserve">Michael </v>
      </c>
      <c r="J8" s="10" t="str">
        <v xml:space="preserve">Marvin </v>
      </c>
      <c r="K8" s="10" t="str">
        <v xml:space="preserve">Brandon </v>
      </c>
      <c r="L8" s="10" t="str">
        <v xml:space="preserve">Jonathan </v>
      </c>
      <c r="M8" s="10" t="str">
        <v xml:space="preserve">Jason </v>
      </c>
      <c r="N8" s="9"/>
      <c r="O8" s="9"/>
      <c r="P8" s="13" t="str">
        <v xml:space="preserve">Mark </v>
      </c>
      <c r="Q8" s="17">
        <f t="shared" si="0"/>
        <v>4</v>
      </c>
    </row>
    <row r="9" spans="2:17" ht="19.8" customHeight="1" x14ac:dyDescent="0.3">
      <c r="E9" s="10" t="str">
        <v xml:space="preserve">Marvin </v>
      </c>
      <c r="F9" s="10" t="str">
        <v xml:space="preserve">Brandon </v>
      </c>
      <c r="G9" s="10" t="str">
        <v xml:space="preserve">Jonathan </v>
      </c>
      <c r="H9" s="10" t="str">
        <v xml:space="preserve">Jason </v>
      </c>
      <c r="I9" s="10" t="str">
        <v xml:space="preserve">Patrick </v>
      </c>
      <c r="J9" s="10" t="str">
        <v xml:space="preserve">Thomas </v>
      </c>
      <c r="K9" s="10" t="str">
        <v xml:space="preserve">Chris </v>
      </c>
      <c r="L9" s="10" t="str">
        <v xml:space="preserve">Mark </v>
      </c>
      <c r="M9" s="10" t="str">
        <v xml:space="preserve">Albert </v>
      </c>
      <c r="N9" s="9"/>
      <c r="O9" s="9"/>
      <c r="P9" s="13" t="str">
        <v xml:space="preserve">Marvin </v>
      </c>
      <c r="Q9" s="17">
        <f t="shared" si="0"/>
        <v>4</v>
      </c>
    </row>
    <row r="10" spans="2:17" ht="19.8" customHeight="1" x14ac:dyDescent="0.3"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3" t="str">
        <v xml:space="preserve">Thomas </v>
      </c>
      <c r="Q10" s="17">
        <f t="shared" si="0"/>
        <v>4</v>
      </c>
    </row>
    <row r="11" spans="2:17" x14ac:dyDescent="0.3"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3" t="str">
        <v xml:space="preserve">Scott </v>
      </c>
      <c r="Q11" s="17">
        <f t="shared" si="0"/>
        <v>4</v>
      </c>
    </row>
    <row r="12" spans="2:17" x14ac:dyDescent="0.3"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3" t="str">
        <v xml:space="preserve">Jason </v>
      </c>
      <c r="Q12" s="17">
        <f t="shared" si="0"/>
        <v>4</v>
      </c>
    </row>
    <row r="13" spans="2:17" x14ac:dyDescent="0.3"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3" t="str">
        <v xml:space="preserve">Albert </v>
      </c>
      <c r="Q13" s="17">
        <f t="shared" si="0"/>
        <v>4</v>
      </c>
    </row>
    <row r="14" spans="2:17" x14ac:dyDescent="0.3"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3" t="str">
        <v xml:space="preserve">Brandon </v>
      </c>
      <c r="Q14" s="17">
        <f t="shared" si="0"/>
        <v>3</v>
      </c>
    </row>
    <row r="15" spans="2:17" x14ac:dyDescent="0.3"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3" t="str">
        <v xml:space="preserve">Chris </v>
      </c>
      <c r="Q15" s="17">
        <f t="shared" si="0"/>
        <v>3</v>
      </c>
    </row>
    <row r="16" spans="2:17" x14ac:dyDescent="0.3"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13" t="str">
        <v xml:space="preserve">Michael </v>
      </c>
      <c r="Q16" s="22">
        <f t="shared" si="0"/>
        <v>3</v>
      </c>
    </row>
    <row r="17" spans="17:17" x14ac:dyDescent="0.3">
      <c r="Q17" s="23" t="str">
        <f t="shared" si="0"/>
        <v/>
      </c>
    </row>
    <row r="18" spans="17:17" x14ac:dyDescent="0.3">
      <c r="Q18" s="23" t="str">
        <f t="shared" si="0"/>
        <v/>
      </c>
    </row>
    <row r="19" spans="17:17" x14ac:dyDescent="0.3">
      <c r="Q19" s="23" t="str">
        <f t="shared" si="0"/>
        <v/>
      </c>
    </row>
    <row r="20" spans="17:17" x14ac:dyDescent="0.3">
      <c r="Q20" s="23" t="str">
        <f t="shared" si="0"/>
        <v/>
      </c>
    </row>
    <row r="21" spans="17:17" x14ac:dyDescent="0.3">
      <c r="Q21" s="23" t="str">
        <f t="shared" si="0"/>
        <v/>
      </c>
    </row>
    <row r="22" spans="17:17" x14ac:dyDescent="0.3">
      <c r="Q22" s="23" t="str">
        <f t="shared" si="0"/>
        <v/>
      </c>
    </row>
    <row r="23" spans="17:17" x14ac:dyDescent="0.3">
      <c r="Q23" s="23" t="str">
        <f t="shared" si="0"/>
        <v/>
      </c>
    </row>
    <row r="24" spans="17:17" x14ac:dyDescent="0.3">
      <c r="Q24" s="23" t="str">
        <f t="shared" si="0"/>
        <v/>
      </c>
    </row>
    <row r="25" spans="17:17" x14ac:dyDescent="0.3">
      <c r="Q25" s="24"/>
    </row>
    <row r="26" spans="17:17" x14ac:dyDescent="0.3">
      <c r="Q26" s="24"/>
    </row>
    <row r="27" spans="17:17" x14ac:dyDescent="0.3">
      <c r="Q27" s="24"/>
    </row>
  </sheetData>
  <conditionalFormatting sqref="E5:M9">
    <cfRule type="cellIs" dxfId="5" priority="1" operator="equal">
      <formula>$O$3</formula>
    </cfRule>
  </conditionalFormatting>
  <dataValidations count="2">
    <dataValidation type="custom" allowBlank="1" showInputMessage="1" showErrorMessage="1" sqref="H8:H12 G7:G11 L8:L12 K7:K11 J6:J10 I9:I16 F12:F16 E6:E16 M9:O13" xr:uid="{0B4E97E1-4921-4341-A88A-447D30FFFAEE}">
      <formula1>COUNTA($E$5:$E$16)&lt;6</formula1>
    </dataValidation>
    <dataValidation type="list" allowBlank="1" showInputMessage="1" showErrorMessage="1" sqref="O3" xr:uid="{17BBB028-AB09-4B9E-A7B9-2B3CB92430AD}">
      <formula1>_xlfn.ANCHORARRAY($P$5)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82312-1145-4A1B-9B91-0CD9EF0E20B6}">
  <dimension ref="B1:Q16"/>
  <sheetViews>
    <sheetView workbookViewId="0">
      <selection activeCell="C5" sqref="C5"/>
    </sheetView>
  </sheetViews>
  <sheetFormatPr defaultRowHeight="14.4" x14ac:dyDescent="0.3"/>
  <cols>
    <col min="2" max="2" width="22.21875" customWidth="1"/>
    <col min="3" max="3" width="10.6640625" customWidth="1"/>
    <col min="14" max="14" width="3" customWidth="1"/>
    <col min="15" max="15" width="14.6640625" customWidth="1"/>
    <col min="17" max="17" width="14.77734375" customWidth="1"/>
    <col min="19" max="19" width="10.33203125" customWidth="1"/>
  </cols>
  <sheetData>
    <row r="1" spans="2:17" x14ac:dyDescent="0.3">
      <c r="B1" s="19" t="s">
        <v>9</v>
      </c>
      <c r="E1" t="str">
        <f ca="1">_xlfn.FORMULATEXT(E5)</f>
        <v>=XLOOKUP(LET(Player,TRANSPOSE(SEQUENCE($C$5,$C$6,$C$7)),IFS(Player&lt;=$C$4,Player,Player&lt;=$C$4*2,Player-$C$4,Player&lt;=$C$4*3,Player-$C$4*2,Player&lt;=$C$4*4,Player-$C$4*3,Player&lt;=$C$4*5,Player-$C$4*4,Player&gt;$C$4*5,Player-$C$4*4)),Roster[Player],Roster[Name],"NOT ON ROSTER")</v>
      </c>
    </row>
    <row r="2" spans="2:17" ht="36.6" customHeight="1" thickBot="1" x14ac:dyDescent="0.35">
      <c r="O2" s="12" t="s">
        <v>5</v>
      </c>
    </row>
    <row r="3" spans="2:17" ht="15" thickBot="1" x14ac:dyDescent="0.35">
      <c r="C3" s="20" t="s">
        <v>8</v>
      </c>
      <c r="E3" s="1" t="s">
        <v>0</v>
      </c>
      <c r="F3" s="2"/>
      <c r="G3" s="2"/>
      <c r="H3" s="2"/>
      <c r="I3" s="2"/>
      <c r="J3" s="2"/>
      <c r="K3" s="2"/>
      <c r="L3" s="2"/>
      <c r="M3" s="3"/>
      <c r="O3" s="11" t="s">
        <v>27</v>
      </c>
    </row>
    <row r="4" spans="2:17" ht="15" thickBot="1" x14ac:dyDescent="0.35">
      <c r="B4" s="4" t="s">
        <v>1</v>
      </c>
      <c r="C4" s="5">
        <v>12</v>
      </c>
      <c r="E4" s="6" cm="1">
        <f t="array" ref="E4:M4">_xlfn.SEQUENCE(1,C5,1,1)</f>
        <v>1</v>
      </c>
      <c r="F4" s="7">
        <v>2</v>
      </c>
      <c r="G4" s="7">
        <v>3</v>
      </c>
      <c r="H4" s="7">
        <v>4</v>
      </c>
      <c r="I4" s="7">
        <v>5</v>
      </c>
      <c r="J4" s="7">
        <v>6</v>
      </c>
      <c r="K4" s="7">
        <v>7</v>
      </c>
      <c r="L4" s="7">
        <v>8</v>
      </c>
      <c r="M4" s="8">
        <v>9</v>
      </c>
      <c r="N4" s="9"/>
      <c r="O4" s="9"/>
      <c r="P4" s="15" t="s">
        <v>6</v>
      </c>
      <c r="Q4" s="16" t="s">
        <v>4</v>
      </c>
    </row>
    <row r="5" spans="2:17" ht="19.8" customHeight="1" x14ac:dyDescent="0.3">
      <c r="B5" s="4" t="s">
        <v>2</v>
      </c>
      <c r="C5" s="5">
        <v>9</v>
      </c>
      <c r="E5" s="10" t="str" cm="1">
        <f t="array" ref="E5:M9">_xlfn.XLOOKUP(_xlfn.LET(_xlpm.Player,TRANSPOSE(_xlfn.SEQUENCE($C$5,$C$6,$C$7)),_xlfn.IFS(_xlpm.Player&lt;=$C$4,_xlpm.Player,_xlpm.Player&lt;=$C$4*2,_xlpm.Player-$C$4,_xlpm.Player&lt;=$C$4*3,_xlpm.Player-$C$4*2,_xlpm.Player&lt;=$C$4*4,_xlpm.Player-$C$4*3,_xlpm.Player&lt;=$C$4*5,_xlpm.Player-$C$4*4,_xlpm.Player&gt;$C$4*5,_xlpm.Player-$C$4*4)),Roster[Player],Roster[Name],"NOT ON ROSTER")</f>
        <v xml:space="preserve">Jonathan </v>
      </c>
      <c r="F5" s="10" t="str">
        <v xml:space="preserve">Jason </v>
      </c>
      <c r="G5" s="10" t="str">
        <v xml:space="preserve">Patrick </v>
      </c>
      <c r="H5" s="10" t="str">
        <v xml:space="preserve">Thomas </v>
      </c>
      <c r="I5" s="10" t="str">
        <v xml:space="preserve">Chris </v>
      </c>
      <c r="J5" s="10" t="str">
        <v xml:space="preserve">Mark </v>
      </c>
      <c r="K5" s="10" t="str">
        <v xml:space="preserve">Albert </v>
      </c>
      <c r="L5" s="10" t="str">
        <v xml:space="preserve">John </v>
      </c>
      <c r="M5" s="10" t="str">
        <v xml:space="preserve">Scott </v>
      </c>
      <c r="N5" s="9"/>
      <c r="O5" s="9"/>
      <c r="P5" s="14" t="str" cm="1">
        <f t="array" ref="P5:P16">_xlfn.XLOOKUP(_xlfn.SEQUENCE(C4),Roster[Player],Roster[Name])</f>
        <v xml:space="preserve">Patrick </v>
      </c>
      <c r="Q5" s="17">
        <f>COUNTIF(_xlfn.ANCHORARRAY($E$5),P5)</f>
        <v>3</v>
      </c>
    </row>
    <row r="6" spans="2:17" ht="19.8" customHeight="1" x14ac:dyDescent="0.3">
      <c r="B6" s="4" t="s">
        <v>3</v>
      </c>
      <c r="C6" s="5">
        <v>5</v>
      </c>
      <c r="E6" s="10" t="str">
        <v xml:space="preserve">Mark </v>
      </c>
      <c r="F6" s="10" t="str">
        <v xml:space="preserve">Albert </v>
      </c>
      <c r="G6" s="10" t="str">
        <v xml:space="preserve">John </v>
      </c>
      <c r="H6" s="10" t="str">
        <v xml:space="preserve">Scott </v>
      </c>
      <c r="I6" s="10" t="str">
        <v xml:space="preserve">Michael </v>
      </c>
      <c r="J6" s="10" t="str">
        <v xml:space="preserve">Marvin </v>
      </c>
      <c r="K6" s="10" t="str">
        <v xml:space="preserve">Brandon </v>
      </c>
      <c r="L6" s="10" t="str">
        <v xml:space="preserve">Jonathan </v>
      </c>
      <c r="M6" s="10" t="str">
        <v xml:space="preserve">Jason </v>
      </c>
      <c r="N6" s="9"/>
      <c r="O6" s="9"/>
      <c r="P6" s="13" t="str">
        <v xml:space="preserve">John </v>
      </c>
      <c r="Q6" s="10">
        <f t="shared" ref="Q6:Q16" si="0">COUNTIF(_xlfn.ANCHORARRAY($E$5),P6)</f>
        <v>3</v>
      </c>
    </row>
    <row r="7" spans="2:17" ht="19.8" customHeight="1" x14ac:dyDescent="0.3">
      <c r="B7" s="18" t="s">
        <v>37</v>
      </c>
      <c r="C7" s="5">
        <v>3</v>
      </c>
      <c r="E7" s="10" t="str">
        <v xml:space="preserve">Marvin </v>
      </c>
      <c r="F7" s="10" t="str">
        <v xml:space="preserve">Brandon </v>
      </c>
      <c r="G7" s="10" t="str">
        <v xml:space="preserve">Jonathan </v>
      </c>
      <c r="H7" s="10" t="str">
        <v xml:space="preserve">Jason </v>
      </c>
      <c r="I7" s="10" t="str">
        <v xml:space="preserve">Patrick </v>
      </c>
      <c r="J7" s="10" t="str">
        <v xml:space="preserve">Thomas </v>
      </c>
      <c r="K7" s="10" t="str">
        <v xml:space="preserve">Chris </v>
      </c>
      <c r="L7" s="10" t="str">
        <v xml:space="preserve">Mark </v>
      </c>
      <c r="M7" s="10" t="str">
        <v xml:space="preserve">Albert </v>
      </c>
      <c r="N7" s="9"/>
      <c r="O7" s="9"/>
      <c r="P7" s="13" t="str">
        <v xml:space="preserve">Jonathan </v>
      </c>
      <c r="Q7" s="10">
        <f t="shared" si="0"/>
        <v>4</v>
      </c>
    </row>
    <row r="8" spans="2:17" ht="19.8" customHeight="1" x14ac:dyDescent="0.3">
      <c r="B8" s="4"/>
      <c r="C8" s="9"/>
      <c r="E8" s="10" t="str">
        <v xml:space="preserve">Thomas </v>
      </c>
      <c r="F8" s="10" t="str">
        <v xml:space="preserve">Chris </v>
      </c>
      <c r="G8" s="10" t="str">
        <v xml:space="preserve">Mark </v>
      </c>
      <c r="H8" s="10" t="str">
        <v xml:space="preserve">Albert </v>
      </c>
      <c r="I8" s="10" t="str">
        <v xml:space="preserve">John </v>
      </c>
      <c r="J8" s="10" t="str">
        <v xml:space="preserve">Scott </v>
      </c>
      <c r="K8" s="10" t="str">
        <v xml:space="preserve">Michael </v>
      </c>
      <c r="L8" s="10" t="str">
        <v xml:space="preserve">Marvin </v>
      </c>
      <c r="M8" s="10" t="str">
        <v xml:space="preserve">Brandon </v>
      </c>
      <c r="N8" s="9"/>
      <c r="O8" s="9"/>
      <c r="P8" s="13" t="str">
        <v xml:space="preserve">Mark </v>
      </c>
      <c r="Q8" s="10">
        <f t="shared" si="0"/>
        <v>4</v>
      </c>
    </row>
    <row r="9" spans="2:17" ht="19.8" customHeight="1" x14ac:dyDescent="0.3">
      <c r="E9" s="10" t="str">
        <v xml:space="preserve">Scott </v>
      </c>
      <c r="F9" s="10" t="str">
        <v xml:space="preserve">Michael </v>
      </c>
      <c r="G9" s="10" t="str">
        <v xml:space="preserve">Marvin </v>
      </c>
      <c r="H9" s="10" t="str">
        <v xml:space="preserve">Brandon </v>
      </c>
      <c r="I9" s="10" t="str">
        <v xml:space="preserve">Jonathan </v>
      </c>
      <c r="J9" s="10" t="str">
        <v xml:space="preserve">Jason </v>
      </c>
      <c r="K9" s="10" t="str">
        <v xml:space="preserve">Patrick </v>
      </c>
      <c r="L9" s="10" t="str">
        <v xml:space="preserve">Thomas </v>
      </c>
      <c r="M9" s="10" t="str">
        <v xml:space="preserve">Chris </v>
      </c>
      <c r="N9" s="9"/>
      <c r="O9" s="9"/>
      <c r="P9" s="13" t="str">
        <v xml:space="preserve">Marvin </v>
      </c>
      <c r="Q9" s="10">
        <f t="shared" si="0"/>
        <v>4</v>
      </c>
    </row>
    <row r="10" spans="2:17" ht="19.8" customHeight="1" x14ac:dyDescent="0.3"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3" t="str">
        <v xml:space="preserve">Thomas </v>
      </c>
      <c r="Q10" s="10">
        <f t="shared" si="0"/>
        <v>4</v>
      </c>
    </row>
    <row r="11" spans="2:17" x14ac:dyDescent="0.3"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3" t="str">
        <v xml:space="preserve">Scott </v>
      </c>
      <c r="Q11" s="10">
        <f t="shared" si="0"/>
        <v>4</v>
      </c>
    </row>
    <row r="12" spans="2:17" x14ac:dyDescent="0.3"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3" t="str">
        <v xml:space="preserve">Jason </v>
      </c>
      <c r="Q12" s="10">
        <f t="shared" si="0"/>
        <v>4</v>
      </c>
    </row>
    <row r="13" spans="2:17" x14ac:dyDescent="0.3"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3" t="str">
        <v xml:space="preserve">Albert </v>
      </c>
      <c r="Q13" s="10">
        <f t="shared" si="0"/>
        <v>4</v>
      </c>
    </row>
    <row r="14" spans="2:17" x14ac:dyDescent="0.3"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3" t="str">
        <v xml:space="preserve">Brandon </v>
      </c>
      <c r="Q14" s="10">
        <f t="shared" si="0"/>
        <v>4</v>
      </c>
    </row>
    <row r="15" spans="2:17" x14ac:dyDescent="0.3"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3" t="str">
        <v xml:space="preserve">Chris </v>
      </c>
      <c r="Q15" s="10">
        <f t="shared" si="0"/>
        <v>4</v>
      </c>
    </row>
    <row r="16" spans="2:17" x14ac:dyDescent="0.3"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13" t="str">
        <v xml:space="preserve">Michael </v>
      </c>
      <c r="Q16" s="10">
        <f t="shared" si="0"/>
        <v>3</v>
      </c>
    </row>
  </sheetData>
  <conditionalFormatting sqref="E5:M9">
    <cfRule type="cellIs" dxfId="4" priority="1" operator="equal">
      <formula>$O$3</formula>
    </cfRule>
  </conditionalFormatting>
  <dataValidations count="2">
    <dataValidation type="custom" allowBlank="1" showInputMessage="1" showErrorMessage="1" sqref="H8:H12 G7:G11 L8:L12 K7:K11 J6:J10 I9:I16 F12:F16 E6:E16 M9:O13" xr:uid="{3239FFE1-D06F-4C85-95F0-10DD54C032F3}">
      <formula1>COUNTA($E$5:$E$16)&lt;6</formula1>
    </dataValidation>
    <dataValidation type="list" allowBlank="1" showInputMessage="1" showErrorMessage="1" sqref="O3" xr:uid="{184BCF22-B1BF-4512-9748-8365C51271AD}">
      <formula1>_xlfn.ANCHORARRAY($P$5)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7AAA-26F1-4D63-BD65-D9F148BFAEDD}">
  <dimension ref="B1:Q16"/>
  <sheetViews>
    <sheetView workbookViewId="0">
      <selection activeCell="O3" sqref="O3"/>
    </sheetView>
  </sheetViews>
  <sheetFormatPr defaultRowHeight="14.4" x14ac:dyDescent="0.3"/>
  <cols>
    <col min="2" max="2" width="22.21875" customWidth="1"/>
    <col min="3" max="3" width="10.6640625" customWidth="1"/>
    <col min="14" max="14" width="3" customWidth="1"/>
    <col min="15" max="15" width="14.6640625" customWidth="1"/>
    <col min="17" max="17" width="14.77734375" customWidth="1"/>
    <col min="19" max="19" width="10.33203125" customWidth="1"/>
  </cols>
  <sheetData>
    <row r="1" spans="2:17" x14ac:dyDescent="0.3">
      <c r="B1" s="19" t="s">
        <v>10</v>
      </c>
      <c r="E1" t="str">
        <f ca="1">_xlfn.FORMULATEXT(E5)</f>
        <v>=XLOOKUP(LET(Player,TRANSPOSE(SEQUENCE($C$5,$C$6,$C$7)),IFS(Player&lt;=$C$4,Player,Player&lt;=$C$4*2,Player-$C$4,Player&lt;=$C$4*3,Player-$C$4*2,Player&lt;=$C$4*4,Player-$C$4*3,Player&lt;=$C$4*5,Player-$C$4*4,Player&gt;$C$4*5,Player-$C$4*4)),Roster[Player],Roster[Name],"NOT ON ROSTER")</v>
      </c>
    </row>
    <row r="2" spans="2:17" ht="36.6" customHeight="1" thickBot="1" x14ac:dyDescent="0.35">
      <c r="O2" s="12" t="s">
        <v>5</v>
      </c>
    </row>
    <row r="3" spans="2:17" ht="15" thickBot="1" x14ac:dyDescent="0.35">
      <c r="C3" s="20" t="s">
        <v>8</v>
      </c>
      <c r="E3" s="1" t="s">
        <v>0</v>
      </c>
      <c r="F3" s="2"/>
      <c r="G3" s="2"/>
      <c r="H3" s="2"/>
      <c r="I3" s="2"/>
      <c r="J3" s="2"/>
      <c r="K3" s="2"/>
      <c r="L3" s="2"/>
      <c r="M3" s="3"/>
      <c r="O3" s="11" t="s">
        <v>17</v>
      </c>
    </row>
    <row r="4" spans="2:17" ht="15" thickBot="1" x14ac:dyDescent="0.35">
      <c r="B4" s="4" t="s">
        <v>1</v>
      </c>
      <c r="C4" s="5">
        <v>12</v>
      </c>
      <c r="E4" s="6" cm="1">
        <f t="array" ref="E4:M4">_xlfn.SEQUENCE(1,C5,1,1)</f>
        <v>1</v>
      </c>
      <c r="F4" s="7">
        <v>2</v>
      </c>
      <c r="G4" s="7">
        <v>3</v>
      </c>
      <c r="H4" s="7">
        <v>4</v>
      </c>
      <c r="I4" s="7">
        <v>5</v>
      </c>
      <c r="J4" s="7">
        <v>6</v>
      </c>
      <c r="K4" s="7">
        <v>7</v>
      </c>
      <c r="L4" s="7">
        <v>8</v>
      </c>
      <c r="M4" s="8">
        <v>9</v>
      </c>
      <c r="N4" s="9"/>
      <c r="O4" s="9"/>
      <c r="P4" s="15" t="s">
        <v>6</v>
      </c>
      <c r="Q4" s="16" t="s">
        <v>4</v>
      </c>
    </row>
    <row r="5" spans="2:17" ht="19.8" customHeight="1" x14ac:dyDescent="0.3">
      <c r="B5" s="4" t="s">
        <v>2</v>
      </c>
      <c r="C5" s="5">
        <v>9</v>
      </c>
      <c r="E5" s="10" t="str" cm="1">
        <f t="array" ref="E5:M9">_xlfn.XLOOKUP(_xlfn.LET(_xlpm.Player,TRANSPOSE(_xlfn.SEQUENCE($C$5,$C$6,$C$7)),_xlfn.IFS(_xlpm.Player&lt;=$C$4,_xlpm.Player,_xlpm.Player&lt;=$C$4*2,_xlpm.Player-$C$4,_xlpm.Player&lt;=$C$4*3,_xlpm.Player-$C$4*2,_xlpm.Player&lt;=$C$4*4,_xlpm.Player-$C$4*3,_xlpm.Player&lt;=$C$4*5,_xlpm.Player-$C$4*4,_xlpm.Player&gt;$C$4*5,_xlpm.Player-$C$4*4)),Roster[Player],Roster[Name],"NOT ON ROSTER")</f>
        <v xml:space="preserve">Marvin </v>
      </c>
      <c r="F5" s="10" t="str">
        <v xml:space="preserve">Brandon </v>
      </c>
      <c r="G5" s="10" t="str">
        <v xml:space="preserve">Jonathan </v>
      </c>
      <c r="H5" s="10" t="str">
        <v xml:space="preserve">Jason </v>
      </c>
      <c r="I5" s="10" t="str">
        <v xml:space="preserve">Patrick </v>
      </c>
      <c r="J5" s="10" t="str">
        <v xml:space="preserve">Thomas </v>
      </c>
      <c r="K5" s="10" t="str">
        <v xml:space="preserve">Chris </v>
      </c>
      <c r="L5" s="10" t="str">
        <v xml:space="preserve">Mark </v>
      </c>
      <c r="M5" s="10" t="str">
        <v xml:space="preserve">Albert </v>
      </c>
      <c r="N5" s="9"/>
      <c r="O5" s="9"/>
      <c r="P5" s="14" t="str" cm="1">
        <f t="array" ref="P5:P16">_xlfn.XLOOKUP(_xlfn.SEQUENCE(C4),Roster[Player],Roster[Name])</f>
        <v xml:space="preserve">Patrick </v>
      </c>
      <c r="Q5" s="17">
        <f>COUNTIF(_xlfn.ANCHORARRAY($E$5),P5)</f>
        <v>4</v>
      </c>
    </row>
    <row r="6" spans="2:17" ht="19.8" customHeight="1" x14ac:dyDescent="0.3">
      <c r="B6" s="4" t="s">
        <v>3</v>
      </c>
      <c r="C6" s="5">
        <v>5</v>
      </c>
      <c r="E6" s="10" t="str">
        <v xml:space="preserve">Thomas </v>
      </c>
      <c r="F6" s="10" t="str">
        <v xml:space="preserve">Chris </v>
      </c>
      <c r="G6" s="10" t="str">
        <v xml:space="preserve">Mark </v>
      </c>
      <c r="H6" s="10" t="str">
        <v xml:space="preserve">Albert </v>
      </c>
      <c r="I6" s="10" t="str">
        <v xml:space="preserve">John </v>
      </c>
      <c r="J6" s="10" t="str">
        <v xml:space="preserve">Scott </v>
      </c>
      <c r="K6" s="10" t="str">
        <v xml:space="preserve">Michael </v>
      </c>
      <c r="L6" s="10" t="str">
        <v xml:space="preserve">Marvin </v>
      </c>
      <c r="M6" s="10" t="str">
        <v xml:space="preserve">Brandon </v>
      </c>
      <c r="N6" s="9"/>
      <c r="O6" s="9"/>
      <c r="P6" s="13" t="str">
        <v xml:space="preserve">John </v>
      </c>
      <c r="Q6" s="10">
        <f t="shared" ref="Q6:Q16" si="0">COUNTIF(_xlfn.ANCHORARRAY($E$5),P6)</f>
        <v>3</v>
      </c>
    </row>
    <row r="7" spans="2:17" ht="19.8" customHeight="1" x14ac:dyDescent="0.3">
      <c r="B7" s="18" t="s">
        <v>37</v>
      </c>
      <c r="C7" s="5">
        <v>5</v>
      </c>
      <c r="E7" s="10" t="str">
        <v xml:space="preserve">Scott </v>
      </c>
      <c r="F7" s="10" t="str">
        <v xml:space="preserve">Michael </v>
      </c>
      <c r="G7" s="10" t="str">
        <v xml:space="preserve">Marvin </v>
      </c>
      <c r="H7" s="10" t="str">
        <v xml:space="preserve">Brandon </v>
      </c>
      <c r="I7" s="10" t="str">
        <v xml:space="preserve">Jonathan </v>
      </c>
      <c r="J7" s="10" t="str">
        <v xml:space="preserve">Jason </v>
      </c>
      <c r="K7" s="10" t="str">
        <v xml:space="preserve">Patrick </v>
      </c>
      <c r="L7" s="10" t="str">
        <v xml:space="preserve">Thomas </v>
      </c>
      <c r="M7" s="10" t="str">
        <v xml:space="preserve">Chris </v>
      </c>
      <c r="N7" s="9"/>
      <c r="O7" s="9"/>
      <c r="P7" s="13" t="str">
        <v xml:space="preserve">Jonathan </v>
      </c>
      <c r="Q7" s="10">
        <f t="shared" si="0"/>
        <v>3</v>
      </c>
    </row>
    <row r="8" spans="2:17" ht="19.8" customHeight="1" x14ac:dyDescent="0.3">
      <c r="B8" s="4"/>
      <c r="C8" s="9"/>
      <c r="E8" s="10" t="str">
        <v xml:space="preserve">Jason </v>
      </c>
      <c r="F8" s="10" t="str">
        <v xml:space="preserve">Patrick </v>
      </c>
      <c r="G8" s="10" t="str">
        <v xml:space="preserve">Thomas </v>
      </c>
      <c r="H8" s="10" t="str">
        <v xml:space="preserve">Chris </v>
      </c>
      <c r="I8" s="10" t="str">
        <v xml:space="preserve">Mark </v>
      </c>
      <c r="J8" s="10" t="str">
        <v xml:space="preserve">Albert </v>
      </c>
      <c r="K8" s="10" t="str">
        <v xml:space="preserve">John </v>
      </c>
      <c r="L8" s="10" t="str">
        <v xml:space="preserve">Scott </v>
      </c>
      <c r="M8" s="10" t="str">
        <v xml:space="preserve">Michael </v>
      </c>
      <c r="N8" s="9"/>
      <c r="O8" s="9"/>
      <c r="P8" s="13" t="str">
        <v xml:space="preserve">Mark </v>
      </c>
      <c r="Q8" s="10">
        <f t="shared" si="0"/>
        <v>3</v>
      </c>
    </row>
    <row r="9" spans="2:17" ht="19.8" customHeight="1" x14ac:dyDescent="0.3">
      <c r="E9" s="10" t="str">
        <v xml:space="preserve">Albert </v>
      </c>
      <c r="F9" s="10" t="str">
        <v xml:space="preserve">John </v>
      </c>
      <c r="G9" s="10" t="str">
        <v xml:space="preserve">Scott </v>
      </c>
      <c r="H9" s="10" t="str">
        <v xml:space="preserve">Michael </v>
      </c>
      <c r="I9" s="10" t="str">
        <v xml:space="preserve">Marvin </v>
      </c>
      <c r="J9" s="10" t="str">
        <v xml:space="preserve">Brandon </v>
      </c>
      <c r="K9" s="10" t="str">
        <v xml:space="preserve">Jonathan </v>
      </c>
      <c r="L9" s="10" t="str">
        <v xml:space="preserve">Jason </v>
      </c>
      <c r="M9" s="10" t="str">
        <v xml:space="preserve">Patrick </v>
      </c>
      <c r="N9" s="9"/>
      <c r="O9" s="9"/>
      <c r="P9" s="13" t="str">
        <v xml:space="preserve">Marvin </v>
      </c>
      <c r="Q9" s="10">
        <f t="shared" si="0"/>
        <v>4</v>
      </c>
    </row>
    <row r="10" spans="2:17" ht="19.8" customHeight="1" x14ac:dyDescent="0.3"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3" t="str">
        <v xml:space="preserve">Thomas </v>
      </c>
      <c r="Q10" s="10">
        <f t="shared" si="0"/>
        <v>4</v>
      </c>
    </row>
    <row r="11" spans="2:17" x14ac:dyDescent="0.3"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3" t="str">
        <v xml:space="preserve">Scott </v>
      </c>
      <c r="Q11" s="10">
        <f t="shared" si="0"/>
        <v>4</v>
      </c>
    </row>
    <row r="12" spans="2:17" x14ac:dyDescent="0.3"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3" t="str">
        <v xml:space="preserve">Jason </v>
      </c>
      <c r="Q12" s="10">
        <f t="shared" si="0"/>
        <v>4</v>
      </c>
    </row>
    <row r="13" spans="2:17" x14ac:dyDescent="0.3"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3" t="str">
        <v xml:space="preserve">Albert </v>
      </c>
      <c r="Q13" s="10">
        <f t="shared" si="0"/>
        <v>4</v>
      </c>
    </row>
    <row r="14" spans="2:17" x14ac:dyDescent="0.3"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3" t="str">
        <v xml:space="preserve">Brandon </v>
      </c>
      <c r="Q14" s="10">
        <f t="shared" si="0"/>
        <v>4</v>
      </c>
    </row>
    <row r="15" spans="2:17" x14ac:dyDescent="0.3"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3" t="str">
        <v xml:space="preserve">Chris </v>
      </c>
      <c r="Q15" s="10">
        <f t="shared" si="0"/>
        <v>4</v>
      </c>
    </row>
    <row r="16" spans="2:17" x14ac:dyDescent="0.3"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13" t="str">
        <v xml:space="preserve">Michael </v>
      </c>
      <c r="Q16" s="10">
        <f t="shared" si="0"/>
        <v>4</v>
      </c>
    </row>
  </sheetData>
  <conditionalFormatting sqref="E5:M9">
    <cfRule type="cellIs" dxfId="3" priority="1" operator="equal">
      <formula>$O$3</formula>
    </cfRule>
  </conditionalFormatting>
  <dataValidations count="2">
    <dataValidation type="custom" allowBlank="1" showInputMessage="1" showErrorMessage="1" sqref="H8:H12 G7:G11 L8:L12 K7:K11 J6:J10 I9:I16 F12:F16 E6:E16 M9:O13" xr:uid="{52914A44-AE09-47C6-A2B3-175E15F8AE7D}">
      <formula1>COUNTA($E$5:$E$16)&lt;6</formula1>
    </dataValidation>
    <dataValidation type="list" allowBlank="1" showInputMessage="1" showErrorMessage="1" sqref="O3" xr:uid="{F4C5288E-95F8-4BC2-A715-160E53D2DF00}">
      <formula1>_xlfn.ANCHORARRAY($P$5)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45273-8723-4F68-9F86-8D8F0A85C3F5}">
  <dimension ref="B1:Q16"/>
  <sheetViews>
    <sheetView workbookViewId="0">
      <selection activeCell="O3" sqref="O3"/>
    </sheetView>
  </sheetViews>
  <sheetFormatPr defaultRowHeight="14.4" x14ac:dyDescent="0.3"/>
  <cols>
    <col min="2" max="2" width="22.21875" customWidth="1"/>
    <col min="3" max="3" width="10.6640625" customWidth="1"/>
    <col min="14" max="14" width="3" customWidth="1"/>
    <col min="15" max="15" width="14.6640625" customWidth="1"/>
    <col min="17" max="17" width="14.77734375" customWidth="1"/>
    <col min="19" max="19" width="10.33203125" customWidth="1"/>
  </cols>
  <sheetData>
    <row r="1" spans="2:17" x14ac:dyDescent="0.3">
      <c r="B1" s="19" t="s">
        <v>11</v>
      </c>
      <c r="E1" t="str">
        <f ca="1">_xlfn.FORMULATEXT(E5)</f>
        <v>=XLOOKUP(LET(Player,TRANSPOSE(SEQUENCE($C$5,$C$6,$C$7)),IFS(Player&lt;=$C$4,Player,Player&lt;=$C$4*2,Player-$C$4,Player&lt;=$C$4*3,Player-$C$4*2,Player&lt;=$C$4*4,Player-$C$4*3,Player&lt;=$C$4*5,Player-$C$4*4,Player&gt;$C$4*5,Player-$C$4*4)),Roster[Player],Roster[Name],"NOT ON ROSTER")</v>
      </c>
    </row>
    <row r="2" spans="2:17" ht="36.6" customHeight="1" thickBot="1" x14ac:dyDescent="0.35">
      <c r="O2" s="12" t="s">
        <v>5</v>
      </c>
    </row>
    <row r="3" spans="2:17" ht="15" thickBot="1" x14ac:dyDescent="0.35">
      <c r="C3" s="20" t="s">
        <v>8</v>
      </c>
      <c r="E3" s="1" t="s">
        <v>0</v>
      </c>
      <c r="F3" s="2"/>
      <c r="G3" s="2"/>
      <c r="H3" s="2"/>
      <c r="I3" s="2"/>
      <c r="J3" s="2"/>
      <c r="K3" s="2"/>
      <c r="L3" s="2"/>
      <c r="M3" s="3"/>
      <c r="O3" s="11" t="s">
        <v>18</v>
      </c>
    </row>
    <row r="4" spans="2:17" ht="15" thickBot="1" x14ac:dyDescent="0.35">
      <c r="B4" s="4" t="s">
        <v>1</v>
      </c>
      <c r="C4" s="5">
        <v>12</v>
      </c>
      <c r="E4" s="6" cm="1">
        <f t="array" ref="E4:M4">_xlfn.SEQUENCE(1,C5,1,1)</f>
        <v>1</v>
      </c>
      <c r="F4" s="7">
        <v>2</v>
      </c>
      <c r="G4" s="7">
        <v>3</v>
      </c>
      <c r="H4" s="7">
        <v>4</v>
      </c>
      <c r="I4" s="7">
        <v>5</v>
      </c>
      <c r="J4" s="7">
        <v>6</v>
      </c>
      <c r="K4" s="7">
        <v>7</v>
      </c>
      <c r="L4" s="7">
        <v>8</v>
      </c>
      <c r="M4" s="8">
        <v>9</v>
      </c>
      <c r="N4" s="9"/>
      <c r="O4" s="9"/>
      <c r="P4" s="15" t="s">
        <v>6</v>
      </c>
      <c r="Q4" s="16" t="s">
        <v>4</v>
      </c>
    </row>
    <row r="5" spans="2:17" ht="19.8" customHeight="1" x14ac:dyDescent="0.3">
      <c r="B5" s="4" t="s">
        <v>2</v>
      </c>
      <c r="C5" s="5">
        <v>9</v>
      </c>
      <c r="E5" s="10" t="str" cm="1">
        <f t="array" ref="E5:M9">_xlfn.XLOOKUP(_xlfn.LET(_xlpm.Player,TRANSPOSE(_xlfn.SEQUENCE($C$5,$C$6,$C$7)),_xlfn.IFS(_xlpm.Player&lt;=$C$4,_xlpm.Player,_xlpm.Player&lt;=$C$4*2,_xlpm.Player-$C$4,_xlpm.Player&lt;=$C$4*3,_xlpm.Player-$C$4*2,_xlpm.Player&lt;=$C$4*4,_xlpm.Player-$C$4*3,_xlpm.Player&lt;=$C$4*5,_xlpm.Player-$C$4*4,_xlpm.Player&gt;$C$4*5,_xlpm.Player-$C$4*4)),Roster[Player],Roster[Name],"NOT ON ROSTER")</f>
        <v xml:space="preserve">Scott </v>
      </c>
      <c r="F5" s="10" t="str">
        <v xml:space="preserve">Michael </v>
      </c>
      <c r="G5" s="10" t="str">
        <v xml:space="preserve">Marvin </v>
      </c>
      <c r="H5" s="10" t="str">
        <v xml:space="preserve">Brandon </v>
      </c>
      <c r="I5" s="10" t="str">
        <v xml:space="preserve">Jonathan </v>
      </c>
      <c r="J5" s="10" t="str">
        <v xml:space="preserve">Jason </v>
      </c>
      <c r="K5" s="10" t="str">
        <v xml:space="preserve">Patrick </v>
      </c>
      <c r="L5" s="10" t="str">
        <v xml:space="preserve">Thomas </v>
      </c>
      <c r="M5" s="10" t="str">
        <v xml:space="preserve">Chris </v>
      </c>
      <c r="N5" s="9"/>
      <c r="O5" s="9"/>
      <c r="P5" s="14" t="str" cm="1">
        <f t="array" ref="P5:P16">_xlfn.XLOOKUP(_xlfn.SEQUENCE(C4),Roster[Player],Roster[Name])</f>
        <v xml:space="preserve">Patrick </v>
      </c>
      <c r="Q5" s="17">
        <f>COUNTIF(_xlfn.ANCHORARRAY($E$5),P5)</f>
        <v>4</v>
      </c>
    </row>
    <row r="6" spans="2:17" ht="19.8" customHeight="1" x14ac:dyDescent="0.3">
      <c r="B6" s="4" t="s">
        <v>3</v>
      </c>
      <c r="C6" s="5">
        <v>5</v>
      </c>
      <c r="E6" s="10" t="str">
        <v xml:space="preserve">Jason </v>
      </c>
      <c r="F6" s="10" t="str">
        <v xml:space="preserve">Patrick </v>
      </c>
      <c r="G6" s="10" t="str">
        <v xml:space="preserve">Thomas </v>
      </c>
      <c r="H6" s="10" t="str">
        <v xml:space="preserve">Chris </v>
      </c>
      <c r="I6" s="10" t="str">
        <v xml:space="preserve">Mark </v>
      </c>
      <c r="J6" s="10" t="str">
        <v xml:space="preserve">Albert </v>
      </c>
      <c r="K6" s="10" t="str">
        <v xml:space="preserve">John </v>
      </c>
      <c r="L6" s="10" t="str">
        <v xml:space="preserve">Scott </v>
      </c>
      <c r="M6" s="10" t="str">
        <v xml:space="preserve">Michael </v>
      </c>
      <c r="N6" s="9"/>
      <c r="O6" s="9"/>
      <c r="P6" s="13" t="str">
        <v xml:space="preserve">John </v>
      </c>
      <c r="Q6" s="10">
        <f t="shared" ref="Q6:Q16" si="0">COUNTIF(_xlfn.ANCHORARRAY($E$5),P6)</f>
        <v>4</v>
      </c>
    </row>
    <row r="7" spans="2:17" ht="19.8" customHeight="1" x14ac:dyDescent="0.3">
      <c r="B7" s="18" t="s">
        <v>37</v>
      </c>
      <c r="C7" s="5">
        <v>7</v>
      </c>
      <c r="E7" s="10" t="str">
        <v xml:space="preserve">Albert </v>
      </c>
      <c r="F7" s="10" t="str">
        <v xml:space="preserve">John </v>
      </c>
      <c r="G7" s="10" t="str">
        <v xml:space="preserve">Scott </v>
      </c>
      <c r="H7" s="10" t="str">
        <v xml:space="preserve">Michael </v>
      </c>
      <c r="I7" s="10" t="str">
        <v xml:space="preserve">Marvin </v>
      </c>
      <c r="J7" s="10" t="str">
        <v xml:space="preserve">Brandon </v>
      </c>
      <c r="K7" s="10" t="str">
        <v xml:space="preserve">Jonathan </v>
      </c>
      <c r="L7" s="10" t="str">
        <v xml:space="preserve">Jason </v>
      </c>
      <c r="M7" s="10" t="str">
        <v xml:space="preserve">Patrick </v>
      </c>
      <c r="N7" s="9"/>
      <c r="O7" s="9"/>
      <c r="P7" s="13" t="str">
        <v xml:space="preserve">Jonathan </v>
      </c>
      <c r="Q7" s="10">
        <f t="shared" si="0"/>
        <v>4</v>
      </c>
    </row>
    <row r="8" spans="2:17" ht="19.8" customHeight="1" x14ac:dyDescent="0.3">
      <c r="B8" s="4"/>
      <c r="C8" s="9"/>
      <c r="E8" s="10" t="str">
        <v xml:space="preserve">Brandon </v>
      </c>
      <c r="F8" s="10" t="str">
        <v xml:space="preserve">Jonathan </v>
      </c>
      <c r="G8" s="10" t="str">
        <v xml:space="preserve">Jason </v>
      </c>
      <c r="H8" s="10" t="str">
        <v xml:space="preserve">Patrick </v>
      </c>
      <c r="I8" s="10" t="str">
        <v xml:space="preserve">Thomas </v>
      </c>
      <c r="J8" s="10" t="str">
        <v xml:space="preserve">Chris </v>
      </c>
      <c r="K8" s="10" t="str">
        <v xml:space="preserve">Mark </v>
      </c>
      <c r="L8" s="10" t="str">
        <v xml:space="preserve">Albert </v>
      </c>
      <c r="M8" s="10" t="str">
        <v xml:space="preserve">John </v>
      </c>
      <c r="N8" s="9"/>
      <c r="O8" s="9"/>
      <c r="P8" s="13" t="str">
        <v xml:space="preserve">Mark </v>
      </c>
      <c r="Q8" s="10">
        <f t="shared" si="0"/>
        <v>3</v>
      </c>
    </row>
    <row r="9" spans="2:17" ht="19.8" customHeight="1" x14ac:dyDescent="0.3">
      <c r="E9" s="10" t="str">
        <v xml:space="preserve">Chris </v>
      </c>
      <c r="F9" s="10" t="str">
        <v xml:space="preserve">Mark </v>
      </c>
      <c r="G9" s="10" t="str">
        <v xml:space="preserve">Albert </v>
      </c>
      <c r="H9" s="10" t="str">
        <v xml:space="preserve">John </v>
      </c>
      <c r="I9" s="10" t="str">
        <v xml:space="preserve">Scott </v>
      </c>
      <c r="J9" s="10" t="str">
        <v xml:space="preserve">Michael </v>
      </c>
      <c r="K9" s="10" t="str">
        <v xml:space="preserve">Marvin </v>
      </c>
      <c r="L9" s="10" t="str">
        <v xml:space="preserve">Brandon </v>
      </c>
      <c r="M9" s="10" t="str">
        <v xml:space="preserve">Jonathan </v>
      </c>
      <c r="N9" s="9"/>
      <c r="O9" s="9"/>
      <c r="P9" s="13" t="str">
        <v xml:space="preserve">Marvin </v>
      </c>
      <c r="Q9" s="10">
        <f t="shared" si="0"/>
        <v>3</v>
      </c>
    </row>
    <row r="10" spans="2:17" ht="19.8" customHeight="1" x14ac:dyDescent="0.3"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3" t="str">
        <v xml:space="preserve">Thomas </v>
      </c>
      <c r="Q10" s="10">
        <f t="shared" si="0"/>
        <v>3</v>
      </c>
    </row>
    <row r="11" spans="2:17" x14ac:dyDescent="0.3"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3" t="str">
        <v xml:space="preserve">Scott </v>
      </c>
      <c r="Q11" s="10">
        <f t="shared" si="0"/>
        <v>4</v>
      </c>
    </row>
    <row r="12" spans="2:17" x14ac:dyDescent="0.3"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3" t="str">
        <v xml:space="preserve">Jason </v>
      </c>
      <c r="Q12" s="10">
        <f t="shared" si="0"/>
        <v>4</v>
      </c>
    </row>
    <row r="13" spans="2:17" x14ac:dyDescent="0.3"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3" t="str">
        <v xml:space="preserve">Albert </v>
      </c>
      <c r="Q13" s="10">
        <f t="shared" si="0"/>
        <v>4</v>
      </c>
    </row>
    <row r="14" spans="2:17" x14ac:dyDescent="0.3"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3" t="str">
        <v xml:space="preserve">Brandon </v>
      </c>
      <c r="Q14" s="10">
        <f t="shared" si="0"/>
        <v>4</v>
      </c>
    </row>
    <row r="15" spans="2:17" x14ac:dyDescent="0.3"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3" t="str">
        <v xml:space="preserve">Chris </v>
      </c>
      <c r="Q15" s="10">
        <f t="shared" si="0"/>
        <v>4</v>
      </c>
    </row>
    <row r="16" spans="2:17" x14ac:dyDescent="0.3"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13" t="str">
        <v xml:space="preserve">Michael </v>
      </c>
      <c r="Q16" s="10">
        <f t="shared" si="0"/>
        <v>4</v>
      </c>
    </row>
  </sheetData>
  <conditionalFormatting sqref="E5:M9">
    <cfRule type="cellIs" dxfId="2" priority="1" operator="equal">
      <formula>$O$3</formula>
    </cfRule>
  </conditionalFormatting>
  <dataValidations count="2">
    <dataValidation type="custom" allowBlank="1" showInputMessage="1" showErrorMessage="1" sqref="H8:H12 G7:G11 L8:L12 K7:K11 J6:J10 I9:I16 F12:F16 E6:E16 M9:O13" xr:uid="{B164DEB0-8677-4730-B3F6-C0519DB59487}">
      <formula1>COUNTA($E$5:$E$16)&lt;6</formula1>
    </dataValidation>
    <dataValidation type="list" allowBlank="1" showInputMessage="1" showErrorMessage="1" sqref="O3" xr:uid="{DFDDC78B-6DFD-4307-8C0F-0B439D722CD1}">
      <formula1>_xlfn.ANCHORARRAY($P$5)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04F2-B059-437E-BDF2-620C68D66BAB}">
  <dimension ref="B1:Q16"/>
  <sheetViews>
    <sheetView workbookViewId="0">
      <selection activeCell="O3" sqref="O3"/>
    </sheetView>
  </sheetViews>
  <sheetFormatPr defaultRowHeight="14.4" x14ac:dyDescent="0.3"/>
  <cols>
    <col min="2" max="2" width="22.21875" customWidth="1"/>
    <col min="3" max="3" width="10.6640625" customWidth="1"/>
    <col min="14" max="14" width="3" customWidth="1"/>
    <col min="15" max="15" width="14.6640625" customWidth="1"/>
    <col min="17" max="17" width="14.77734375" customWidth="1"/>
    <col min="19" max="19" width="10.33203125" customWidth="1"/>
  </cols>
  <sheetData>
    <row r="1" spans="2:17" x14ac:dyDescent="0.3">
      <c r="B1" s="19" t="s">
        <v>12</v>
      </c>
      <c r="E1" t="str">
        <f ca="1">_xlfn.FORMULATEXT(E5)</f>
        <v>=XLOOKUP(LET(Player,TRANSPOSE(SEQUENCE($C$5,$C$6,$C$7)),IFS(Player&lt;=$C$4,Player,Player&lt;=$C$4*2,Player-$C$4,Player&lt;=$C$4*3,Player-$C$4*2,Player&lt;=$C$4*4,Player-$C$4*3,Player&lt;=$C$4*5,Player-$C$4*4,Player&gt;$C$4*5,Player-$C$4*4)),Roster[Player],Roster[Name],"NOT ON ROSTER")</v>
      </c>
    </row>
    <row r="2" spans="2:17" ht="36.6" customHeight="1" thickBot="1" x14ac:dyDescent="0.35">
      <c r="O2" s="12" t="s">
        <v>5</v>
      </c>
    </row>
    <row r="3" spans="2:17" ht="15" thickBot="1" x14ac:dyDescent="0.35">
      <c r="C3" s="20" t="s">
        <v>8</v>
      </c>
      <c r="E3" s="1" t="s">
        <v>0</v>
      </c>
      <c r="F3" s="2"/>
      <c r="G3" s="2"/>
      <c r="H3" s="2"/>
      <c r="I3" s="2"/>
      <c r="J3" s="2"/>
      <c r="K3" s="2"/>
      <c r="L3" s="2"/>
      <c r="M3" s="3"/>
      <c r="O3" s="11" t="s">
        <v>32</v>
      </c>
    </row>
    <row r="4" spans="2:17" ht="15" thickBot="1" x14ac:dyDescent="0.35">
      <c r="B4" s="4" t="s">
        <v>1</v>
      </c>
      <c r="C4" s="5">
        <v>12</v>
      </c>
      <c r="E4" s="6" cm="1">
        <f t="array" ref="E4:M4">_xlfn.SEQUENCE(1,C5,1,1)</f>
        <v>1</v>
      </c>
      <c r="F4" s="7">
        <v>2</v>
      </c>
      <c r="G4" s="7">
        <v>3</v>
      </c>
      <c r="H4" s="7">
        <v>4</v>
      </c>
      <c r="I4" s="7">
        <v>5</v>
      </c>
      <c r="J4" s="7">
        <v>6</v>
      </c>
      <c r="K4" s="7">
        <v>7</v>
      </c>
      <c r="L4" s="7">
        <v>8</v>
      </c>
      <c r="M4" s="8">
        <v>9</v>
      </c>
      <c r="N4" s="9"/>
      <c r="O4" s="9"/>
      <c r="P4" s="15" t="s">
        <v>6</v>
      </c>
      <c r="Q4" s="16" t="s">
        <v>4</v>
      </c>
    </row>
    <row r="5" spans="2:17" ht="19.8" customHeight="1" x14ac:dyDescent="0.3">
      <c r="B5" s="4" t="s">
        <v>2</v>
      </c>
      <c r="C5" s="5">
        <v>9</v>
      </c>
      <c r="E5" s="10" t="str" cm="1">
        <f t="array" ref="E5:M9">_xlfn.XLOOKUP(_xlfn.LET(_xlpm.Player,TRANSPOSE(_xlfn.SEQUENCE($C$5,$C$6,$C$7)),_xlfn.IFS(_xlpm.Player&lt;=$C$4,_xlpm.Player,_xlpm.Player&lt;=$C$4*2,_xlpm.Player-$C$4,_xlpm.Player&lt;=$C$4*3,_xlpm.Player-$C$4*2,_xlpm.Player&lt;=$C$4*4,_xlpm.Player-$C$4*3,_xlpm.Player&lt;=$C$4*5,_xlpm.Player-$C$4*4,_xlpm.Player&gt;$C$4*5,_xlpm.Player-$C$4*4)),Roster[Player],Roster[Name],"NOT ON ROSTER")</f>
        <v xml:space="preserve">Albert </v>
      </c>
      <c r="F5" s="10" t="str">
        <v xml:space="preserve">John </v>
      </c>
      <c r="G5" s="10" t="str">
        <v xml:space="preserve">Scott </v>
      </c>
      <c r="H5" s="10" t="str">
        <v xml:space="preserve">Michael </v>
      </c>
      <c r="I5" s="10" t="str">
        <v xml:space="preserve">Marvin </v>
      </c>
      <c r="J5" s="10" t="str">
        <v xml:space="preserve">Brandon </v>
      </c>
      <c r="K5" s="10" t="str">
        <v xml:space="preserve">Jonathan </v>
      </c>
      <c r="L5" s="10" t="str">
        <v xml:space="preserve">Jason </v>
      </c>
      <c r="M5" s="10" t="str">
        <v xml:space="preserve">Patrick </v>
      </c>
      <c r="N5" s="9"/>
      <c r="O5" s="9"/>
      <c r="P5" s="14" t="str" cm="1">
        <f t="array" ref="P5:P16">_xlfn.XLOOKUP(_xlfn.SEQUENCE(C4),Roster[Player],Roster[Name])</f>
        <v xml:space="preserve">Patrick </v>
      </c>
      <c r="Q5" s="17">
        <f>COUNTIF(_xlfn.ANCHORARRAY($E$5),P5)</f>
        <v>4</v>
      </c>
    </row>
    <row r="6" spans="2:17" ht="19.8" customHeight="1" x14ac:dyDescent="0.3">
      <c r="B6" s="4" t="s">
        <v>3</v>
      </c>
      <c r="C6" s="5">
        <v>5</v>
      </c>
      <c r="E6" s="10" t="str">
        <v xml:space="preserve">Brandon </v>
      </c>
      <c r="F6" s="10" t="str">
        <v xml:space="preserve">Jonathan </v>
      </c>
      <c r="G6" s="10" t="str">
        <v xml:space="preserve">Jason </v>
      </c>
      <c r="H6" s="10" t="str">
        <v xml:space="preserve">Patrick </v>
      </c>
      <c r="I6" s="10" t="str">
        <v xml:space="preserve">Thomas </v>
      </c>
      <c r="J6" s="10" t="str">
        <v xml:space="preserve">Chris </v>
      </c>
      <c r="K6" s="10" t="str">
        <v xml:space="preserve">Mark </v>
      </c>
      <c r="L6" s="10" t="str">
        <v xml:space="preserve">Albert </v>
      </c>
      <c r="M6" s="10" t="str">
        <v xml:space="preserve">John </v>
      </c>
      <c r="N6" s="9"/>
      <c r="O6" s="9"/>
      <c r="P6" s="13" t="str">
        <v xml:space="preserve">John </v>
      </c>
      <c r="Q6" s="10">
        <f t="shared" ref="Q6:Q16" si="0">COUNTIF(_xlfn.ANCHORARRAY($E$5),P6)</f>
        <v>4</v>
      </c>
    </row>
    <row r="7" spans="2:17" ht="19.8" customHeight="1" x14ac:dyDescent="0.3">
      <c r="B7" s="18" t="s">
        <v>37</v>
      </c>
      <c r="C7" s="5">
        <v>9</v>
      </c>
      <c r="E7" s="10" t="str">
        <v xml:space="preserve">Chris </v>
      </c>
      <c r="F7" s="10" t="str">
        <v xml:space="preserve">Mark </v>
      </c>
      <c r="G7" s="10" t="str">
        <v xml:space="preserve">Albert </v>
      </c>
      <c r="H7" s="10" t="str">
        <v xml:space="preserve">John </v>
      </c>
      <c r="I7" s="10" t="str">
        <v xml:space="preserve">Scott </v>
      </c>
      <c r="J7" s="10" t="str">
        <v xml:space="preserve">Michael </v>
      </c>
      <c r="K7" s="10" t="str">
        <v xml:space="preserve">Marvin </v>
      </c>
      <c r="L7" s="10" t="str">
        <v xml:space="preserve">Brandon </v>
      </c>
      <c r="M7" s="10" t="str">
        <v xml:space="preserve">Jonathan </v>
      </c>
      <c r="N7" s="9"/>
      <c r="O7" s="9"/>
      <c r="P7" s="13" t="str">
        <v xml:space="preserve">Jonathan </v>
      </c>
      <c r="Q7" s="10">
        <f t="shared" si="0"/>
        <v>4</v>
      </c>
    </row>
    <row r="8" spans="2:17" ht="19.8" customHeight="1" x14ac:dyDescent="0.3">
      <c r="B8" s="4"/>
      <c r="C8" s="9"/>
      <c r="E8" s="10" t="str">
        <v xml:space="preserve">Michael </v>
      </c>
      <c r="F8" s="10" t="str">
        <v xml:space="preserve">Marvin </v>
      </c>
      <c r="G8" s="10" t="str">
        <v xml:space="preserve">Brandon </v>
      </c>
      <c r="H8" s="10" t="str">
        <v xml:space="preserve">Jonathan </v>
      </c>
      <c r="I8" s="10" t="str">
        <v xml:space="preserve">Jason </v>
      </c>
      <c r="J8" s="10" t="str">
        <v xml:space="preserve">Patrick </v>
      </c>
      <c r="K8" s="10" t="str">
        <v xml:space="preserve">Thomas </v>
      </c>
      <c r="L8" s="10" t="str">
        <v xml:space="preserve">Chris </v>
      </c>
      <c r="M8" s="10" t="str">
        <v xml:space="preserve">Mark </v>
      </c>
      <c r="N8" s="9"/>
      <c r="O8" s="9"/>
      <c r="P8" s="13" t="str">
        <v xml:space="preserve">Mark </v>
      </c>
      <c r="Q8" s="10">
        <f t="shared" si="0"/>
        <v>4</v>
      </c>
    </row>
    <row r="9" spans="2:17" ht="19.8" customHeight="1" x14ac:dyDescent="0.3">
      <c r="E9" s="10" t="str">
        <v xml:space="preserve">Patrick </v>
      </c>
      <c r="F9" s="10" t="str">
        <v xml:space="preserve">Thomas </v>
      </c>
      <c r="G9" s="10" t="str">
        <v xml:space="preserve">Chris </v>
      </c>
      <c r="H9" s="10" t="str">
        <v xml:space="preserve">Mark </v>
      </c>
      <c r="I9" s="10" t="str">
        <v xml:space="preserve">Albert </v>
      </c>
      <c r="J9" s="10" t="str">
        <v xml:space="preserve">John </v>
      </c>
      <c r="K9" s="10" t="str">
        <v xml:space="preserve">Scott </v>
      </c>
      <c r="L9" s="10" t="str">
        <v xml:space="preserve">Michael </v>
      </c>
      <c r="M9" s="10" t="str">
        <v xml:space="preserve">Marvin </v>
      </c>
      <c r="N9" s="9"/>
      <c r="O9" s="9"/>
      <c r="P9" s="13" t="str">
        <v xml:space="preserve">Marvin </v>
      </c>
      <c r="Q9" s="10">
        <f t="shared" si="0"/>
        <v>4</v>
      </c>
    </row>
    <row r="10" spans="2:17" ht="19.8" customHeight="1" x14ac:dyDescent="0.3"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3" t="str">
        <v xml:space="preserve">Thomas </v>
      </c>
      <c r="Q10" s="10">
        <f t="shared" si="0"/>
        <v>3</v>
      </c>
    </row>
    <row r="11" spans="2:17" x14ac:dyDescent="0.3"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3" t="str">
        <v xml:space="preserve">Scott </v>
      </c>
      <c r="Q11" s="10">
        <f t="shared" si="0"/>
        <v>3</v>
      </c>
    </row>
    <row r="12" spans="2:17" x14ac:dyDescent="0.3"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3" t="str">
        <v xml:space="preserve">Jason </v>
      </c>
      <c r="Q12" s="10">
        <f t="shared" si="0"/>
        <v>3</v>
      </c>
    </row>
    <row r="13" spans="2:17" x14ac:dyDescent="0.3"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3" t="str">
        <v xml:space="preserve">Albert </v>
      </c>
      <c r="Q13" s="10">
        <f t="shared" si="0"/>
        <v>4</v>
      </c>
    </row>
    <row r="14" spans="2:17" x14ac:dyDescent="0.3"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3" t="str">
        <v xml:space="preserve">Brandon </v>
      </c>
      <c r="Q14" s="10">
        <f t="shared" si="0"/>
        <v>4</v>
      </c>
    </row>
    <row r="15" spans="2:17" x14ac:dyDescent="0.3"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3" t="str">
        <v xml:space="preserve">Chris </v>
      </c>
      <c r="Q15" s="10">
        <f t="shared" si="0"/>
        <v>4</v>
      </c>
    </row>
    <row r="16" spans="2:17" x14ac:dyDescent="0.3"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13" t="str">
        <v xml:space="preserve">Michael </v>
      </c>
      <c r="Q16" s="10">
        <f t="shared" si="0"/>
        <v>4</v>
      </c>
    </row>
  </sheetData>
  <conditionalFormatting sqref="E5:M9">
    <cfRule type="cellIs" dxfId="1" priority="1" operator="equal">
      <formula>$O$3</formula>
    </cfRule>
  </conditionalFormatting>
  <dataValidations count="2">
    <dataValidation type="custom" allowBlank="1" showInputMessage="1" showErrorMessage="1" sqref="H8:H12 G7:G11 L8:L12 K7:K11 J6:J10 I9:I16 F12:F16 E6:E16 M9:O13" xr:uid="{7435B2DF-11FD-4C5A-8AA7-3110138EF79C}">
      <formula1>COUNTA($E$5:$E$16)&lt;6</formula1>
    </dataValidation>
    <dataValidation type="list" allowBlank="1" showInputMessage="1" showErrorMessage="1" sqref="O3" xr:uid="{FEFEE0A3-B9AF-41F2-8A5C-9A221F59E4EC}">
      <formula1>_xlfn.ANCHORARRAY($P$5)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A5895-C208-47C7-93D5-E6E6B3B5C6B5}">
  <dimension ref="B1:Q16"/>
  <sheetViews>
    <sheetView workbookViewId="0">
      <selection activeCell="O3" sqref="O3"/>
    </sheetView>
  </sheetViews>
  <sheetFormatPr defaultRowHeight="14.4" x14ac:dyDescent="0.3"/>
  <cols>
    <col min="2" max="2" width="22.21875" customWidth="1"/>
    <col min="3" max="3" width="10.6640625" customWidth="1"/>
    <col min="14" max="14" width="3" customWidth="1"/>
    <col min="15" max="15" width="14.6640625" customWidth="1"/>
    <col min="17" max="17" width="14.77734375" customWidth="1"/>
    <col min="19" max="19" width="10.33203125" customWidth="1"/>
  </cols>
  <sheetData>
    <row r="1" spans="2:17" x14ac:dyDescent="0.3">
      <c r="B1" s="19" t="s">
        <v>13</v>
      </c>
      <c r="E1" t="str">
        <f ca="1">_xlfn.FORMULATEXT(E5)</f>
        <v>=XLOOKUP(LET(Player,TRANSPOSE(SEQUENCE($C$5,$C$6,$C$7)),IFS(Player&lt;=$C$4,Player,Player&lt;=$C$4*2,Player-$C$4,Player&lt;=$C$4*3,Player-$C$4*2,Player&lt;=$C$4*4,Player-$C$4*3,Player&lt;=$C$4*5,Player-$C$4*4,Player&gt;$C$4*5,Player-$C$4*4)),Roster[Player],Roster[Name],"NOT ON ROSTER")</v>
      </c>
    </row>
    <row r="2" spans="2:17" ht="36.6" customHeight="1" thickBot="1" x14ac:dyDescent="0.35">
      <c r="O2" s="12" t="s">
        <v>5</v>
      </c>
    </row>
    <row r="3" spans="2:17" ht="15" thickBot="1" x14ac:dyDescent="0.35">
      <c r="C3" s="20" t="s">
        <v>8</v>
      </c>
      <c r="E3" s="1" t="s">
        <v>0</v>
      </c>
      <c r="F3" s="2"/>
      <c r="G3" s="2"/>
      <c r="H3" s="2"/>
      <c r="I3" s="2"/>
      <c r="J3" s="2"/>
      <c r="K3" s="2"/>
      <c r="L3" s="2"/>
      <c r="M3" s="3"/>
      <c r="O3" s="11" t="s">
        <v>22</v>
      </c>
    </row>
    <row r="4" spans="2:17" ht="15" thickBot="1" x14ac:dyDescent="0.35">
      <c r="B4" s="4" t="s">
        <v>1</v>
      </c>
      <c r="C4" s="5">
        <v>12</v>
      </c>
      <c r="E4" s="6" cm="1">
        <f t="array" ref="E4:M4">_xlfn.SEQUENCE(1,C5,1,1)</f>
        <v>1</v>
      </c>
      <c r="F4" s="7">
        <v>2</v>
      </c>
      <c r="G4" s="7">
        <v>3</v>
      </c>
      <c r="H4" s="7">
        <v>4</v>
      </c>
      <c r="I4" s="7">
        <v>5</v>
      </c>
      <c r="J4" s="7">
        <v>6</v>
      </c>
      <c r="K4" s="7">
        <v>7</v>
      </c>
      <c r="L4" s="7">
        <v>8</v>
      </c>
      <c r="M4" s="8">
        <v>9</v>
      </c>
      <c r="N4" s="9"/>
      <c r="O4" s="9"/>
      <c r="P4" s="15" t="s">
        <v>6</v>
      </c>
      <c r="Q4" s="16" t="s">
        <v>4</v>
      </c>
    </row>
    <row r="5" spans="2:17" ht="19.8" customHeight="1" x14ac:dyDescent="0.3">
      <c r="B5" s="4" t="s">
        <v>2</v>
      </c>
      <c r="C5" s="5">
        <v>9</v>
      </c>
      <c r="E5" s="10" t="str" cm="1">
        <f t="array" ref="E5:M9">_xlfn.XLOOKUP(_xlfn.LET(_xlpm.Player,TRANSPOSE(_xlfn.SEQUENCE($C$5,$C$6,$C$7)),_xlfn.IFS(_xlpm.Player&lt;=$C$4,_xlpm.Player,_xlpm.Player&lt;=$C$4*2,_xlpm.Player-$C$4,_xlpm.Player&lt;=$C$4*3,_xlpm.Player-$C$4*2,_xlpm.Player&lt;=$C$4*4,_xlpm.Player-$C$4*3,_xlpm.Player&lt;=$C$4*5,_xlpm.Player-$C$4*4,_xlpm.Player&gt;$C$4*5,_xlpm.Player-$C$4*4)),Roster[Player],Roster[Name],"NOT ON ROSTER")</f>
        <v xml:space="preserve">Chris </v>
      </c>
      <c r="F5" s="10" t="str">
        <v xml:space="preserve">Mark </v>
      </c>
      <c r="G5" s="10" t="str">
        <v xml:space="preserve">Albert </v>
      </c>
      <c r="H5" s="10" t="str">
        <v xml:space="preserve">John </v>
      </c>
      <c r="I5" s="10" t="str">
        <v xml:space="preserve">Scott </v>
      </c>
      <c r="J5" s="10" t="str">
        <v xml:space="preserve">Michael </v>
      </c>
      <c r="K5" s="10" t="str">
        <v xml:space="preserve">Marvin </v>
      </c>
      <c r="L5" s="10" t="str">
        <v xml:space="preserve">Brandon </v>
      </c>
      <c r="M5" s="10" t="str">
        <v xml:space="preserve">Jonathan </v>
      </c>
      <c r="N5" s="9"/>
      <c r="O5" s="9"/>
      <c r="P5" s="14" t="str" cm="1">
        <f t="array" ref="P5:P16">_xlfn.XLOOKUP(_xlfn.SEQUENCE(C4),Roster[Player],Roster[Name])</f>
        <v xml:space="preserve">Patrick </v>
      </c>
      <c r="Q5" s="17">
        <f>COUNTIF(_xlfn.ANCHORARRAY($E$5),P5)</f>
        <v>4</v>
      </c>
    </row>
    <row r="6" spans="2:17" ht="19.8" customHeight="1" x14ac:dyDescent="0.3">
      <c r="B6" s="4" t="s">
        <v>3</v>
      </c>
      <c r="C6" s="5">
        <v>5</v>
      </c>
      <c r="E6" s="10" t="str">
        <v xml:space="preserve">Michael </v>
      </c>
      <c r="F6" s="10" t="str">
        <v xml:space="preserve">Marvin </v>
      </c>
      <c r="G6" s="10" t="str">
        <v xml:space="preserve">Brandon </v>
      </c>
      <c r="H6" s="10" t="str">
        <v xml:space="preserve">Jonathan </v>
      </c>
      <c r="I6" s="10" t="str">
        <v xml:space="preserve">Jason </v>
      </c>
      <c r="J6" s="10" t="str">
        <v xml:space="preserve">Patrick </v>
      </c>
      <c r="K6" s="10" t="str">
        <v xml:space="preserve">Thomas </v>
      </c>
      <c r="L6" s="10" t="str">
        <v xml:space="preserve">Chris </v>
      </c>
      <c r="M6" s="10" t="str">
        <v xml:space="preserve">Mark </v>
      </c>
      <c r="N6" s="9"/>
      <c r="O6" s="9"/>
      <c r="P6" s="13" t="str">
        <v xml:space="preserve">John </v>
      </c>
      <c r="Q6" s="10">
        <f t="shared" ref="Q6:Q16" si="0">COUNTIF(_xlfn.ANCHORARRAY($E$5),P6)</f>
        <v>4</v>
      </c>
    </row>
    <row r="7" spans="2:17" ht="19.8" customHeight="1" x14ac:dyDescent="0.3">
      <c r="B7" s="18" t="s">
        <v>37</v>
      </c>
      <c r="C7" s="5">
        <v>11</v>
      </c>
      <c r="E7" s="10" t="str">
        <v xml:space="preserve">Patrick </v>
      </c>
      <c r="F7" s="10" t="str">
        <v xml:space="preserve">Thomas </v>
      </c>
      <c r="G7" s="10" t="str">
        <v xml:space="preserve">Chris </v>
      </c>
      <c r="H7" s="10" t="str">
        <v xml:space="preserve">Mark </v>
      </c>
      <c r="I7" s="10" t="str">
        <v xml:space="preserve">Albert </v>
      </c>
      <c r="J7" s="10" t="str">
        <v xml:space="preserve">John </v>
      </c>
      <c r="K7" s="10" t="str">
        <v xml:space="preserve">Scott </v>
      </c>
      <c r="L7" s="10" t="str">
        <v xml:space="preserve">Michael </v>
      </c>
      <c r="M7" s="10" t="str">
        <v xml:space="preserve">Marvin </v>
      </c>
      <c r="N7" s="9"/>
      <c r="O7" s="9"/>
      <c r="P7" s="13" t="str">
        <v xml:space="preserve">Jonathan </v>
      </c>
      <c r="Q7" s="10">
        <f t="shared" si="0"/>
        <v>4</v>
      </c>
    </row>
    <row r="8" spans="2:17" ht="19.8" customHeight="1" x14ac:dyDescent="0.3">
      <c r="B8" s="4"/>
      <c r="C8" s="9"/>
      <c r="E8" s="10" t="str">
        <v xml:space="preserve">John </v>
      </c>
      <c r="F8" s="10" t="str">
        <v xml:space="preserve">Scott </v>
      </c>
      <c r="G8" s="10" t="str">
        <v xml:space="preserve">Michael </v>
      </c>
      <c r="H8" s="10" t="str">
        <v xml:space="preserve">Marvin </v>
      </c>
      <c r="I8" s="10" t="str">
        <v xml:space="preserve">Brandon </v>
      </c>
      <c r="J8" s="10" t="str">
        <v xml:space="preserve">Jonathan </v>
      </c>
      <c r="K8" s="10" t="str">
        <v xml:space="preserve">Jason </v>
      </c>
      <c r="L8" s="10" t="str">
        <v xml:space="preserve">Patrick </v>
      </c>
      <c r="M8" s="10" t="str">
        <v xml:space="preserve">Thomas </v>
      </c>
      <c r="N8" s="9"/>
      <c r="O8" s="9"/>
      <c r="P8" s="13" t="str">
        <v xml:space="preserve">Mark </v>
      </c>
      <c r="Q8" s="10">
        <f t="shared" si="0"/>
        <v>4</v>
      </c>
    </row>
    <row r="9" spans="2:17" ht="19.8" customHeight="1" x14ac:dyDescent="0.3">
      <c r="E9" s="10" t="str">
        <v xml:space="preserve">Jonathan </v>
      </c>
      <c r="F9" s="10" t="str">
        <v xml:space="preserve">Jason </v>
      </c>
      <c r="G9" s="10" t="str">
        <v xml:space="preserve">Patrick </v>
      </c>
      <c r="H9" s="10" t="str">
        <v xml:space="preserve">Thomas </v>
      </c>
      <c r="I9" s="10" t="str">
        <v xml:space="preserve">Chris </v>
      </c>
      <c r="J9" s="10" t="str">
        <v xml:space="preserve">Mark </v>
      </c>
      <c r="K9" s="10" t="str">
        <v xml:space="preserve">Albert </v>
      </c>
      <c r="L9" s="10" t="str">
        <v xml:space="preserve">John </v>
      </c>
      <c r="M9" s="10" t="str">
        <v xml:space="preserve">Scott </v>
      </c>
      <c r="N9" s="9"/>
      <c r="O9" s="9"/>
      <c r="P9" s="13" t="str">
        <v xml:space="preserve">Marvin </v>
      </c>
      <c r="Q9" s="10">
        <f t="shared" si="0"/>
        <v>4</v>
      </c>
    </row>
    <row r="10" spans="2:17" ht="19.8" customHeight="1" x14ac:dyDescent="0.3"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3" t="str">
        <v xml:space="preserve">Thomas </v>
      </c>
      <c r="Q10" s="10">
        <f t="shared" si="0"/>
        <v>4</v>
      </c>
    </row>
    <row r="11" spans="2:17" x14ac:dyDescent="0.3"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3" t="str">
        <v xml:space="preserve">Scott </v>
      </c>
      <c r="Q11" s="10">
        <f t="shared" si="0"/>
        <v>4</v>
      </c>
    </row>
    <row r="12" spans="2:17" x14ac:dyDescent="0.3"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3" t="str">
        <v xml:space="preserve">Jason </v>
      </c>
      <c r="Q12" s="10">
        <f t="shared" si="0"/>
        <v>3</v>
      </c>
    </row>
    <row r="13" spans="2:17" x14ac:dyDescent="0.3"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3" t="str">
        <v xml:space="preserve">Albert </v>
      </c>
      <c r="Q13" s="10">
        <f t="shared" si="0"/>
        <v>3</v>
      </c>
    </row>
    <row r="14" spans="2:17" x14ac:dyDescent="0.3"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3" t="str">
        <v xml:space="preserve">Brandon </v>
      </c>
      <c r="Q14" s="10">
        <f t="shared" si="0"/>
        <v>3</v>
      </c>
    </row>
    <row r="15" spans="2:17" x14ac:dyDescent="0.3"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3" t="str">
        <v xml:space="preserve">Chris </v>
      </c>
      <c r="Q15" s="10">
        <f t="shared" si="0"/>
        <v>4</v>
      </c>
    </row>
    <row r="16" spans="2:17" x14ac:dyDescent="0.3"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13" t="str">
        <v xml:space="preserve">Michael </v>
      </c>
      <c r="Q16" s="10">
        <f t="shared" si="0"/>
        <v>4</v>
      </c>
    </row>
  </sheetData>
  <conditionalFormatting sqref="E5:M9">
    <cfRule type="cellIs" dxfId="0" priority="1" operator="equal">
      <formula>$O$3</formula>
    </cfRule>
  </conditionalFormatting>
  <dataValidations count="2">
    <dataValidation type="custom" allowBlank="1" showInputMessage="1" showErrorMessage="1" sqref="H8:H12 G7:G11 L8:L12 K7:K11 J6:J10 I9:I16 F12:F16 E6:E16 M9:O13" xr:uid="{0426AD2A-7F12-4D32-A55E-1D7126014533}">
      <formula1>COUNTA($E$5:$E$16)&lt;6</formula1>
    </dataValidation>
    <dataValidation type="list" allowBlank="1" showInputMessage="1" showErrorMessage="1" sqref="O3" xr:uid="{A4EF9DE1-4D1F-43CE-AC98-49A630636D97}">
      <formula1>_xlfn.ANCHORARRAY($P$5)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DD487-6F9E-484A-AB6F-F030A819DE73}">
  <dimension ref="B2:K36"/>
  <sheetViews>
    <sheetView workbookViewId="0">
      <selection activeCell="B3" sqref="B3"/>
    </sheetView>
  </sheetViews>
  <sheetFormatPr defaultRowHeight="14.4" x14ac:dyDescent="0.3"/>
  <cols>
    <col min="4" max="4" width="13.33203125" customWidth="1"/>
    <col min="6" max="11" width="0" hidden="1" customWidth="1"/>
  </cols>
  <sheetData>
    <row r="2" spans="2:11" x14ac:dyDescent="0.3">
      <c r="B2" s="29" t="str">
        <f ca="1">"Sum Periods played "&amp;SUM(C4:C35)</f>
        <v>Sum Periods played 270</v>
      </c>
    </row>
    <row r="3" spans="2:11" ht="28.8" customHeight="1" x14ac:dyDescent="0.3">
      <c r="B3" s="30" t="s">
        <v>6</v>
      </c>
      <c r="C3" s="25" t="s">
        <v>7</v>
      </c>
      <c r="D3" s="25"/>
      <c r="F3">
        <v>1</v>
      </c>
      <c r="G3">
        <v>2</v>
      </c>
      <c r="H3">
        <v>3</v>
      </c>
      <c r="I3">
        <v>4</v>
      </c>
      <c r="J3">
        <v>5</v>
      </c>
      <c r="K3">
        <v>6</v>
      </c>
    </row>
    <row r="4" spans="2:11" x14ac:dyDescent="0.3">
      <c r="B4" t="str" cm="1">
        <f t="array" ref="B4:B21">Team[]</f>
        <v xml:space="preserve">David </v>
      </c>
      <c r="C4" s="20" cm="1">
        <f t="array" aca="1" ref="C4" ca="1">IF(B4&lt;&gt;"",SUM(_xlfn.LET(_xlpm.gma,"Game",_xlpm.cel,"!E5#",COUNTIF(INDIRECT(_xlpm.gma&amp;$F$3:$K$3&amp;_xlpm.cel),B4))),"")</f>
        <v>0</v>
      </c>
      <c r="D4" s="4" t="s">
        <v>39</v>
      </c>
      <c r="E4" t="str">
        <f ca="1">_xlfn.FORMULATEXT(C4)</f>
        <v>=IF(B4&lt;&gt;"",SUM(LET(gma,"Game",cel,"!E5#",COUNTIF(INDIRECT(gma&amp;$F$3:$K$3&amp;cel),B4))),"")</v>
      </c>
    </row>
    <row r="5" spans="2:11" x14ac:dyDescent="0.3">
      <c r="B5" t="str">
        <v xml:space="preserve">John </v>
      </c>
      <c r="C5" s="20" cm="1">
        <f t="array" aca="1" ref="C5" ca="1">IF(B5&lt;&gt;"",SUM(_xlfn.LET(_xlpm.gma,"Game",_xlpm.cel,"!E5#",COUNTIF(INDIRECT(_xlpm.gma&amp;$F$3:$K$3&amp;_xlpm.cel),B5))),"")</f>
        <v>22</v>
      </c>
    </row>
    <row r="6" spans="2:11" x14ac:dyDescent="0.3">
      <c r="B6" t="str">
        <v xml:space="preserve">Jonathan </v>
      </c>
      <c r="C6" s="20" cm="1">
        <f t="array" aca="1" ref="C6" ca="1">IF(B6&lt;&gt;"",SUM(_xlfn.LET(_xlpm.gma,"Game",_xlpm.cel,"!E5#",COUNTIF(INDIRECT(_xlpm.gma&amp;$F$3:$K$3&amp;_xlpm.cel),B6))),"")</f>
        <v>23</v>
      </c>
    </row>
    <row r="7" spans="2:11" x14ac:dyDescent="0.3">
      <c r="B7" t="str">
        <v xml:space="preserve">Patrick </v>
      </c>
      <c r="C7" s="20" cm="1">
        <f t="array" aca="1" ref="C7" ca="1">IF(B7&lt;&gt;"",SUM(_xlfn.LET(_xlpm.gma,"Game",_xlpm.cel,"!E5#",COUNTIF(INDIRECT(_xlpm.gma&amp;$F$3:$K$3&amp;_xlpm.cel),B7))),"")</f>
        <v>23</v>
      </c>
    </row>
    <row r="8" spans="2:11" x14ac:dyDescent="0.3">
      <c r="B8" t="str">
        <v xml:space="preserve">Marvin </v>
      </c>
      <c r="C8" s="20" cm="1">
        <f t="array" aca="1" ref="C8" ca="1">IF(B8&lt;&gt;"",SUM(_xlfn.LET(_xlpm.gma,"Game",_xlpm.cel,"!E5#",COUNTIF(INDIRECT(_xlpm.gma&amp;$F$3:$K$3&amp;_xlpm.cel),B8))),"")</f>
        <v>23</v>
      </c>
    </row>
    <row r="9" spans="2:11" x14ac:dyDescent="0.3">
      <c r="B9" t="str">
        <v xml:space="preserve">Thomas </v>
      </c>
      <c r="C9" s="20" cm="1">
        <f t="array" aca="1" ref="C9" ca="1">IF(B9&lt;&gt;"",SUM(_xlfn.LET(_xlpm.gma,"Game",_xlpm.cel,"!E5#",COUNTIF(INDIRECT(_xlpm.gma&amp;$F$3:$K$3&amp;_xlpm.cel),B9))),"")</f>
        <v>22</v>
      </c>
    </row>
    <row r="10" spans="2:11" x14ac:dyDescent="0.3">
      <c r="B10" t="str">
        <v xml:space="preserve">Scott </v>
      </c>
      <c r="C10" s="20" cm="1">
        <f t="array" aca="1" ref="C10" ca="1">IF(B10&lt;&gt;"",SUM(_xlfn.LET(_xlpm.gma,"Game",_xlpm.cel,"!E5#",COUNTIF(INDIRECT(_xlpm.gma&amp;$F$3:$K$3&amp;_xlpm.cel),B10))),"")</f>
        <v>23</v>
      </c>
    </row>
    <row r="11" spans="2:11" x14ac:dyDescent="0.3">
      <c r="B11" t="str">
        <v xml:space="preserve">Jason </v>
      </c>
      <c r="C11" s="20" cm="1">
        <f t="array" aca="1" ref="C11" ca="1">IF(B11&lt;&gt;"",SUM(_xlfn.LET(_xlpm.gma,"Game",_xlpm.cel,"!E5#",COUNTIF(INDIRECT(_xlpm.gma&amp;$F$3:$K$3&amp;_xlpm.cel),B11))),"")</f>
        <v>22</v>
      </c>
    </row>
    <row r="12" spans="2:11" x14ac:dyDescent="0.3">
      <c r="B12" t="str">
        <v xml:space="preserve">Albert </v>
      </c>
      <c r="C12" s="20" cm="1">
        <f t="array" aca="1" ref="C12" ca="1">IF(B12&lt;&gt;"",SUM(_xlfn.LET(_xlpm.gma,"Game",_xlpm.cel,"!E5#",COUNTIF(INDIRECT(_xlpm.gma&amp;$F$3:$K$3&amp;_xlpm.cel),B12))),"")</f>
        <v>23</v>
      </c>
    </row>
    <row r="13" spans="2:11" x14ac:dyDescent="0.3">
      <c r="B13" t="str">
        <v xml:space="preserve">Brandon </v>
      </c>
      <c r="C13" s="20" cm="1">
        <f t="array" aca="1" ref="C13" ca="1">IF(B13&lt;&gt;"",SUM(_xlfn.LET(_xlpm.gma,"Game",_xlpm.cel,"!E5#",COUNTIF(INDIRECT(_xlpm.gma&amp;$F$3:$K$3&amp;_xlpm.cel),B13))),"")</f>
        <v>22</v>
      </c>
    </row>
    <row r="14" spans="2:11" x14ac:dyDescent="0.3">
      <c r="B14" t="str">
        <v xml:space="preserve">Chris </v>
      </c>
      <c r="C14" s="20" cm="1">
        <f t="array" aca="1" ref="C14" ca="1">IF(B14&lt;&gt;"",SUM(_xlfn.LET(_xlpm.gma,"Game",_xlpm.cel,"!E5#",COUNTIF(INDIRECT(_xlpm.gma&amp;$F$3:$K$3&amp;_xlpm.cel),B14))),"")</f>
        <v>23</v>
      </c>
    </row>
    <row r="15" spans="2:11" x14ac:dyDescent="0.3">
      <c r="B15" t="str">
        <v xml:space="preserve">Michael </v>
      </c>
      <c r="C15" s="20" cm="1">
        <f t="array" aca="1" ref="C15" ca="1">IF(B15&lt;&gt;"",SUM(_xlfn.LET(_xlpm.gma,"Game",_xlpm.cel,"!E5#",COUNTIF(INDIRECT(_xlpm.gma&amp;$F$3:$K$3&amp;_xlpm.cel),B15))),"")</f>
        <v>22</v>
      </c>
    </row>
    <row r="16" spans="2:11" x14ac:dyDescent="0.3">
      <c r="B16" t="str">
        <v xml:space="preserve">Samer </v>
      </c>
      <c r="C16" s="20" cm="1">
        <f t="array" aca="1" ref="C16" ca="1">IF(B16&lt;&gt;"",SUM(_xlfn.LET(_xlpm.gma,"Game",_xlpm.cel,"!E5#",COUNTIF(INDIRECT(_xlpm.gma&amp;$F$3:$K$3&amp;_xlpm.cel),B16))),"")</f>
        <v>0</v>
      </c>
    </row>
    <row r="17" spans="2:3" x14ac:dyDescent="0.3">
      <c r="B17" t="str">
        <v xml:space="preserve">Sean </v>
      </c>
      <c r="C17" s="20" cm="1">
        <f t="array" aca="1" ref="C17" ca="1">IF(B17&lt;&gt;"",SUM(_xlfn.LET(_xlpm.gma,"Game",_xlpm.cel,"!E5#",COUNTIF(INDIRECT(_xlpm.gma&amp;$F$3:$K$3&amp;_xlpm.cel),B17))),"")</f>
        <v>0</v>
      </c>
    </row>
    <row r="18" spans="2:3" x14ac:dyDescent="0.3">
      <c r="B18" t="str">
        <v xml:space="preserve">William </v>
      </c>
      <c r="C18" s="20" cm="1">
        <f t="array" aca="1" ref="C18" ca="1">IF(B18&lt;&gt;"",SUM(_xlfn.LET(_xlpm.gma,"Game",_xlpm.cel,"!E5#",COUNTIF(INDIRECT(_xlpm.gma&amp;$F$3:$K$3&amp;_xlpm.cel),B18))),"")</f>
        <v>0</v>
      </c>
    </row>
    <row r="19" spans="2:3" x14ac:dyDescent="0.3">
      <c r="B19" t="str">
        <v xml:space="preserve">Brian </v>
      </c>
      <c r="C19" s="20" cm="1">
        <f t="array" aca="1" ref="C19" ca="1">IF(B19&lt;&gt;"",SUM(_xlfn.LET(_xlpm.gma,"Game",_xlpm.cel,"!E5#",COUNTIF(INDIRECT(_xlpm.gma&amp;$F$3:$K$3&amp;_xlpm.cel),B19))),"")</f>
        <v>0</v>
      </c>
    </row>
    <row r="20" spans="2:3" x14ac:dyDescent="0.3">
      <c r="B20" t="str">
        <v xml:space="preserve">Mark </v>
      </c>
      <c r="C20" s="20" cm="1">
        <f t="array" aca="1" ref="C20" ca="1">IF(B20&lt;&gt;"",SUM(_xlfn.LET(_xlpm.gma,"Game",_xlpm.cel,"!E5#",COUNTIF(INDIRECT(_xlpm.gma&amp;$F$3:$K$3&amp;_xlpm.cel),B20))),"")</f>
        <v>22</v>
      </c>
    </row>
    <row r="21" spans="2:3" x14ac:dyDescent="0.3">
      <c r="B21" t="str">
        <v xml:space="preserve">Richard </v>
      </c>
      <c r="C21" s="20" cm="1">
        <f t="array" aca="1" ref="C21" ca="1">IF(B21&lt;&gt;"",SUM(_xlfn.LET(_xlpm.gma,"Game",_xlpm.cel,"!E5#",COUNTIF(INDIRECT(_xlpm.gma&amp;$F$3:$K$3&amp;_xlpm.cel),B21))),"")</f>
        <v>0</v>
      </c>
    </row>
    <row r="22" spans="2:3" x14ac:dyDescent="0.3">
      <c r="C22" s="20" t="str" cm="1">
        <f t="array" aca="1" ref="C22" ca="1">IF(B22&lt;&gt;"",SUM(_xlfn.LET(_xlpm.gma,"Game",_xlpm.cel,"!E5#",COUNTIF(INDIRECT(_xlpm.gma&amp;$F$3:$K$3&amp;_xlpm.cel),B22))),"")</f>
        <v/>
      </c>
    </row>
    <row r="23" spans="2:3" x14ac:dyDescent="0.3">
      <c r="C23" s="20" t="str" cm="1">
        <f t="array" aca="1" ref="C23" ca="1">IF(B23&lt;&gt;"",SUM(_xlfn.LET(_xlpm.gma,"Game",_xlpm.cel,"!E5#",COUNTIF(INDIRECT(_xlpm.gma&amp;$F$3:$K$3&amp;_xlpm.cel),B23))),"")</f>
        <v/>
      </c>
    </row>
    <row r="24" spans="2:3" x14ac:dyDescent="0.3">
      <c r="C24" s="20" t="str" cm="1">
        <f t="array" aca="1" ref="C24" ca="1">IF(B24&lt;&gt;"",SUM(_xlfn.LET(_xlpm.gma,"Game",_xlpm.cel,"!E5#",COUNTIF(INDIRECT(_xlpm.gma&amp;$F$3:$K$3&amp;_xlpm.cel),B24))),"")</f>
        <v/>
      </c>
    </row>
    <row r="25" spans="2:3" x14ac:dyDescent="0.3">
      <c r="C25" s="20" t="str" cm="1">
        <f t="array" aca="1" ref="C25" ca="1">IF(B25&lt;&gt;"",SUM(_xlfn.LET(_xlpm.gma,"Game",_xlpm.cel,"!E5#",COUNTIF(INDIRECT(_xlpm.gma&amp;$F$3:$K$3&amp;_xlpm.cel),B25))),"")</f>
        <v/>
      </c>
    </row>
    <row r="26" spans="2:3" x14ac:dyDescent="0.3">
      <c r="C26" s="20" t="str" cm="1">
        <f t="array" aca="1" ref="C26" ca="1">IF(B26&lt;&gt;"",SUM(_xlfn.LET(_xlpm.gma,"Game",_xlpm.cel,"!E5#",COUNTIF(INDIRECT(_xlpm.gma&amp;$F$3:$K$3&amp;_xlpm.cel),B26))),"")</f>
        <v/>
      </c>
    </row>
    <row r="27" spans="2:3" x14ac:dyDescent="0.3">
      <c r="C27" s="20" t="str" cm="1">
        <f t="array" aca="1" ref="C27" ca="1">IF(B27&lt;&gt;"",SUM(_xlfn.LET(_xlpm.gma,"Game",_xlpm.cel,"!E5#",COUNTIF(INDIRECT(_xlpm.gma&amp;$F$3:$K$3&amp;_xlpm.cel),B27))),"")</f>
        <v/>
      </c>
    </row>
    <row r="28" spans="2:3" x14ac:dyDescent="0.3">
      <c r="C28" s="20" t="str" cm="1">
        <f t="array" aca="1" ref="C28" ca="1">IF(B28&lt;&gt;"",SUM(_xlfn.LET(_xlpm.gma,"Game",_xlpm.cel,"!E5#",COUNTIF(INDIRECT(_xlpm.gma&amp;$F$3:$K$3&amp;_xlpm.cel),B28))),"")</f>
        <v/>
      </c>
    </row>
    <row r="29" spans="2:3" x14ac:dyDescent="0.3">
      <c r="C29" s="20" t="str" cm="1">
        <f t="array" aca="1" ref="C29" ca="1">IF(B29&lt;&gt;"",SUM(_xlfn.LET(_xlpm.gma,"Game",_xlpm.cel,"!E5#",COUNTIF(INDIRECT(_xlpm.gma&amp;$F$3:$K$3&amp;_xlpm.cel),B29))),"")</f>
        <v/>
      </c>
    </row>
    <row r="30" spans="2:3" x14ac:dyDescent="0.3">
      <c r="C30" s="20" t="str" cm="1">
        <f t="array" aca="1" ref="C30" ca="1">IF(B30&lt;&gt;"",SUM(_xlfn.LET(_xlpm.gma,"Game",_xlpm.cel,"!E5#",COUNTIF(INDIRECT(_xlpm.gma&amp;$F$3:$K$3&amp;_xlpm.cel),B30))),"")</f>
        <v/>
      </c>
    </row>
    <row r="31" spans="2:3" x14ac:dyDescent="0.3">
      <c r="C31" s="20" t="str" cm="1">
        <f t="array" aca="1" ref="C31" ca="1">IF(B31&lt;&gt;"",SUM(_xlfn.LET(_xlpm.gma,"Game",_xlpm.cel,"!E5#",COUNTIF(INDIRECT(_xlpm.gma&amp;$F$3:$K$3&amp;_xlpm.cel),B31))),"")</f>
        <v/>
      </c>
    </row>
    <row r="32" spans="2:3" x14ac:dyDescent="0.3">
      <c r="C32" s="20" t="str" cm="1">
        <f t="array" aca="1" ref="C32" ca="1">IF(B32&lt;&gt;"",SUM(_xlfn.LET(_xlpm.gma,"Game",_xlpm.cel,"!E5#",COUNTIF(INDIRECT(_xlpm.gma&amp;$F$3:$K$3&amp;_xlpm.cel),B32))),"")</f>
        <v/>
      </c>
    </row>
    <row r="33" spans="2:3" x14ac:dyDescent="0.3">
      <c r="C33" s="20" t="str" cm="1">
        <f t="array" aca="1" ref="C33" ca="1">IF(B33&lt;&gt;"",SUM(_xlfn.LET(_xlpm.gma,"Game",_xlpm.cel,"!E5#",COUNTIF(INDIRECT(_xlpm.gma&amp;$F$3:$K$3&amp;_xlpm.cel),B33))),"")</f>
        <v/>
      </c>
    </row>
    <row r="34" spans="2:3" x14ac:dyDescent="0.3">
      <c r="C34" s="20" t="str" cm="1">
        <f t="array" aca="1" ref="C34" ca="1">IF(B34&lt;&gt;"",SUM(_xlfn.LET(_xlpm.gma,"Game",_xlpm.cel,"!E5#",COUNTIF(INDIRECT(_xlpm.gma&amp;$F$3:$K$3&amp;_xlpm.cel),B34))),"")</f>
        <v/>
      </c>
    </row>
    <row r="35" spans="2:3" x14ac:dyDescent="0.3">
      <c r="C35" s="20" t="str" cm="1">
        <f t="array" aca="1" ref="C35" ca="1">IF(B35&lt;&gt;"",SUM(_xlfn.LET(_xlpm.gma,"Game",_xlpm.cel,"!E5#",COUNTIF(INDIRECT(_xlpm.gma&amp;$F$3:$K$3&amp;_xlpm.cel),B35))),"")</f>
        <v/>
      </c>
    </row>
    <row r="36" spans="2:3" x14ac:dyDescent="0.3">
      <c r="B3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Roster</vt:lpstr>
      <vt:lpstr>Game1</vt:lpstr>
      <vt:lpstr>Game2</vt:lpstr>
      <vt:lpstr>Game3</vt:lpstr>
      <vt:lpstr>Game4</vt:lpstr>
      <vt:lpstr>Game5</vt:lpstr>
      <vt:lpstr>Game6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</dc:creator>
  <cp:lastModifiedBy>WS</cp:lastModifiedBy>
  <dcterms:created xsi:type="dcterms:W3CDTF">2021-12-04T05:35:30Z</dcterms:created>
  <dcterms:modified xsi:type="dcterms:W3CDTF">2021-12-06T07:02:22Z</dcterms:modified>
</cp:coreProperties>
</file>