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1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0913d5dc651ab73/==GOLD RUSH==/STUDIES EXCEL/LAMBDA/"/>
    </mc:Choice>
  </mc:AlternateContent>
  <xr:revisionPtr revIDLastSave="1154" documentId="8_{CC5966B8-D372-4BEA-802E-EDC211F5BA8C}" xr6:coauthVersionLast="47" xr6:coauthVersionMax="47" xr10:uidLastSave="{517495B5-DA44-407E-B998-F8BFA70F714A}"/>
  <bookViews>
    <workbookView xWindow="-98" yWindow="-98" windowWidth="24496" windowHeight="15675" activeTab="1" xr2:uid="{B19E48C5-9204-4331-8FD7-7B9406003194}"/>
  </bookViews>
  <sheets>
    <sheet name="Design" sheetId="3" r:id="rId1"/>
    <sheet name="BASKETBALL 1" sheetId="1" r:id="rId2"/>
    <sheet name="BASKETBALL 2" sheetId="4" r:id="rId3"/>
    <sheet name="HANDBALL" sheetId="5" r:id="rId4"/>
    <sheet name="Simplest function" sheetId="6" r:id="rId5"/>
    <sheet name="Interesting scenario" sheetId="7" r:id="rId6"/>
  </sheets>
  <definedNames>
    <definedName name="GAME">_xlfn.LAMBDA(_xlpm.n,_xlpm.p,_xlpm.g,_xlfn.LET(_xlpm.t,5,_xlpm.k,ROWS(_xlpm.n),_xlpm.i,_xlfn.SEQUENCE(_xlpm.k),_xlpm.s,_xlfn.SEQUENCE(_xlpm.p*_xlpm.g),_xlpm.c,_xlfn.SEQUENCE(,_xlpm.t+1)-1,_xlpm.x,"G"&amp;QUOTIENT(_xlpm.s-1,_xlpm.p)+1&amp;"-P"&amp;MOD(_xlpm.s-1,_xlpm.p)+1,_xlpm.y,MOD(_xlfn.SEQUENCE(_xlpm.p*_xlpm.g,_xlpm.t)-1,_xlpm.k)+1,IF(_xlpm.c,INDEX(INDEX(_xlpm.n,_xlpm.y),_xlpm.s,_xlpm.c),_xlpm.x)))</definedName>
    <definedName name="GAME5" comment="n,list players;p,periods;rp,report[0,1,2]">_xlfn.LAMBDA(_xlpm.n,_xlpm.p,_xlpm.g,_xlop.rp,_xlfn.LET(_xlpm.t,5,_xlpm.k,ROWS(_xlpm.n),_xlpm.i,_xlfn.SEQUENCE(_xlpm.k),_xlpm.s,_xlfn.SEQUENCE(_xlpm.p*_xlpm.g),_xlpm.c,_xlfn.SEQUENCE(,_xlpm.t+1)-1,_xlpm.x,"G"&amp;QUOTIENT(_xlpm.s-1,_xlpm.p)+1&amp;"-P"&amp;MOD(_xlpm.s-1,_xlpm.p)+1,_xlpm.y,MOD(_xlfn.SEQUENCE(_xlpm.p*_xlpm.g,_xlpm.t)-1,_xlpm.k)+1,_xlpm.z,_xlfn.MAP(_xlpm.i,_xlfn.LAMBDA(_xlpm.a,SUM(--(_xlpm.a=_xlpm.y))))&amp;" : "&amp;_xlpm.n,_xlpm.v,_xlfn.MAP(_xlpm.i,_xlfn.LAMBDA(_xlpm.b,_xlfn.TEXTJOIN("|",,IF(_xlfn.BYROW(_xlpm.y,_xlfn.LAMBDA(_xlpm.a,OR(_xlpm.b=_xlpm.a))),_xlpm.x,"")))),_xlfn.SWITCH(_xlpm.rp,0,IF(_xlpm.c,INDEX(INDEX(_xlpm.n,_xlpm.y),_xlpm.s,_xlpm.c),_xlpm.x),1,_xlpm.z,2,_xlpm.z&amp;" : "&amp;_xlpm.v,"rp only 0,1,2")))</definedName>
    <definedName name="GAME7" comment="n,list players;p,periods;rp,report[0,1,2]">_xlfn.LAMBDA(_xlpm.n,_xlpm.p,_xlpm.g,_xlop.rp,_xlfn.LET(_xlpm.t,7,_xlpm.k,ROWS(_xlpm.n),_xlpm.i,_xlfn.SEQUENCE(_xlpm.k),_xlpm.s,_xlfn.SEQUENCE(_xlpm.p*_xlpm.g),_xlpm.c,_xlfn.SEQUENCE(,_xlpm.t+1)-1,_xlpm.x,"G"&amp;QUOTIENT(_xlpm.s-1,_xlpm.p)+1&amp;"-P"&amp;MOD(_xlpm.s-1,_xlpm.p)+1,_xlpm.y,MOD(_xlfn.SEQUENCE(_xlpm.p*_xlpm.g,_xlpm.t)-1,_xlpm.k)+1,_xlpm.z,_xlfn.MAP(_xlpm.i,_xlfn.LAMBDA(_xlpm.a,SUM(--(_xlpm.a=_xlpm.y))))&amp;" : "&amp;_xlpm.n,_xlpm.v,_xlfn.MAP(_xlpm.i,_xlfn.LAMBDA(_xlpm.b,_xlfn.TEXTJOIN("|",,IF(_xlfn.BYROW(_xlpm.y,_xlfn.LAMBDA(_xlpm.a,OR(_xlpm.b=_xlpm.a))),_xlpm.x,"")))),_xlfn.SWITCH(_xlpm.rp,0,IF(_xlpm.c,INDEX(INDEX(_xlpm.n,_xlpm.y),_xlpm.s,_xlpm.c),_xlpm.x),1,_xlpm.z,2,_xlpm.z&amp;" : "&amp;_xlpm.v,"rp only 0,1,2")))</definedName>
    <definedName name="GAMETV">_xlfn.LAMBDA(_xlpm.n,_xlpm.p,_xlpm.g,_xlpm.t,_xlop.rp,_xlfn.LET(_xlpm.k,ROWS(_xlpm.n),_xlpm.i,_xlfn.SEQUENCE(_xlpm.k),_xlpm.s,_xlfn.SEQUENCE(_xlpm.p*_xlpm.g),_xlpm.c,_xlfn.SEQUENCE(,_xlpm.t+1)-1,_xlpm.x,"G"&amp;QUOTIENT(_xlpm.s-1,_xlpm.p)+1&amp;"-P"&amp;MOD(_xlpm.s-1,_xlpm.p)+1,_xlpm.y,MOD(_xlfn.SEQUENCE(_xlpm.p*_xlpm.g,_xlpm.t)-1,_xlpm.k)+1,_xlpm.z,_xlfn.MAP(_xlpm.i,_xlfn.LAMBDA(_xlpm.a,SUM(--(_xlpm.a=_xlpm.y))))&amp;" : "&amp;_xlpm.n,_xlpm.v,_xlfn.MAP(_xlpm.i,_xlfn.LAMBDA(_xlpm.b,_xlfn.TEXTJOIN("|",,IF(_xlfn.BYROW(_xlpm.y,_xlfn.LAMBDA(_xlpm.a,OR(_xlpm.b=_xlpm.a))),_xlpm.x,"")))),_xlfn.SWITCH(_xlpm.rp,0,IF(_xlpm.c,INDEX(INDEX(_xlpm.n,_xlpm.y),_xlpm.s,_xlpm.c),_xlpm.x),1,_xlpm.z,2,_xlpm.z&amp;" : "&amp;_xlpm.v,"rp only 0,1,2")))</definedName>
    <definedName name="pl">'BASKETBALL 2'!$A$2:$A$10</definedName>
    <definedName name="plh">HANDBALL!$A$2:$A$14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Q19" i="7" l="1" a="1"/>
  <c r="Q19" i="7" s="1"/>
  <c r="O19" i="7" a="1"/>
  <c r="O19" i="7" s="1"/>
  <c r="K19" i="7" a="1"/>
  <c r="K19" i="7" s="1"/>
  <c r="G19" i="7" a="1"/>
  <c r="G19" i="7" s="1"/>
  <c r="R10" i="6" a="1"/>
  <c r="R10" i="6" s="1"/>
  <c r="P6" i="6" a="1"/>
  <c r="P6" i="6" s="1"/>
  <c r="I10" i="6" a="1"/>
  <c r="I10" i="6" s="1"/>
  <c r="B10" i="6" a="1"/>
  <c r="B10" i="6" s="1"/>
  <c r="N96" i="5" a="1"/>
  <c r="N96" i="5" s="1"/>
  <c r="L96" i="5" a="1"/>
  <c r="L96" i="5" s="1"/>
  <c r="C96" i="5" a="1"/>
  <c r="C96" i="5" s="1"/>
  <c r="N65" i="5" a="1"/>
  <c r="N65" i="5" s="1"/>
  <c r="L65" i="5" a="1"/>
  <c r="L65" i="5" s="1"/>
  <c r="C65" i="5" a="1"/>
  <c r="C65" i="5" s="1"/>
  <c r="N41" i="5" a="1"/>
  <c r="N41" i="5" s="1"/>
  <c r="L41" i="5" a="1"/>
  <c r="L41" i="5" s="1"/>
  <c r="C41" i="5" a="1"/>
  <c r="C41" i="5" s="1"/>
  <c r="N24" i="5" a="1"/>
  <c r="N24" i="5" s="1"/>
  <c r="L24" i="5" a="1"/>
  <c r="L24" i="5" s="1"/>
  <c r="C24" i="5" a="1"/>
  <c r="C24" i="5" s="1"/>
  <c r="N8" i="5" a="1"/>
  <c r="N8" i="5" s="1"/>
  <c r="L8" i="5" a="1"/>
  <c r="L8" i="5" s="1"/>
  <c r="C8" i="5" a="1"/>
  <c r="C8" i="5" s="1"/>
  <c r="L83" i="4" a="1"/>
  <c r="L83" i="4" s="1"/>
  <c r="J83" i="4" a="1"/>
  <c r="J83" i="4" s="1"/>
  <c r="C83" i="4" a="1"/>
  <c r="C83" i="4" s="1"/>
  <c r="L56" i="4" a="1"/>
  <c r="L56" i="4" s="1"/>
  <c r="J56" i="4" a="1"/>
  <c r="J56" i="4" s="1"/>
  <c r="C56" i="4" a="1"/>
  <c r="C56" i="4" s="1"/>
  <c r="L35" i="4" a="1"/>
  <c r="L35" i="4" s="1"/>
  <c r="J35" i="4" a="1"/>
  <c r="J35" i="4" s="1"/>
  <c r="C35" i="4" a="1"/>
  <c r="C35" i="4" s="1"/>
  <c r="C20" i="4" a="1"/>
  <c r="C20" i="4" s="1"/>
  <c r="L20" i="4" a="1"/>
  <c r="L20" i="4" s="1"/>
  <c r="J20" i="4" a="1"/>
  <c r="J20" i="4" s="1"/>
  <c r="L8" i="4" a="1"/>
  <c r="L8" i="4" s="1"/>
  <c r="J8" i="4" a="1"/>
  <c r="J8" i="4" s="1"/>
  <c r="C8" i="4" a="1"/>
  <c r="C8" i="4" s="1"/>
  <c r="L171" i="1" a="1"/>
  <c r="L171" i="1" s="1"/>
  <c r="J171" i="1" a="1"/>
  <c r="J171" i="1" s="1"/>
  <c r="C171" i="1" a="1"/>
  <c r="C171" i="1" s="1"/>
  <c r="L132" i="1" a="1"/>
  <c r="L132" i="1" s="1"/>
  <c r="J132" i="1" a="1"/>
  <c r="J132" i="1" s="1"/>
  <c r="C132" i="1" a="1"/>
  <c r="C132" i="1" s="1"/>
  <c r="L102" i="1" a="1"/>
  <c r="L102" i="1" s="1"/>
  <c r="J102" i="1" a="1"/>
  <c r="J102" i="1" s="1"/>
  <c r="C102" i="1" a="1"/>
  <c r="C102" i="1" s="1"/>
  <c r="L81" i="1" a="1"/>
  <c r="L81" i="1" s="1"/>
  <c r="J81" i="1" a="1"/>
  <c r="J81" i="1" s="1"/>
  <c r="C81" i="1" a="1"/>
  <c r="C81" i="1" s="1"/>
  <c r="L66" i="1" a="1"/>
  <c r="L66" i="1" s="1"/>
  <c r="C66" i="1" a="1"/>
  <c r="C66" i="1" s="1"/>
  <c r="J66" i="1" a="1"/>
  <c r="J66" i="1" s="1"/>
  <c r="L9" i="1" a="1"/>
  <c r="L9" i="1" s="1"/>
  <c r="J9" i="1" a="1"/>
  <c r="J9" i="1" s="1"/>
  <c r="C9" i="1" a="1"/>
  <c r="C9" i="1" s="1"/>
  <c r="O98" i="3" a="1"/>
  <c r="O98" i="3" s="1"/>
  <c r="P79" i="3" a="1"/>
  <c r="P79" i="3" s="1"/>
  <c r="O55" i="3" a="1"/>
  <c r="O55" i="3" s="1"/>
  <c r="C53" i="3" a="1"/>
  <c r="C53" i="3" s="1"/>
  <c r="I53" i="3" s="1" a="1"/>
  <c r="I53" i="3" s="1"/>
  <c r="E78" i="3" s="1" a="1"/>
  <c r="E78" i="3" s="1"/>
  <c r="C30" i="3" a="1"/>
  <c r="C30" i="3" s="1"/>
  <c r="E30" i="3" s="1" a="1"/>
  <c r="E30" i="3" s="1"/>
  <c r="C22" i="3" a="1"/>
  <c r="C22" i="3" s="1"/>
  <c r="U8" i="3" a="1"/>
  <c r="U8" i="3" s="1"/>
  <c r="R8" i="3" a="1"/>
  <c r="R8" i="3" s="1"/>
  <c r="K8" i="3" a="1"/>
  <c r="K8" i="3" s="1"/>
  <c r="Q18" i="7"/>
  <c r="O18" i="7"/>
  <c r="K18" i="7"/>
  <c r="G18" i="7"/>
  <c r="R9" i="6"/>
  <c r="P5" i="6"/>
  <c r="I9" i="6"/>
  <c r="B9" i="6"/>
  <c r="C95" i="5"/>
  <c r="L95" i="5"/>
  <c r="N95" i="5"/>
  <c r="C64" i="5"/>
  <c r="N64" i="5"/>
  <c r="L64" i="5"/>
  <c r="C40" i="5"/>
  <c r="L40" i="5"/>
  <c r="N40" i="5"/>
  <c r="N23" i="5"/>
  <c r="L23" i="5"/>
  <c r="C23" i="5"/>
  <c r="N7" i="5"/>
  <c r="L7" i="5"/>
  <c r="C7" i="5"/>
  <c r="U123" i="3"/>
  <c r="E123" i="3"/>
  <c r="L82" i="4"/>
  <c r="J82" i="4"/>
  <c r="C82" i="4"/>
  <c r="C55" i="4"/>
  <c r="L55" i="4"/>
  <c r="J55" i="4"/>
  <c r="C34" i="4"/>
  <c r="J34" i="4"/>
  <c r="L34" i="4"/>
  <c r="L19" i="4"/>
  <c r="J19" i="4"/>
  <c r="C19" i="4"/>
  <c r="L7" i="4"/>
  <c r="J7" i="4"/>
  <c r="C7" i="4"/>
  <c r="L170" i="1"/>
  <c r="J170" i="1"/>
  <c r="C170" i="1"/>
  <c r="C131" i="1"/>
  <c r="L131" i="1"/>
  <c r="J131" i="1"/>
  <c r="C101" i="1"/>
  <c r="L101" i="1"/>
  <c r="J101" i="1"/>
  <c r="L80" i="1"/>
  <c r="J80" i="1"/>
  <c r="C80" i="1"/>
  <c r="L65" i="1"/>
  <c r="J65" i="1"/>
  <c r="C65" i="1"/>
  <c r="L8" i="1"/>
  <c r="J8" i="1"/>
  <c r="C8" i="1"/>
  <c r="L124" i="3"/>
  <c r="C123" i="3"/>
  <c r="O101" i="3"/>
  <c r="O97" i="3"/>
  <c r="I101" i="3"/>
  <c r="C101" i="3"/>
  <c r="U77" i="3"/>
  <c r="P78" i="3"/>
  <c r="J77" i="3"/>
  <c r="H77" i="3"/>
  <c r="E77" i="3"/>
  <c r="G29" i="3"/>
  <c r="E29" i="3"/>
  <c r="C29" i="3"/>
  <c r="U54" i="3"/>
  <c r="S53" i="3"/>
  <c r="Q54" i="3"/>
  <c r="O54" i="3"/>
  <c r="I29" i="3"/>
  <c r="I52" i="3"/>
  <c r="C52" i="3"/>
  <c r="C21" i="3"/>
  <c r="U7" i="3"/>
  <c r="R7" i="3"/>
  <c r="K7" i="3"/>
  <c r="C102" i="3" l="1" a="1"/>
  <c r="C102" i="3" s="1"/>
  <c r="I102" i="3" s="1" a="1"/>
  <c r="I102" i="3" s="1"/>
  <c r="O102" i="3" s="1" a="1"/>
  <c r="O102" i="3" s="1"/>
  <c r="S55" i="3" a="1"/>
  <c r="S55" i="3" s="1"/>
  <c r="U55" i="3" s="1" a="1"/>
  <c r="U55" i="3" s="1"/>
  <c r="L125" i="3" s="1" a="1"/>
  <c r="L125" i="3" s="1"/>
  <c r="U78" i="3" a="1"/>
  <c r="U78" i="3" s="1"/>
  <c r="Q55" i="3" a="1"/>
  <c r="Q55" i="3" s="1"/>
  <c r="I30" i="3" a="1"/>
  <c r="I30" i="3" s="1"/>
  <c r="G30" i="3" a="1"/>
  <c r="G30" i="3" s="1"/>
  <c r="U124" i="3" l="1" a="1"/>
  <c r="U124" i="3" s="1"/>
  <c r="H78" i="3" a="1"/>
  <c r="H78" i="3" s="1"/>
  <c r="J78" i="3" s="1"/>
  <c r="C124" i="3" a="1"/>
  <c r="C124" i="3" s="1"/>
  <c r="E124" i="3" s="1" a="1"/>
  <c r="E124" i="3" s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<sst xmlns="http://schemas.openxmlformats.org/spreadsheetml/2006/main" count="237" uniqueCount="175">
  <si>
    <t>Player</t>
  </si>
  <si>
    <t>Player 1</t>
  </si>
  <si>
    <t>Player 2</t>
  </si>
  <si>
    <t>Player 3</t>
  </si>
  <si>
    <t>Player 4</t>
  </si>
  <si>
    <t>Player 5</t>
  </si>
  <si>
    <t>Player 6</t>
  </si>
  <si>
    <t>Player 7</t>
  </si>
  <si>
    <t>Player 8</t>
  </si>
  <si>
    <t>Player 9</t>
  </si>
  <si>
    <t>Player 10</t>
  </si>
  <si>
    <t>Player 11</t>
  </si>
  <si>
    <t>Player 12</t>
  </si>
  <si>
    <t>c</t>
  </si>
  <si>
    <t>Arguments: n,p,g,[rp]</t>
  </si>
  <si>
    <t>n:</t>
  </si>
  <si>
    <t>p:</t>
  </si>
  <si>
    <t>g:</t>
  </si>
  <si>
    <t>[rp]:</t>
  </si>
  <si>
    <t>rp,1</t>
  </si>
  <si>
    <t>rp,2</t>
  </si>
  <si>
    <t>names</t>
  </si>
  <si>
    <t>nr. of periods/game</t>
  </si>
  <si>
    <t xml:space="preserve">games: </t>
  </si>
  <si>
    <t>nr. of games: 1&lt;=g&lt;= nr.games/season</t>
  </si>
  <si>
    <t>periods</t>
  </si>
  <si>
    <t xml:space="preserve">report </t>
  </si>
  <si>
    <t>t,</t>
  </si>
  <si>
    <t>k,</t>
  </si>
  <si>
    <t>ROWS(n)</t>
  </si>
  <si>
    <t>0 or omitted, roster for all games&lt;=g</t>
  </si>
  <si>
    <t>1, nr periods/player for all games&lt;=g</t>
  </si>
  <si>
    <t>tot.nr.of players</t>
  </si>
  <si>
    <t>SEQUENCE(k)</t>
  </si>
  <si>
    <t>players list index sequence</t>
  </si>
  <si>
    <t>s,</t>
  </si>
  <si>
    <t>SEQUENCE(p*g)</t>
  </si>
  <si>
    <t>c,</t>
  </si>
  <si>
    <t>SEQUENCE(,t+1)-1</t>
  </si>
  <si>
    <t>columns sequence used for roster construction</t>
  </si>
  <si>
    <t>has t+1 elements and has to start from 0</t>
  </si>
  <si>
    <t>x,</t>
  </si>
  <si>
    <t>s for p=9, g=2</t>
  </si>
  <si>
    <t>games index</t>
  </si>
  <si>
    <t>when will get to SWITCH will understand the use of it</t>
  </si>
  <si>
    <t>y,</t>
  </si>
  <si>
    <t>periods index</t>
  </si>
  <si>
    <t>game-period array for g=2 games, (for all examples periods p=9)</t>
  </si>
  <si>
    <t>z,</t>
  </si>
  <si>
    <t>i,</t>
  </si>
  <si>
    <t>=LAMBDA(n,p,g,[rp],LET(t,5,k,ROWS(n),i,SEQUENCE(k),s,SEQUENCE(p*g),c,SEQUENCE(,t+1)-1,
      x,"G"&amp;QUOTIENT(s-1,p)+1&amp;"-P"&amp;MOD(s-1,p)+1,
      y,MOD(SEQUENCE(p*g,t)-1,k)+1,
      z,MAP(i,LAMBDA(a,SUM(--(a=y))))&amp;" : "&amp;n,
      v,MAP(i,LAMBDA(b,TEXTJOIN("|",,IF(BYROW(y,LAMBDA(a,OR(b=a))),x,"")))),
      SWITCH(rp,0,IF(c,INDEX(INDEX(n,y),s,c),x),1,z,2,z&amp;" : "&amp;v,"rp only 0,1,2")))</t>
  </si>
  <si>
    <t>p,9,g,2,rp,omitted</t>
  </si>
  <si>
    <t>p,9,g,2,rp,1</t>
  </si>
  <si>
    <t>p,9,g,2,rp,2</t>
  </si>
  <si>
    <t>MAP(i,LAMBDA(a,SUM(--(a=y))))&amp;" : "&amp;n</t>
  </si>
  <si>
    <t>COUNTIF can not be used with arrays because of its range argument, MAP can replace it</t>
  </si>
  <si>
    <t>i</t>
  </si>
  <si>
    <t>v,</t>
  </si>
  <si>
    <t>MAP(i,LAMBDA(b,TEXTJOIN("|",,IF(BYROW(y,LAMBDA(a,OR(b=a))),x,""))))</t>
  </si>
  <si>
    <t>Functionality examples GAME5 function for p=9,g=2, and  rp (0),1,2</t>
  </si>
  <si>
    <t>Examples ==&gt;</t>
  </si>
  <si>
    <t>Variables t,k,i,s,c,x,y,z,v</t>
  </si>
  <si>
    <t>2, nr periods/player &amp; all games-periods assigned/player, for all games &lt;=g</t>
  </si>
  <si>
    <t>"G"&amp;QUOTIENT(s-1,p)+1&amp;"-P"&amp;MOD(s-1,p)+1</t>
  </si>
  <si>
    <t>all games-periods assigned/player, for all games &lt;=g</t>
  </si>
  <si>
    <t>↓</t>
  </si>
  <si>
    <t>BYROW part, what the formula does for one player only</t>
  </si>
  <si>
    <t>player index</t>
  </si>
  <si>
    <t>x</t>
  </si>
  <si>
    <t>y</t>
  </si>
  <si>
    <t>z</t>
  </si>
  <si>
    <t>checks on what rows of y we find player index 1</t>
  </si>
  <si>
    <t>to force BYROW to return a single value/player index</t>
  </si>
  <si>
    <t>v</t>
  </si>
  <si>
    <t>MOD(SEQUENCE(p*g,t)-1,k)+1</t>
  </si>
  <si>
    <t>Function GAME5(n,p,g,[rp]) explained (every single bit)</t>
  </si>
  <si>
    <t>SWITCH(rp,0,IF(c,INDEX(INDEX(n,y),s,c),x),1,z,2,z&amp;" : "&amp;v,"rp only 0,1,2")))</t>
  </si>
  <si>
    <t>INDEX(n,y) part, y is the array of players index,INDEX(n,y) will replace indexes with players name</t>
  </si>
  <si>
    <t>remember c ? , used to create an extra leading column to previous array</t>
  </si>
  <si>
    <t>previous array with this column index "c" ( index(a,0)&lt;=&gt; index(a,1) ) duplicates first column</t>
  </si>
  <si>
    <t>SWITCH is a very handy function to replace nested IF's</t>
  </si>
  <si>
    <t>to replace the leading column with x</t>
  </si>
  <si>
    <t>result triggered if rp=1</t>
  </si>
  <si>
    <t>result triggered if rp=2 &amp;" : "&amp;v</t>
  </si>
  <si>
    <t>if rp&lt;&gt; 0,1,2 SWITCH will return its last value</t>
  </si>
  <si>
    <t>rp only 0,1,2</t>
  </si>
  <si>
    <t>team nr.of players on field t=5 for basketball</t>
  </si>
  <si>
    <t>Examples GAME5(n,p,g,[rp]) nr. team players on field t=5 (not explicit argument, but is the first variable after LET, easy to change)</t>
  </si>
  <si>
    <t>p,9,g,6,rp,omitted</t>
  </si>
  <si>
    <t>p,9,g,1,rp,omitted</t>
  </si>
  <si>
    <t>rp.2</t>
  </si>
  <si>
    <t>n=Table1[Player] (table column)</t>
  </si>
  <si>
    <t>p,9,g,3,rp,omitted</t>
  </si>
  <si>
    <t>p,9,g,5,rp,omitted</t>
  </si>
  <si>
    <t>p,9,g,4,rp,omitted</t>
  </si>
  <si>
    <t>Players</t>
  </si>
  <si>
    <t>Examples GAME5 function for other values of n,p,g</t>
  </si>
  <si>
    <t>p=6 periods/game</t>
  </si>
  <si>
    <t>Eddy</t>
  </si>
  <si>
    <t>Dan</t>
  </si>
  <si>
    <t>John</t>
  </si>
  <si>
    <t>David</t>
  </si>
  <si>
    <t>Steve</t>
  </si>
  <si>
    <t>Mike</t>
  </si>
  <si>
    <t>Robert</t>
  </si>
  <si>
    <t>Michael</t>
  </si>
  <si>
    <t>Adrian</t>
  </si>
  <si>
    <t>p,6,g,1,rp,omitted</t>
  </si>
  <si>
    <t>p,6,g,2,rp,omitted</t>
  </si>
  <si>
    <t>g=max nr.games/season=5</t>
  </si>
  <si>
    <t>p,6,g,3,rp,omitted</t>
  </si>
  <si>
    <t>p,6,g,4,rp,omitted</t>
  </si>
  <si>
    <t>p,6,g,5,rp,omitted</t>
  </si>
  <si>
    <t>tags for arrays</t>
  </si>
  <si>
    <t>var.name</t>
  </si>
  <si>
    <t>these are</t>
  </si>
  <si>
    <t>First variable after LET, easy to change for other sports, no reason to have it as an separate arg. for same sport</t>
  </si>
  <si>
    <t>vert.1D list all players (tbl.column,range,def.name)</t>
  </si>
  <si>
    <t>s</t>
  </si>
  <si>
    <t>roster of players index, team(t=5) distribution for all 12 players ( g=2 games, p=9 in all examples)</t>
  </si>
  <si>
    <t>INDEX(INDEX(n,y),s,c)</t>
  </si>
  <si>
    <t>INDEX(n,y)</t>
  </si>
  <si>
    <t>sequence of all periods p for g games</t>
  </si>
  <si>
    <t>IF(BYROW(…),x,"")</t>
  </si>
  <si>
    <t>MAP will do this calculation for all players index array</t>
  </si>
  <si>
    <t>Note: The only modification for other sport, we have to change first variable "t" after LET from t=5 in basketball to t=7 for handball ( =LAMBDA(n,p,g,[rp],LET(t,5,…...)</t>
  </si>
  <si>
    <t>I have defined another function GAME7 (handball team members on field t=7), the one and only difference between the two functions is "t,7", first variable after LET</t>
  </si>
  <si>
    <t>wrong arg. message</t>
  </si>
  <si>
    <t>Dave</t>
  </si>
  <si>
    <t>Mark</t>
  </si>
  <si>
    <t>Brian</t>
  </si>
  <si>
    <t>Examples GAME7, handball team members allowed on field t=7</t>
  </si>
  <si>
    <t>n=defined name "pl" (total nr.players=rows(pl)=9)</t>
  </si>
  <si>
    <t>n=defined name "plh" (total nr.players=rows(pl)=13)</t>
  </si>
  <si>
    <t>p=7 periods/game</t>
  </si>
  <si>
    <t>g=max nr.games/season=6</t>
  </si>
  <si>
    <t>Will</t>
  </si>
  <si>
    <t>p,7,g,1,rp,omitted</t>
  </si>
  <si>
    <t>p,7,g,2,rp,omitted</t>
  </si>
  <si>
    <t>p,7,g,3,rp,omitted</t>
  </si>
  <si>
    <t>p,7,g,4,rp,omitted</t>
  </si>
  <si>
    <t>p,7,g,5,rp,omitted</t>
  </si>
  <si>
    <t>p=9 periods/game</t>
  </si>
  <si>
    <t>Conclusion: If we check all examples of all spreadsheets for the number of assignments of each player after x full games, highest difference in participation on field is 1 period more or less.</t>
  </si>
  <si>
    <t>counts all occurrences of each player index in y array</t>
  </si>
  <si>
    <t>formula that triggers final result according with rp value 0,1,or 2</t>
  </si>
  <si>
    <t>result triggered if rp=0 (when rp omitted&lt;=&gt; rp=0)</t>
  </si>
  <si>
    <t>Simplest function GAME(n,p,g) that does the required job, no statistics argument</t>
  </si>
  <si>
    <t xml:space="preserve"> =LAMBDA(n,p,g,LET(t,5,k,ROWS(n),i,SEQUENCE(k),s,SEQUENCE(p*g),c,SEQUENCE(,t+1)-1,
    x,"G"&amp;QUOTIENT(s-1,p)+1&amp;"-P"&amp;MOD(s-1,p)+1,
    y,MOD(SEQUENCE(p*g,t)-1,k)+1,
    IF(c,INDEX(INDEX(n,y),s,c),x)))</t>
  </si>
  <si>
    <t>p,9,g,6</t>
  </si>
  <si>
    <t>p,9,g,3</t>
  </si>
  <si>
    <t>Advantage over PT or PQ solutions, no refresh needed, 1 step arguments changing for different outputs.</t>
  </si>
  <si>
    <t>Other values: players list only 9 players n=defined name "pl", p=6, g=5</t>
  </si>
  <si>
    <t>n,pl,p,6,g,5</t>
  </si>
  <si>
    <t>Let's imagine the coach has a different strategy</t>
  </si>
  <si>
    <t>The players list (total of 9) is divided in 2 valoric groups</t>
  </si>
  <si>
    <t>1st group, 4 players, the best ones; 2nd group, the rest of 5 players, not so good</t>
  </si>
  <si>
    <t>For this we need same GAME function, only t variable should be changed into an argument.</t>
  </si>
  <si>
    <t>Introducing GAMETV (game t variable) GAMETV(n,p,g,t) where t is the nr.of players allowed on the fild</t>
  </si>
  <si>
    <t>GAME(n,p,g)=LAMBDA(n,p,g,LET(t,5,k,ROWS(n),i,SEQUENCE(k),s,SEQUENCE(p*g),c,SEQUENCE(,t+1)-1,x,"G"&amp;QUOTIENT(s-1,p)+1&amp;"-P"&amp;MOD(s-1,p)+1,y,MOD(SEQUENCE(p*g,t)-1,k)+1,IF(c,INDEX(INDEX(n,y),s,c),x)))</t>
  </si>
  <si>
    <t>very simple transformation, we eliminate t variable after LET and we introduce it as an argument</t>
  </si>
  <si>
    <t>GAMETV(n,p,g,t)=LAMBDA(n,p,g,t,LET(k,ROWS(n),i,SEQUENCE(k),s,SEQUENCE(p*g),c,SEQUENCE(,t+1)-1,x,"G"&amp;QUOTIENT(s-1,p)+1&amp;"-P"&amp;MOD(s-1,p)+1,y,MOD(SEQUENCE(p*g,t)-1,k)+1,IF(c,INDEX(INDEX(n,y),s,c),x)))</t>
  </si>
  <si>
    <t>1st valoric group</t>
  </si>
  <si>
    <t>2nd valoric group</t>
  </si>
  <si>
    <t>His strategy is to send on the field always 3 players from the 1st group and only 2 players from 2nd group</t>
  </si>
  <si>
    <t>Or better, let's modify GAME5 or GAME7 for having also the statistics functionality</t>
  </si>
  <si>
    <t>p=periods/game=4</t>
  </si>
  <si>
    <t>g=max games/season=6</t>
  </si>
  <si>
    <t>n,1st group,p,4,g,6,t,3</t>
  </si>
  <si>
    <t>n,2nd group,p,4,g,6,t,2</t>
  </si>
  <si>
    <t>GAMETV(n,p,g,t,[np])</t>
  </si>
  <si>
    <t>=LAMBDA(n,p,g,t,[rp],LET(k,ROWS(n),i,SEQUENCE(k),s,SEQUENCE(p*g),c,SEQUENCE(,t+1)-1,
       x,"G"&amp;QUOTIENT(s-1,p)+1&amp;"-P"&amp;MOD(s-1,p)+1,
       y,MOD(SEQUENCE(p*g,t)-1,k)+1,
       z,MAP(i,LAMBDA(a,SUM(--(a=y))))&amp;" : "&amp;n,
       v,MAP(i,LAMBDA(b,TEXTJOIN("|",,IF(BYROW(y,LAMBDA(a,OR(b=a))),x,"")))),
       SWITCH(rp,0,IF(c,INDEX(INDEX(n,y),s,c),x),1,z,2,z&amp;" : "&amp;v,"rp only 0,1,2")))</t>
  </si>
  <si>
    <t>Participation distribution of all players for a full season</t>
  </si>
  <si>
    <t>1st group</t>
  </si>
  <si>
    <t>2nd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</si>
</sst>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b/>
      <u/>
      <sz val="12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C00000"/>
      <name val="Calibri"/>
      <family val="2"/>
      <scheme val="minor"/>
    </font>
    <font>
      <b/>
      <u/>
      <sz val="12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0" borderId="1" xfId="0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0" fontId="4" fillId="0" borderId="0" xfId="0" applyFont="1"/>
    <xf numFmtId="0" fontId="0" fillId="0" borderId="0" xfId="0" applyAlignment="1">
      <alignment horizontal="left"/>
    </xf>
    <xf numFmtId="0" fontId="3" fillId="0" borderId="0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2" fillId="2" borderId="1" xfId="0" applyFont="1" applyFill="1" applyBorder="1"/>
    <xf numFmtId="0" fontId="2" fillId="3" borderId="1" xfId="0" applyFont="1" applyFill="1" applyBorder="1"/>
    <xf numFmtId="0" fontId="6" fillId="4" borderId="6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left"/>
    </xf>
    <xf numFmtId="0" fontId="2" fillId="2" borderId="12" xfId="0" quotePrefix="1" applyFont="1" applyFill="1" applyBorder="1" applyAlignment="1">
      <alignment horizontal="left"/>
    </xf>
    <xf numFmtId="0" fontId="2" fillId="2" borderId="13" xfId="0" quotePrefix="1" applyFont="1" applyFill="1" applyBorder="1" applyAlignment="1">
      <alignment horizontal="left"/>
    </xf>
    <xf numFmtId="0" fontId="2" fillId="2" borderId="14" xfId="0" quotePrefix="1" applyFont="1" applyFill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7" fillId="0" borderId="0" xfId="0" applyFont="1"/>
    <xf numFmtId="0" fontId="8" fillId="0" borderId="0" xfId="0" applyFont="1"/>
    <xf numFmtId="0" fontId="9" fillId="0" borderId="10" xfId="0" applyFont="1" applyBorder="1" applyAlignment="1">
      <alignment horizontal="left"/>
    </xf>
    <xf numFmtId="0" fontId="2" fillId="3" borderId="12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0" fontId="2" fillId="3" borderId="14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/>
    <xf numFmtId="0" fontId="2" fillId="6" borderId="1" xfId="0" applyFont="1" applyFill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0" fontId="2" fillId="6" borderId="12" xfId="0" applyFont="1" applyFill="1" applyBorder="1"/>
    <xf numFmtId="0" fontId="2" fillId="6" borderId="1" xfId="0" applyFont="1" applyFill="1" applyBorder="1"/>
    <xf numFmtId="0" fontId="11" fillId="0" borderId="0" xfId="0" applyFont="1"/>
    <xf numFmtId="0" fontId="11" fillId="0" borderId="0" xfId="0" applyFont="1" applyFill="1" applyBorder="1"/>
    <xf numFmtId="0" fontId="1" fillId="0" borderId="0" xfId="0" applyFont="1"/>
    <xf numFmtId="0" fontId="12" fillId="0" borderId="0" xfId="0" applyFont="1"/>
    <xf numFmtId="0" fontId="1" fillId="4" borderId="2" xfId="0" quotePrefix="1" applyFont="1" applyFill="1" applyBorder="1" applyAlignment="1">
      <alignment horizontal="left" vertical="top" wrapText="1"/>
    </xf>
    <xf numFmtId="0" fontId="1" fillId="4" borderId="3" xfId="0" quotePrefix="1" applyFont="1" applyFill="1" applyBorder="1" applyAlignment="1">
      <alignment horizontal="left" vertical="top" wrapText="1"/>
    </xf>
    <xf numFmtId="0" fontId="1" fillId="4" borderId="4" xfId="0" quotePrefix="1" applyFont="1" applyFill="1" applyBorder="1" applyAlignment="1">
      <alignment horizontal="left" vertical="top" wrapText="1"/>
    </xf>
    <xf numFmtId="0" fontId="8" fillId="0" borderId="15" xfId="0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  <xf numFmtId="0" fontId="0" fillId="0" borderId="1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20" xfId="0" applyBorder="1"/>
    <xf numFmtId="0" fontId="0" fillId="0" borderId="1" xfId="0" applyFont="1" applyBorder="1"/>
    <xf numFmtId="0" fontId="2" fillId="0" borderId="6" xfId="0" applyFont="1" applyBorder="1"/>
    <xf numFmtId="0" fontId="2" fillId="0" borderId="19" xfId="0" applyFont="1" applyBorder="1"/>
    <xf numFmtId="0" fontId="2" fillId="0" borderId="9" xfId="0" applyFont="1" applyBorder="1"/>
    <xf numFmtId="0" fontId="2" fillId="0" borderId="21" xfId="0" applyFont="1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26" xfId="0" applyBorder="1"/>
    <xf numFmtId="0" fontId="2" fillId="0" borderId="24" xfId="0" applyFont="1" applyBorder="1"/>
    <xf numFmtId="0" fontId="0" fillId="0" borderId="28" xfId="0" applyBorder="1"/>
    <xf numFmtId="0" fontId="2" fillId="6" borderId="5" xfId="0" applyFont="1" applyFill="1" applyBorder="1" applyAlignment="1">
      <alignment horizontal="right"/>
    </xf>
    <xf numFmtId="0" fontId="2" fillId="0" borderId="29" xfId="0" applyFont="1" applyBorder="1"/>
    <xf numFmtId="0" fontId="2" fillId="6" borderId="5" xfId="0" applyFont="1" applyFill="1" applyBorder="1"/>
    <xf numFmtId="0" fontId="0" fillId="0" borderId="29" xfId="0" applyBorder="1"/>
    <xf numFmtId="0" fontId="5" fillId="4" borderId="17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Border="1"/>
    <xf numFmtId="0" fontId="10" fillId="0" borderId="0" xfId="0" applyFont="1" applyAlignment="1"/>
    <xf numFmtId="0" fontId="2" fillId="6" borderId="3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27" xfId="0" applyBorder="1"/>
    <xf numFmtId="0" fontId="0" fillId="0" borderId="31" xfId="0" applyBorder="1"/>
    <xf numFmtId="0" fontId="13" fillId="0" borderId="1" xfId="0" applyFont="1" applyBorder="1" applyAlignment="1">
      <alignment horizontal="left"/>
    </xf>
    <xf numFmtId="0" fontId="11" fillId="0" borderId="16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1" fillId="0" borderId="16" xfId="0" applyFont="1" applyFill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Fill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0" fillId="0" borderId="1" xfId="0" applyFont="1" applyFill="1" applyBorder="1"/>
    <xf numFmtId="0" fontId="0" fillId="0" borderId="1" xfId="0" applyFill="1" applyBorder="1"/>
    <xf numFmtId="0" fontId="0" fillId="0" borderId="5" xfId="0" applyBorder="1"/>
    <xf numFmtId="0" fontId="1" fillId="0" borderId="0" xfId="0" applyFont="1" applyFill="1"/>
    <xf numFmtId="0" fontId="14" fillId="0" borderId="0" xfId="0" applyFont="1"/>
    <xf numFmtId="0" fontId="0" fillId="0" borderId="0" xfId="0" applyAlignment="1">
      <alignment vertical="top"/>
    </xf>
    <xf numFmtId="0" fontId="1" fillId="4" borderId="2" xfId="0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0" fillId="0" borderId="22" xfId="0" applyFont="1" applyBorder="1"/>
    <xf numFmtId="0" fontId="0" fillId="0" borderId="23" xfId="0" applyFont="1" applyBorder="1"/>
    <xf numFmtId="0" fontId="0" fillId="0" borderId="20" xfId="0" applyFont="1" applyBorder="1"/>
    <xf numFmtId="0" fontId="0" fillId="0" borderId="25" xfId="0" applyFont="1" applyBorder="1"/>
    <xf numFmtId="0" fontId="0" fillId="0" borderId="26" xfId="0" applyFont="1" applyBorder="1"/>
    <xf numFmtId="0" fontId="8" fillId="0" borderId="0" xfId="0" applyFont="1" applyAlignment="1">
      <alignment vertical="center"/>
    </xf>
    <xf numFmtId="0" fontId="9" fillId="0" borderId="0" xfId="0" applyFont="1"/>
    <xf numFmtId="0" fontId="2" fillId="0" borderId="32" xfId="0" applyFont="1" applyBorder="1"/>
    <xf numFmtId="0" fontId="2" fillId="0" borderId="34" xfId="0" applyFont="1" applyBorder="1"/>
    <xf numFmtId="0" fontId="2" fillId="0" borderId="35" xfId="0" applyFont="1" applyBorder="1"/>
    <xf numFmtId="0" fontId="15" fillId="5" borderId="21" xfId="0" applyFont="1" applyFill="1" applyBorder="1"/>
    <xf numFmtId="0" fontId="15" fillId="5" borderId="22" xfId="0" applyFont="1" applyFill="1" applyBorder="1"/>
    <xf numFmtId="0" fontId="15" fillId="5" borderId="23" xfId="0" applyFont="1" applyFill="1" applyBorder="1"/>
    <xf numFmtId="0" fontId="15" fillId="5" borderId="19" xfId="0" applyFont="1" applyFill="1" applyBorder="1"/>
    <xf numFmtId="0" fontId="15" fillId="5" borderId="1" xfId="0" applyFont="1" applyFill="1" applyBorder="1"/>
    <xf numFmtId="0" fontId="15" fillId="5" borderId="20" xfId="0" applyFont="1" applyFill="1" applyBorder="1"/>
    <xf numFmtId="0" fontId="15" fillId="5" borderId="24" xfId="0" applyFont="1" applyFill="1" applyBorder="1"/>
    <xf numFmtId="0" fontId="15" fillId="5" borderId="25" xfId="0" applyFont="1" applyFill="1" applyBorder="1"/>
    <xf numFmtId="0" fontId="15" fillId="5" borderId="26" xfId="0" applyFont="1" applyFill="1" applyBorder="1"/>
    <xf numFmtId="0" fontId="16" fillId="0" borderId="33" xfId="0" applyFont="1" applyBorder="1"/>
    <xf numFmtId="0" fontId="16" fillId="0" borderId="13" xfId="0" applyFont="1" applyBorder="1"/>
    <xf numFmtId="0" fontId="16" fillId="0" borderId="36" xfId="0" applyFont="1" applyBorder="1"/>
    <xf numFmtId="0" fontId="17" fillId="0" borderId="0" xfId="0" applyFont="1"/>
    <xf numFmtId="0" fontId="1" fillId="4" borderId="3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2" fillId="7" borderId="1" xfId="0" applyFont="1" applyFill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E01628-FDC0-4918-817B-25024C40291E}" name="Table1" displayName="Table1" ref="A1:A13" totalsRowShown="0">
  <autoFilter ref="A1:A13" xr:uid="{89E01628-FDC0-4918-817B-25024C40291E}"/>
  <tableColumns count="1">
    <tableColumn id="1" xr3:uid="{4EC5B1AB-ABFC-4F85-AC7F-34F5E162F4A3}" name="Play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3683FF-0737-4633-BD28-7475B2913CB3}">
  <dimension ref="A1:W141"/>
  <sheetViews>
    <sheetView topLeftCell="A61" zoomScale="85" zoomScaleNormal="85" workbookViewId="0">
      <selection activeCell="A2" sqref="A2:J2"/>
    </sheetView>
  </sheetViews>
  <sheetFormatPr defaultRowHeight="14.25" x14ac:dyDescent="0.45"/>
  <cols>
    <col min="1" max="1" width="5.3984375" customWidth="1"/>
    <col min="2" max="2" width="15.796875" customWidth="1"/>
    <col min="3" max="8" width="11.265625" customWidth="1"/>
    <col min="12" max="12" width="10.59765625" customWidth="1"/>
    <col min="18" max="18" width="10.73046875" customWidth="1"/>
    <col min="21" max="21" width="59.9296875" customWidth="1"/>
    <col min="22" max="22" width="5.73046875" customWidth="1"/>
  </cols>
  <sheetData>
    <row r="1" spans="1:22" ht="16.149999999999999" thickBot="1" x14ac:dyDescent="0.55000000000000004">
      <c r="A1" s="23" t="s">
        <v>75</v>
      </c>
      <c r="B1" s="23"/>
      <c r="C1" s="23"/>
      <c r="D1" s="23"/>
      <c r="E1" s="23"/>
      <c r="L1" s="80" t="s">
        <v>125</v>
      </c>
      <c r="M1" s="80"/>
      <c r="N1" s="80"/>
      <c r="O1" s="80"/>
      <c r="P1" s="80"/>
      <c r="Q1" s="80"/>
      <c r="R1" s="80"/>
      <c r="S1" s="80"/>
      <c r="T1" s="80"/>
      <c r="U1" s="80"/>
    </row>
    <row r="2" spans="1:22" ht="90.4" customHeight="1" thickBot="1" x14ac:dyDescent="0.5">
      <c r="A2" s="41" t="s">
        <v>50</v>
      </c>
      <c r="B2" s="42"/>
      <c r="C2" s="42"/>
      <c r="D2" s="42"/>
      <c r="E2" s="42"/>
      <c r="F2" s="42"/>
      <c r="G2" s="42"/>
      <c r="H2" s="42"/>
      <c r="I2" s="42"/>
      <c r="J2" s="43"/>
      <c r="K2" s="2"/>
      <c r="L2" s="2"/>
    </row>
    <row r="3" spans="1:22" x14ac:dyDescent="0.45">
      <c r="K3" s="27" t="s">
        <v>59</v>
      </c>
      <c r="L3" s="28"/>
      <c r="M3" s="28"/>
      <c r="N3" s="28"/>
      <c r="O3" s="28"/>
      <c r="P3" s="28"/>
      <c r="Q3" s="29"/>
    </row>
    <row r="4" spans="1:22" ht="23.75" customHeight="1" thickBot="1" x14ac:dyDescent="0.5">
      <c r="A4" s="44" t="s">
        <v>14</v>
      </c>
      <c r="B4" s="44"/>
      <c r="K4" s="69"/>
      <c r="L4" s="70"/>
      <c r="M4" s="70"/>
      <c r="N4" s="70"/>
      <c r="O4" s="70"/>
      <c r="P4" s="70"/>
      <c r="Q4" s="71"/>
    </row>
    <row r="5" spans="1:22" x14ac:dyDescent="0.45">
      <c r="A5" s="9" t="s">
        <v>15</v>
      </c>
      <c r="B5" s="9" t="s">
        <v>21</v>
      </c>
      <c r="C5" s="24" t="s">
        <v>117</v>
      </c>
      <c r="D5" s="25"/>
      <c r="E5" s="25"/>
      <c r="F5" s="26"/>
      <c r="K5" s="45"/>
      <c r="L5" s="46"/>
      <c r="M5" s="46"/>
      <c r="N5" s="46"/>
      <c r="O5" s="46"/>
      <c r="P5" s="46"/>
      <c r="Q5" s="46"/>
      <c r="R5" s="46"/>
      <c r="S5" s="46"/>
      <c r="T5" s="46"/>
      <c r="U5" s="46"/>
      <c r="V5" s="47"/>
    </row>
    <row r="6" spans="1:22" ht="14.65" thickBot="1" x14ac:dyDescent="0.5">
      <c r="A6" s="8" t="s">
        <v>16</v>
      </c>
      <c r="B6" s="8" t="s">
        <v>25</v>
      </c>
      <c r="C6" s="14" t="s">
        <v>22</v>
      </c>
      <c r="D6" s="15"/>
      <c r="E6" s="15"/>
      <c r="F6" s="16"/>
      <c r="K6" s="84" t="s">
        <v>51</v>
      </c>
      <c r="L6" s="85"/>
      <c r="M6" s="85"/>
      <c r="N6" s="48"/>
      <c r="O6" s="48"/>
      <c r="P6" s="48"/>
      <c r="Q6" s="48"/>
      <c r="R6" s="85" t="s">
        <v>52</v>
      </c>
      <c r="S6" s="85"/>
      <c r="T6" s="48"/>
      <c r="U6" s="72" t="s">
        <v>53</v>
      </c>
      <c r="V6" s="49"/>
    </row>
    <row r="7" spans="1:22" ht="14.25" customHeight="1" thickBot="1" x14ac:dyDescent="0.5">
      <c r="A7" s="9" t="s">
        <v>17</v>
      </c>
      <c r="B7" s="9" t="s">
        <v>23</v>
      </c>
      <c r="C7" s="24" t="s">
        <v>24</v>
      </c>
      <c r="D7" s="25"/>
      <c r="E7" s="25"/>
      <c r="F7" s="26"/>
      <c r="H7" s="10" t="s">
        <v>60</v>
      </c>
      <c r="I7" s="11"/>
      <c r="K7" s="86" t="str">
        <f ca="1">_xlfn.FORMULATEXT(K8)</f>
        <v>=GAME5(Table1[Player],9,2)</v>
      </c>
      <c r="L7" s="87"/>
      <c r="M7" s="87"/>
      <c r="N7" s="48"/>
      <c r="O7" s="48"/>
      <c r="P7" s="48"/>
      <c r="Q7" s="48"/>
      <c r="R7" s="88" t="str">
        <f ca="1">_xlfn.FORMULATEXT(R8)</f>
        <v>=GAME5(Table1[Player],9,2,1)</v>
      </c>
      <c r="S7" s="88"/>
      <c r="T7" s="88"/>
      <c r="U7" s="73" t="str">
        <f ca="1">_xlfn.FORMULATEXT(U8)</f>
        <v>=GAME5(Table1[Player],9,2,2)</v>
      </c>
      <c r="V7" s="49"/>
    </row>
    <row r="8" spans="1:22" ht="14.65" customHeight="1" thickBot="1" x14ac:dyDescent="0.5">
      <c r="A8" s="8" t="s">
        <v>18</v>
      </c>
      <c r="B8" s="8" t="s">
        <v>26</v>
      </c>
      <c r="C8" s="17" t="s">
        <v>30</v>
      </c>
      <c r="D8" s="18"/>
      <c r="E8" s="18"/>
      <c r="F8" s="19"/>
      <c r="G8" s="6"/>
      <c r="H8" s="12"/>
      <c r="I8" s="13"/>
      <c r="K8" s="58" t="str" cm="1">
        <f t="array" ref="K8:P25">GAME5(Table1[Player],9,2)</f>
        <v>G1-P1</v>
      </c>
      <c r="L8" s="59" t="str">
        <v>Player 1</v>
      </c>
      <c r="M8" s="59" t="str">
        <v>Player 2</v>
      </c>
      <c r="N8" s="59" t="str">
        <v>Player 3</v>
      </c>
      <c r="O8" s="59" t="str">
        <v>Player 4</v>
      </c>
      <c r="P8" s="60" t="str">
        <v>Player 5</v>
      </c>
      <c r="Q8" s="48"/>
      <c r="R8" s="78" t="str" cm="1">
        <f t="array" ref="R8:R19">GAME5(Table1[Player],9,2,1)</f>
        <v>8 : Player 1</v>
      </c>
      <c r="S8" s="48"/>
      <c r="T8" s="48"/>
      <c r="U8" s="78" t="str" cm="1">
        <f t="array" ref="U8:U19">GAME5(Table1[Player],9,2,2)</f>
        <v>8 : Player 1 : G1-P1|G1-P3|G1-P5|G1-P8|G2-P1|G2-P4|G2-P6|G2-P8</v>
      </c>
      <c r="V8" s="49"/>
    </row>
    <row r="9" spans="1:22" x14ac:dyDescent="0.45">
      <c r="C9" s="17" t="s">
        <v>31</v>
      </c>
      <c r="D9" s="18"/>
      <c r="E9" s="18"/>
      <c r="F9" s="19"/>
      <c r="K9" s="56" t="str">
        <v>G1-P2</v>
      </c>
      <c r="L9" s="1" t="str">
        <v>Player 6</v>
      </c>
      <c r="M9" s="1" t="str">
        <v>Player 7</v>
      </c>
      <c r="N9" s="1" t="str">
        <v>Player 8</v>
      </c>
      <c r="O9" s="1" t="str">
        <v>Player 9</v>
      </c>
      <c r="P9" s="53" t="str">
        <v>Player 10</v>
      </c>
      <c r="Q9" s="48"/>
      <c r="R9" s="79" t="str">
        <v>8 : Player 2</v>
      </c>
      <c r="S9" s="48"/>
      <c r="T9" s="48"/>
      <c r="U9" s="79" t="str">
        <v>8 : Player 2 : G1-P1|G1-P3|G1-P6|G1-P8|G2-P1|G2-P4|G2-P6|G2-P9</v>
      </c>
      <c r="V9" s="49"/>
    </row>
    <row r="10" spans="1:22" x14ac:dyDescent="0.45">
      <c r="C10" s="17" t="s">
        <v>62</v>
      </c>
      <c r="D10" s="18"/>
      <c r="E10" s="18"/>
      <c r="F10" s="18"/>
      <c r="G10" s="18"/>
      <c r="H10" s="18"/>
      <c r="I10" s="19"/>
      <c r="K10" s="56" t="str">
        <v>G1-P3</v>
      </c>
      <c r="L10" s="1" t="str">
        <v>Player 11</v>
      </c>
      <c r="M10" s="1" t="str">
        <v>Player 12</v>
      </c>
      <c r="N10" s="1" t="str">
        <v>Player 1</v>
      </c>
      <c r="O10" s="1" t="str">
        <v>Player 2</v>
      </c>
      <c r="P10" s="53" t="str">
        <v>Player 3</v>
      </c>
      <c r="Q10" s="48"/>
      <c r="R10" s="79" t="str">
        <v>8 : Player 3</v>
      </c>
      <c r="S10" s="48"/>
      <c r="T10" s="48"/>
      <c r="U10" s="79" t="str">
        <v>8 : Player 3 : G1-P1|G1-P3|G1-P6|G1-P8|G2-P2|G2-P4|G2-P6|G2-P9</v>
      </c>
      <c r="V10" s="49"/>
    </row>
    <row r="11" spans="1:22" x14ac:dyDescent="0.45">
      <c r="K11" s="56" t="str">
        <v>G1-P4</v>
      </c>
      <c r="L11" s="1" t="str">
        <v>Player 4</v>
      </c>
      <c r="M11" s="1" t="str">
        <v>Player 5</v>
      </c>
      <c r="N11" s="1" t="str">
        <v>Player 6</v>
      </c>
      <c r="O11" s="1" t="str">
        <v>Player 7</v>
      </c>
      <c r="P11" s="53" t="str">
        <v>Player 8</v>
      </c>
      <c r="Q11" s="48"/>
      <c r="R11" s="79" t="str">
        <v>8 : Player 4</v>
      </c>
      <c r="S11" s="48"/>
      <c r="T11" s="48"/>
      <c r="U11" s="79" t="str">
        <v>8 : Player 4 : G1-P1|G1-P4|G1-P6|G1-P8|G2-P2|G2-P4|G2-P7|G2-P9</v>
      </c>
      <c r="V11" s="49"/>
    </row>
    <row r="12" spans="1:22" x14ac:dyDescent="0.45">
      <c r="A12" s="20" t="s">
        <v>61</v>
      </c>
      <c r="B12" s="20"/>
      <c r="G12" s="4"/>
      <c r="K12" s="56" t="str">
        <v>G1-P5</v>
      </c>
      <c r="L12" s="1" t="str">
        <v>Player 9</v>
      </c>
      <c r="M12" s="1" t="str">
        <v>Player 10</v>
      </c>
      <c r="N12" s="1" t="str">
        <v>Player 11</v>
      </c>
      <c r="O12" s="1" t="str">
        <v>Player 12</v>
      </c>
      <c r="P12" s="53" t="str">
        <v>Player 1</v>
      </c>
      <c r="Q12" s="48"/>
      <c r="R12" s="79" t="str">
        <v>8 : Player 5</v>
      </c>
      <c r="S12" s="48"/>
      <c r="T12" s="48"/>
      <c r="U12" s="79" t="str">
        <v>8 : Player 5 : G1-P1|G1-P4|G1-P6|G1-P9|G2-P2|G2-P4|G2-P7|G2-P9</v>
      </c>
      <c r="V12" s="49"/>
    </row>
    <row r="13" spans="1:22" x14ac:dyDescent="0.45">
      <c r="K13" s="56" t="str">
        <v>G1-P6</v>
      </c>
      <c r="L13" s="1" t="str">
        <v>Player 2</v>
      </c>
      <c r="M13" s="1" t="str">
        <v>Player 3</v>
      </c>
      <c r="N13" s="1" t="str">
        <v>Player 4</v>
      </c>
      <c r="O13" s="1" t="str">
        <v>Player 5</v>
      </c>
      <c r="P13" s="53" t="str">
        <v>Player 6</v>
      </c>
      <c r="Q13" s="48"/>
      <c r="R13" s="79" t="str">
        <v>8 : Player 6</v>
      </c>
      <c r="S13" s="48"/>
      <c r="T13" s="48"/>
      <c r="U13" s="79" t="str">
        <v>8 : Player 6 : G1-P2|G1-P4|G1-P6|G1-P9|G2-P2|G2-P5|G2-P7|G2-P9</v>
      </c>
      <c r="V13" s="49"/>
    </row>
    <row r="14" spans="1:22" x14ac:dyDescent="0.45">
      <c r="A14" s="31" t="s">
        <v>27</v>
      </c>
      <c r="B14" s="32">
        <v>5</v>
      </c>
      <c r="C14" s="30" t="s">
        <v>86</v>
      </c>
      <c r="D14" s="30"/>
      <c r="E14" s="30"/>
      <c r="F14" s="30"/>
      <c r="K14" s="56" t="str">
        <v>G1-P7</v>
      </c>
      <c r="L14" s="1" t="str">
        <v>Player 7</v>
      </c>
      <c r="M14" s="1" t="str">
        <v>Player 8</v>
      </c>
      <c r="N14" s="1" t="str">
        <v>Player 9</v>
      </c>
      <c r="O14" s="1" t="str">
        <v>Player 10</v>
      </c>
      <c r="P14" s="53" t="str">
        <v>Player 11</v>
      </c>
      <c r="Q14" s="48"/>
      <c r="R14" s="79" t="str">
        <v>7 : Player 7</v>
      </c>
      <c r="S14" s="48"/>
      <c r="T14" s="48"/>
      <c r="U14" s="79" t="str">
        <v>7 : Player 7 : G1-P2|G1-P4|G1-P7|G1-P9|G2-P2|G2-P5|G2-P7</v>
      </c>
      <c r="V14" s="49"/>
    </row>
    <row r="15" spans="1:22" x14ac:dyDescent="0.45">
      <c r="A15" s="74" t="s">
        <v>116</v>
      </c>
      <c r="B15" s="74"/>
      <c r="C15" s="74"/>
      <c r="D15" s="74"/>
      <c r="E15" s="74"/>
      <c r="F15" s="74"/>
      <c r="G15" s="74"/>
      <c r="H15" s="74"/>
      <c r="K15" s="56" t="str">
        <v>G1-P8</v>
      </c>
      <c r="L15" s="1" t="str">
        <v>Player 12</v>
      </c>
      <c r="M15" s="1" t="str">
        <v>Player 1</v>
      </c>
      <c r="N15" s="1" t="str">
        <v>Player 2</v>
      </c>
      <c r="O15" s="1" t="str">
        <v>Player 3</v>
      </c>
      <c r="P15" s="53" t="str">
        <v>Player 4</v>
      </c>
      <c r="Q15" s="48"/>
      <c r="R15" s="79" t="str">
        <v>7 : Player 8</v>
      </c>
      <c r="S15" s="48"/>
      <c r="T15" s="48"/>
      <c r="U15" s="79" t="str">
        <v>7 : Player 8 : G1-P2|G1-P4|G1-P7|G1-P9|G2-P3|G2-P5|G2-P7</v>
      </c>
      <c r="V15" s="49"/>
    </row>
    <row r="16" spans="1:22" x14ac:dyDescent="0.45">
      <c r="A16" s="31" t="s">
        <v>28</v>
      </c>
      <c r="B16" s="31" t="s">
        <v>29</v>
      </c>
      <c r="C16" s="30" t="s">
        <v>32</v>
      </c>
      <c r="D16" s="30"/>
      <c r="E16" s="30"/>
      <c r="F16" s="30"/>
      <c r="K16" s="56" t="str">
        <v>G1-P9</v>
      </c>
      <c r="L16" s="1" t="str">
        <v>Player 5</v>
      </c>
      <c r="M16" s="1" t="str">
        <v>Player 6</v>
      </c>
      <c r="N16" s="1" t="str">
        <v>Player 7</v>
      </c>
      <c r="O16" s="1" t="str">
        <v>Player 8</v>
      </c>
      <c r="P16" s="53" t="str">
        <v>Player 9</v>
      </c>
      <c r="Q16" s="48"/>
      <c r="R16" s="79" t="str">
        <v>7 : Player 9</v>
      </c>
      <c r="S16" s="48"/>
      <c r="T16" s="48"/>
      <c r="U16" s="79" t="str">
        <v>7 : Player 9 : G1-P2|G1-P5|G1-P7|G1-P9|G2-P3|G2-P5|G2-P8</v>
      </c>
      <c r="V16" s="49"/>
    </row>
    <row r="17" spans="1:22" ht="14.65" thickBot="1" x14ac:dyDescent="0.5">
      <c r="A17" s="31" t="s">
        <v>49</v>
      </c>
      <c r="B17" s="31" t="s">
        <v>33</v>
      </c>
      <c r="C17" s="30" t="s">
        <v>34</v>
      </c>
      <c r="D17" s="30"/>
      <c r="E17" s="30"/>
      <c r="F17" s="30"/>
      <c r="H17" t="s">
        <v>115</v>
      </c>
      <c r="K17" s="56" t="str">
        <v>G2-P1</v>
      </c>
      <c r="L17" s="1" t="str">
        <v>Player 10</v>
      </c>
      <c r="M17" s="1" t="str">
        <v>Player 11</v>
      </c>
      <c r="N17" s="1" t="str">
        <v>Player 12</v>
      </c>
      <c r="O17" s="1" t="str">
        <v>Player 1</v>
      </c>
      <c r="P17" s="53" t="str">
        <v>Player 2</v>
      </c>
      <c r="Q17" s="48"/>
      <c r="R17" s="79" t="str">
        <v>7 : Player 10</v>
      </c>
      <c r="S17" s="48"/>
      <c r="T17" s="48"/>
      <c r="U17" s="79" t="str">
        <v>7 : Player 10 : G1-P2|G1-P5|G1-P7|G2-P1|G2-P3|G2-P5|G2-P8</v>
      </c>
      <c r="V17" s="49"/>
    </row>
    <row r="18" spans="1:22" ht="14.65" thickBot="1" x14ac:dyDescent="0.5">
      <c r="A18" s="31" t="s">
        <v>35</v>
      </c>
      <c r="B18" s="31" t="s">
        <v>36</v>
      </c>
      <c r="C18" s="30" t="s">
        <v>122</v>
      </c>
      <c r="D18" s="30"/>
      <c r="E18" s="30"/>
      <c r="F18" s="30"/>
      <c r="H18" s="65" t="s">
        <v>114</v>
      </c>
      <c r="K18" s="56" t="str">
        <v>G2-P2</v>
      </c>
      <c r="L18" s="1" t="str">
        <v>Player 3</v>
      </c>
      <c r="M18" s="1" t="str">
        <v>Player 4</v>
      </c>
      <c r="N18" s="1" t="str">
        <v>Player 5</v>
      </c>
      <c r="O18" s="1" t="str">
        <v>Player 6</v>
      </c>
      <c r="P18" s="53" t="str">
        <v>Player 7</v>
      </c>
      <c r="Q18" s="48"/>
      <c r="R18" s="79" t="str">
        <v>7 : Player 11</v>
      </c>
      <c r="S18" s="48"/>
      <c r="T18" s="48"/>
      <c r="U18" s="79" t="str">
        <v>7 : Player 11 : G1-P3|G1-P5|G1-P7|G2-P1|G2-P3|G2-P6|G2-P8</v>
      </c>
      <c r="V18" s="49"/>
    </row>
    <row r="19" spans="1:22" ht="14.65" thickBot="1" x14ac:dyDescent="0.5">
      <c r="A19" s="31" t="s">
        <v>37</v>
      </c>
      <c r="B19" s="31" t="s">
        <v>38</v>
      </c>
      <c r="C19" s="30" t="s">
        <v>39</v>
      </c>
      <c r="D19" s="30"/>
      <c r="E19" s="30"/>
      <c r="F19" s="30"/>
      <c r="H19" s="3" t="s">
        <v>113</v>
      </c>
      <c r="K19" s="56" t="str">
        <v>G2-P3</v>
      </c>
      <c r="L19" s="1" t="str">
        <v>Player 8</v>
      </c>
      <c r="M19" s="1" t="str">
        <v>Player 9</v>
      </c>
      <c r="N19" s="1" t="str">
        <v>Player 10</v>
      </c>
      <c r="O19" s="1" t="str">
        <v>Player 11</v>
      </c>
      <c r="P19" s="53" t="str">
        <v>Player 12</v>
      </c>
      <c r="Q19" s="48"/>
      <c r="R19" s="64" t="str">
        <v>7 : Player 12</v>
      </c>
      <c r="S19" s="48"/>
      <c r="T19" s="48"/>
      <c r="U19" s="64" t="str">
        <v>7 : Player 12 : G1-P3|G1-P5|G1-P8|G2-P1|G2-P3|G2-P6|G2-P8</v>
      </c>
      <c r="V19" s="49"/>
    </row>
    <row r="20" spans="1:22" ht="14.65" thickBot="1" x14ac:dyDescent="0.5">
      <c r="C20" s="81" t="s">
        <v>40</v>
      </c>
      <c r="D20" s="81"/>
      <c r="E20" s="81"/>
      <c r="F20" s="81"/>
      <c r="K20" s="56" t="str">
        <v>G2-P4</v>
      </c>
      <c r="L20" s="1" t="str">
        <v>Player 1</v>
      </c>
      <c r="M20" s="1" t="str">
        <v>Player 2</v>
      </c>
      <c r="N20" s="1" t="str">
        <v>Player 3</v>
      </c>
      <c r="O20" s="1" t="str">
        <v>Player 4</v>
      </c>
      <c r="P20" s="53" t="str">
        <v>Player 5</v>
      </c>
      <c r="Q20" s="48"/>
      <c r="R20" s="48"/>
      <c r="S20" s="48"/>
      <c r="T20" s="48"/>
      <c r="U20" s="48"/>
      <c r="V20" s="49"/>
    </row>
    <row r="21" spans="1:22" ht="14.65" thickBot="1" x14ac:dyDescent="0.5">
      <c r="C21" s="82" t="str">
        <f ca="1">_xlfn.FORMULATEXT(C22)</f>
        <v>=SEQUENCE(,5+1)-1</v>
      </c>
      <c r="D21" s="82"/>
      <c r="H21" s="65" t="s">
        <v>13</v>
      </c>
      <c r="K21" s="56" t="str">
        <v>G2-P5</v>
      </c>
      <c r="L21" s="1" t="str">
        <v>Player 6</v>
      </c>
      <c r="M21" s="1" t="str">
        <v>Player 7</v>
      </c>
      <c r="N21" s="1" t="str">
        <v>Player 8</v>
      </c>
      <c r="O21" s="1" t="str">
        <v>Player 9</v>
      </c>
      <c r="P21" s="53" t="str">
        <v>Player 10</v>
      </c>
      <c r="Q21" s="48"/>
      <c r="R21" s="48"/>
      <c r="S21" s="48"/>
      <c r="T21" s="48"/>
      <c r="U21" s="48"/>
      <c r="V21" s="49"/>
    </row>
    <row r="22" spans="1:22" x14ac:dyDescent="0.45">
      <c r="C22" s="34" cm="1">
        <f t="array" ref="C22:H22">_xlfn.SEQUENCE(,5+1)-1</f>
        <v>0</v>
      </c>
      <c r="D22" s="34">
        <v>1</v>
      </c>
      <c r="E22" s="34">
        <v>2</v>
      </c>
      <c r="F22" s="34">
        <v>3</v>
      </c>
      <c r="G22" s="34">
        <v>4</v>
      </c>
      <c r="H22" s="66">
        <v>5</v>
      </c>
      <c r="K22" s="56" t="str">
        <v>G2-P6</v>
      </c>
      <c r="L22" s="1" t="str">
        <v>Player 11</v>
      </c>
      <c r="M22" s="1" t="str">
        <v>Player 12</v>
      </c>
      <c r="N22" s="1" t="str">
        <v>Player 1</v>
      </c>
      <c r="O22" s="1" t="str">
        <v>Player 2</v>
      </c>
      <c r="P22" s="53" t="str">
        <v>Player 3</v>
      </c>
      <c r="Q22" s="48"/>
      <c r="R22" s="48"/>
      <c r="S22" s="48"/>
      <c r="T22" s="48"/>
      <c r="U22" s="48"/>
      <c r="V22" s="49"/>
    </row>
    <row r="23" spans="1:22" x14ac:dyDescent="0.45">
      <c r="C23" s="83" t="s">
        <v>44</v>
      </c>
      <c r="D23" s="83"/>
      <c r="E23" s="83"/>
      <c r="F23" s="83"/>
      <c r="G23" s="83"/>
      <c r="K23" s="56" t="str">
        <v>G2-P7</v>
      </c>
      <c r="L23" s="1" t="str">
        <v>Player 4</v>
      </c>
      <c r="M23" s="1" t="str">
        <v>Player 5</v>
      </c>
      <c r="N23" s="1" t="str">
        <v>Player 6</v>
      </c>
      <c r="O23" s="1" t="str">
        <v>Player 7</v>
      </c>
      <c r="P23" s="53" t="str">
        <v>Player 8</v>
      </c>
      <c r="Q23" s="48"/>
      <c r="R23" s="48"/>
      <c r="S23" s="48"/>
      <c r="T23" s="48"/>
      <c r="U23" s="48"/>
      <c r="V23" s="49"/>
    </row>
    <row r="24" spans="1:22" x14ac:dyDescent="0.45">
      <c r="K24" s="56" t="str">
        <v>G2-P8</v>
      </c>
      <c r="L24" s="1" t="str">
        <v>Player 9</v>
      </c>
      <c r="M24" s="1" t="str">
        <v>Player 10</v>
      </c>
      <c r="N24" s="1" t="str">
        <v>Player 11</v>
      </c>
      <c r="O24" s="1" t="str">
        <v>Player 12</v>
      </c>
      <c r="P24" s="53" t="str">
        <v>Player 1</v>
      </c>
      <c r="Q24" s="48"/>
      <c r="R24" s="48"/>
      <c r="S24" s="48"/>
      <c r="T24" s="48"/>
      <c r="U24" s="48"/>
      <c r="V24" s="49"/>
    </row>
    <row r="25" spans="1:22" ht="14.65" thickBot="1" x14ac:dyDescent="0.5">
      <c r="A25" s="35" t="s">
        <v>41</v>
      </c>
      <c r="B25" s="30" t="s">
        <v>63</v>
      </c>
      <c r="C25" s="30"/>
      <c r="D25" s="30"/>
      <c r="E25" s="30"/>
      <c r="F25" s="30"/>
      <c r="K25" s="63" t="str">
        <v>G2-P9</v>
      </c>
      <c r="L25" s="61" t="str">
        <v>Player 2</v>
      </c>
      <c r="M25" s="61" t="str">
        <v>Player 3</v>
      </c>
      <c r="N25" s="61" t="str">
        <v>Player 4</v>
      </c>
      <c r="O25" s="61" t="str">
        <v>Player 5</v>
      </c>
      <c r="P25" s="62" t="str">
        <v>Player 6</v>
      </c>
      <c r="Q25" s="48"/>
      <c r="R25" s="48"/>
      <c r="S25" s="48"/>
      <c r="T25" s="48"/>
      <c r="U25" s="48"/>
      <c r="V25" s="49"/>
    </row>
    <row r="26" spans="1:22" ht="14.65" thickBot="1" x14ac:dyDescent="0.5">
      <c r="B26" s="30" t="s">
        <v>47</v>
      </c>
      <c r="C26" s="30"/>
      <c r="D26" s="30"/>
      <c r="E26" s="30"/>
      <c r="F26" s="30"/>
      <c r="K26" s="50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2"/>
    </row>
    <row r="27" spans="1:22" ht="14.65" thickBot="1" x14ac:dyDescent="0.5">
      <c r="C27" s="33" t="s">
        <v>42</v>
      </c>
    </row>
    <row r="28" spans="1:22" ht="14.65" thickBot="1" x14ac:dyDescent="0.5">
      <c r="C28" s="65" t="s">
        <v>118</v>
      </c>
      <c r="E28" s="33" t="s">
        <v>43</v>
      </c>
      <c r="G28" s="33" t="s">
        <v>46</v>
      </c>
      <c r="I28" s="65" t="s">
        <v>68</v>
      </c>
    </row>
    <row r="29" spans="1:22" x14ac:dyDescent="0.45">
      <c r="C29" s="89" t="str">
        <f ca="1">_xlfn.FORMULATEXT(C30)</f>
        <v>=SEQUENCE(9*2)</v>
      </c>
      <c r="D29" s="89"/>
      <c r="E29" s="89" t="str">
        <f ca="1">_xlfn.FORMULATEXT(E30)</f>
        <v>=QUOTIENT(C30#-1,9)+1</v>
      </c>
      <c r="F29" s="89"/>
      <c r="G29" s="89" t="str">
        <f ca="1">_xlfn.FORMULATEXT(G30)</f>
        <v>=MOD(C30#-1,9)+1</v>
      </c>
      <c r="H29" s="89"/>
      <c r="I29" s="89" t="str">
        <f ca="1">_xlfn.FORMULATEXT(I30)</f>
        <v>="G"&amp;E30#&amp;"-P"&amp;G30#</v>
      </c>
      <c r="J29" s="89"/>
      <c r="K29" s="89"/>
    </row>
    <row r="30" spans="1:22" x14ac:dyDescent="0.45">
      <c r="C30" s="1" cm="1">
        <f t="array" ref="C30:C47">_xlfn.SEQUENCE(9*2)</f>
        <v>1</v>
      </c>
      <c r="E30" s="1" cm="1">
        <f t="array" ref="E30:E47">QUOTIENT(_xlfn.ANCHORARRAY(C30)-1,9)+1</f>
        <v>1</v>
      </c>
      <c r="G30" s="1" cm="1">
        <f t="array" ref="G30:G47">MOD(_xlfn.ANCHORARRAY(C30)-1,9)+1</f>
        <v>1</v>
      </c>
      <c r="I30" s="1" t="str" cm="1">
        <f t="array" ref="I30:I47">"G"&amp;_xlfn.ANCHORARRAY(E30)&amp;"-P"&amp;_xlfn.ANCHORARRAY(G30)</f>
        <v>G1-P1</v>
      </c>
    </row>
    <row r="31" spans="1:22" x14ac:dyDescent="0.45">
      <c r="C31" s="1">
        <v>2</v>
      </c>
      <c r="E31" s="1">
        <v>1</v>
      </c>
      <c r="G31" s="1">
        <v>2</v>
      </c>
      <c r="I31" s="1" t="str">
        <v>G1-P2</v>
      </c>
    </row>
    <row r="32" spans="1:22" x14ac:dyDescent="0.45">
      <c r="C32" s="1">
        <v>3</v>
      </c>
      <c r="E32" s="1">
        <v>1</v>
      </c>
      <c r="G32" s="1">
        <v>3</v>
      </c>
      <c r="I32" s="1" t="str">
        <v>G1-P3</v>
      </c>
    </row>
    <row r="33" spans="3:9" x14ac:dyDescent="0.45">
      <c r="C33" s="1">
        <v>4</v>
      </c>
      <c r="E33" s="1">
        <v>1</v>
      </c>
      <c r="G33" s="1">
        <v>4</v>
      </c>
      <c r="I33" s="1" t="str">
        <v>G1-P4</v>
      </c>
    </row>
    <row r="34" spans="3:9" x14ac:dyDescent="0.45">
      <c r="C34" s="1">
        <v>5</v>
      </c>
      <c r="E34" s="1">
        <v>1</v>
      </c>
      <c r="G34" s="1">
        <v>5</v>
      </c>
      <c r="I34" s="1" t="str">
        <v>G1-P5</v>
      </c>
    </row>
    <row r="35" spans="3:9" x14ac:dyDescent="0.45">
      <c r="C35" s="1">
        <v>6</v>
      </c>
      <c r="E35" s="1">
        <v>1</v>
      </c>
      <c r="G35" s="1">
        <v>6</v>
      </c>
      <c r="I35" s="1" t="str">
        <v>G1-P6</v>
      </c>
    </row>
    <row r="36" spans="3:9" x14ac:dyDescent="0.45">
      <c r="C36" s="1">
        <v>7</v>
      </c>
      <c r="E36" s="1">
        <v>1</v>
      </c>
      <c r="G36" s="1">
        <v>7</v>
      </c>
      <c r="I36" s="1" t="str">
        <v>G1-P7</v>
      </c>
    </row>
    <row r="37" spans="3:9" x14ac:dyDescent="0.45">
      <c r="C37" s="1">
        <v>8</v>
      </c>
      <c r="E37" s="1">
        <v>1</v>
      </c>
      <c r="G37" s="1">
        <v>8</v>
      </c>
      <c r="I37" s="1" t="str">
        <v>G1-P8</v>
      </c>
    </row>
    <row r="38" spans="3:9" x14ac:dyDescent="0.45">
      <c r="C38" s="1">
        <v>9</v>
      </c>
      <c r="E38" s="1">
        <v>1</v>
      </c>
      <c r="G38" s="1">
        <v>9</v>
      </c>
      <c r="I38" s="1" t="str">
        <v>G1-P9</v>
      </c>
    </row>
    <row r="39" spans="3:9" x14ac:dyDescent="0.45">
      <c r="C39" s="1">
        <v>10</v>
      </c>
      <c r="E39" s="1">
        <v>2</v>
      </c>
      <c r="G39" s="1">
        <v>1</v>
      </c>
      <c r="I39" s="1" t="str">
        <v>G2-P1</v>
      </c>
    </row>
    <row r="40" spans="3:9" x14ac:dyDescent="0.45">
      <c r="C40" s="1">
        <v>11</v>
      </c>
      <c r="E40" s="1">
        <v>2</v>
      </c>
      <c r="G40" s="1">
        <v>2</v>
      </c>
      <c r="I40" s="1" t="str">
        <v>G2-P2</v>
      </c>
    </row>
    <row r="41" spans="3:9" x14ac:dyDescent="0.45">
      <c r="C41" s="1">
        <v>12</v>
      </c>
      <c r="E41" s="1">
        <v>2</v>
      </c>
      <c r="G41" s="1">
        <v>3</v>
      </c>
      <c r="I41" s="1" t="str">
        <v>G2-P3</v>
      </c>
    </row>
    <row r="42" spans="3:9" x14ac:dyDescent="0.45">
      <c r="C42" s="1">
        <v>13</v>
      </c>
      <c r="E42" s="1">
        <v>2</v>
      </c>
      <c r="G42" s="1">
        <v>4</v>
      </c>
      <c r="I42" s="1" t="str">
        <v>G2-P4</v>
      </c>
    </row>
    <row r="43" spans="3:9" x14ac:dyDescent="0.45">
      <c r="C43" s="1">
        <v>14</v>
      </c>
      <c r="E43" s="1">
        <v>2</v>
      </c>
      <c r="G43" s="1">
        <v>5</v>
      </c>
      <c r="I43" s="1" t="str">
        <v>G2-P5</v>
      </c>
    </row>
    <row r="44" spans="3:9" x14ac:dyDescent="0.45">
      <c r="C44" s="1">
        <v>15</v>
      </c>
      <c r="E44" s="1">
        <v>2</v>
      </c>
      <c r="G44" s="1">
        <v>6</v>
      </c>
      <c r="I44" s="1" t="str">
        <v>G2-P6</v>
      </c>
    </row>
    <row r="45" spans="3:9" x14ac:dyDescent="0.45">
      <c r="C45" s="1">
        <v>16</v>
      </c>
      <c r="E45" s="1">
        <v>2</v>
      </c>
      <c r="G45" s="1">
        <v>7</v>
      </c>
      <c r="I45" s="1" t="str">
        <v>G2-P7</v>
      </c>
    </row>
    <row r="46" spans="3:9" x14ac:dyDescent="0.45">
      <c r="C46" s="1">
        <v>17</v>
      </c>
      <c r="E46" s="1">
        <v>2</v>
      </c>
      <c r="G46" s="1">
        <v>8</v>
      </c>
      <c r="I46" s="1" t="str">
        <v>G2-P8</v>
      </c>
    </row>
    <row r="47" spans="3:9" x14ac:dyDescent="0.45">
      <c r="C47" s="1">
        <v>18</v>
      </c>
      <c r="E47" s="1">
        <v>2</v>
      </c>
      <c r="G47" s="1">
        <v>9</v>
      </c>
      <c r="I47" s="1" t="str">
        <v>G2-P9</v>
      </c>
    </row>
    <row r="49" spans="1:22" x14ac:dyDescent="0.45">
      <c r="A49" s="35" t="s">
        <v>45</v>
      </c>
      <c r="B49" s="30" t="s">
        <v>74</v>
      </c>
      <c r="C49" s="30"/>
      <c r="D49" s="30"/>
      <c r="E49" s="30"/>
      <c r="F49" s="30"/>
      <c r="G49" s="30"/>
      <c r="H49" s="30"/>
      <c r="I49" s="30"/>
      <c r="O49" s="31" t="s">
        <v>48</v>
      </c>
      <c r="P49" s="36" t="s">
        <v>54</v>
      </c>
      <c r="Q49" s="36"/>
      <c r="R49" s="36"/>
      <c r="S49" s="36"/>
      <c r="T49" s="36"/>
    </row>
    <row r="50" spans="1:22" x14ac:dyDescent="0.45">
      <c r="B50" s="30" t="s">
        <v>119</v>
      </c>
      <c r="C50" s="30"/>
      <c r="D50" s="30"/>
      <c r="E50" s="30"/>
      <c r="F50" s="30"/>
      <c r="G50" s="30"/>
      <c r="H50" s="30"/>
      <c r="I50" s="30"/>
      <c r="P50" s="36" t="s">
        <v>144</v>
      </c>
      <c r="Q50" s="36"/>
      <c r="R50" s="36"/>
      <c r="S50" s="36"/>
      <c r="T50" s="36"/>
    </row>
    <row r="51" spans="1:22" ht="14.65" thickBot="1" x14ac:dyDescent="0.5">
      <c r="P51" s="90" t="s">
        <v>55</v>
      </c>
      <c r="Q51" s="90"/>
      <c r="R51" s="90"/>
      <c r="S51" s="90"/>
      <c r="T51" s="90"/>
      <c r="U51" s="90"/>
    </row>
    <row r="52" spans="1:22" ht="14.65" thickBot="1" x14ac:dyDescent="0.5">
      <c r="C52" s="82" t="str">
        <f ca="1">_xlfn.FORMULATEXT(C53)</f>
        <v>=SEQUENCE(9*2,5)</v>
      </c>
      <c r="D52" s="82"/>
      <c r="I52" s="82" t="str">
        <f ca="1">_xlfn.FORMULATEXT(I53)</f>
        <v>=MOD(C53#-1,12)+1</v>
      </c>
      <c r="J52" s="82"/>
      <c r="K52" s="82"/>
      <c r="M52" s="65" t="s">
        <v>69</v>
      </c>
    </row>
    <row r="53" spans="1:22" ht="14.65" thickBot="1" x14ac:dyDescent="0.5">
      <c r="C53" s="1" cm="1">
        <f t="array" ref="C53:G70">_xlfn.SEQUENCE(9*2,5)</f>
        <v>1</v>
      </c>
      <c r="D53" s="1">
        <v>2</v>
      </c>
      <c r="E53" s="1">
        <v>3</v>
      </c>
      <c r="F53" s="1">
        <v>4</v>
      </c>
      <c r="G53" s="1">
        <v>5</v>
      </c>
      <c r="I53" s="1" cm="1">
        <f t="array" ref="I53:M70">MOD(_xlfn.ANCHORARRAY(C53)-1,12)+1</f>
        <v>1</v>
      </c>
      <c r="J53" s="1">
        <v>2</v>
      </c>
      <c r="K53" s="1">
        <v>3</v>
      </c>
      <c r="L53" s="1">
        <v>4</v>
      </c>
      <c r="M53" s="68">
        <v>5</v>
      </c>
      <c r="O53" s="65" t="s">
        <v>56</v>
      </c>
      <c r="S53" s="89" t="str">
        <f ca="1">_xlfn.FORMULATEXT(S55)</f>
        <v>=MAP(O55#,LAMBDA(a,SUM(--(a=I53#))))</v>
      </c>
      <c r="T53" s="89"/>
      <c r="U53" s="89"/>
    </row>
    <row r="54" spans="1:22" ht="14.65" thickBot="1" x14ac:dyDescent="0.5">
      <c r="C54" s="1">
        <v>6</v>
      </c>
      <c r="D54" s="1">
        <v>7</v>
      </c>
      <c r="E54" s="1">
        <v>8</v>
      </c>
      <c r="F54" s="1">
        <v>9</v>
      </c>
      <c r="G54" s="1">
        <v>10</v>
      </c>
      <c r="I54" s="1">
        <v>6</v>
      </c>
      <c r="J54" s="1">
        <v>7</v>
      </c>
      <c r="K54" s="1">
        <v>8</v>
      </c>
      <c r="L54" s="1">
        <v>9</v>
      </c>
      <c r="M54" s="1">
        <v>10</v>
      </c>
      <c r="O54" s="89" t="str">
        <f ca="1">_xlfn.FORMULATEXT(O55)</f>
        <v>=SEQUENCE(12)</v>
      </c>
      <c r="P54" s="89"/>
      <c r="Q54" s="89" t="str">
        <f ca="1">_xlfn.FORMULATEXT(Q55)</f>
        <v>=COUNTIF(I53#,O55#)</v>
      </c>
      <c r="R54" s="89"/>
      <c r="S54" s="40" t="s">
        <v>65</v>
      </c>
      <c r="U54" s="39" t="str">
        <f ca="1">_xlfn.FORMULATEXT(U55)</f>
        <v>=S55#&amp;" : "&amp;Table1[Player]</v>
      </c>
      <c r="V54" s="67" t="s">
        <v>70</v>
      </c>
    </row>
    <row r="55" spans="1:22" x14ac:dyDescent="0.45">
      <c r="C55" s="1">
        <v>11</v>
      </c>
      <c r="D55" s="1">
        <v>12</v>
      </c>
      <c r="E55" s="1">
        <v>13</v>
      </c>
      <c r="F55" s="1">
        <v>14</v>
      </c>
      <c r="G55" s="1">
        <v>15</v>
      </c>
      <c r="I55" s="1">
        <v>11</v>
      </c>
      <c r="J55" s="1">
        <v>12</v>
      </c>
      <c r="K55" s="1">
        <v>1</v>
      </c>
      <c r="L55" s="1">
        <v>2</v>
      </c>
      <c r="M55" s="1">
        <v>3</v>
      </c>
      <c r="O55" s="1" cm="1">
        <f t="array" ref="O55:O66">_xlfn.SEQUENCE(12)</f>
        <v>1</v>
      </c>
      <c r="Q55" s="1" cm="1">
        <f t="array" ref="Q55:Q66">COUNTIF(_xlfn.ANCHORARRAY(I53),_xlfn.ANCHORARRAY(O55))</f>
        <v>8</v>
      </c>
      <c r="S55" s="1" cm="1">
        <f t="array" ref="S55:S66">_xlfn.MAP(_xlfn.ANCHORARRAY(O55),_xlfn.LAMBDA(_xlpm.a,SUM(--(_xlpm.a=_xlfn.ANCHORARRAY(I53)))))</f>
        <v>8</v>
      </c>
      <c r="U55" s="1" t="str" cm="1">
        <f t="array" ref="U55:U66">_xlfn.ANCHORARRAY(S55)&amp;" : "&amp;Table1[Player]</f>
        <v>8 : Player 1</v>
      </c>
    </row>
    <row r="56" spans="1:22" x14ac:dyDescent="0.45">
      <c r="C56" s="1">
        <v>16</v>
      </c>
      <c r="D56" s="1">
        <v>17</v>
      </c>
      <c r="E56" s="1">
        <v>18</v>
      </c>
      <c r="F56" s="1">
        <v>19</v>
      </c>
      <c r="G56" s="1">
        <v>20</v>
      </c>
      <c r="I56" s="1">
        <v>4</v>
      </c>
      <c r="J56" s="1">
        <v>5</v>
      </c>
      <c r="K56" s="1">
        <v>6</v>
      </c>
      <c r="L56" s="1">
        <v>7</v>
      </c>
      <c r="M56" s="1">
        <v>8</v>
      </c>
      <c r="O56" s="1">
        <v>2</v>
      </c>
      <c r="Q56" s="1">
        <v>8</v>
      </c>
      <c r="S56" s="1">
        <v>8</v>
      </c>
      <c r="U56" s="1" t="str">
        <v>8 : Player 2</v>
      </c>
    </row>
    <row r="57" spans="1:22" x14ac:dyDescent="0.45">
      <c r="C57" s="1">
        <v>21</v>
      </c>
      <c r="D57" s="1">
        <v>22</v>
      </c>
      <c r="E57" s="1">
        <v>23</v>
      </c>
      <c r="F57" s="1">
        <v>24</v>
      </c>
      <c r="G57" s="1">
        <v>25</v>
      </c>
      <c r="I57" s="1">
        <v>9</v>
      </c>
      <c r="J57" s="1">
        <v>10</v>
      </c>
      <c r="K57" s="1">
        <v>11</v>
      </c>
      <c r="L57" s="1">
        <v>12</v>
      </c>
      <c r="M57" s="1">
        <v>1</v>
      </c>
      <c r="O57" s="1">
        <v>3</v>
      </c>
      <c r="Q57" s="1">
        <v>8</v>
      </c>
      <c r="S57" s="1">
        <v>8</v>
      </c>
      <c r="U57" s="1" t="str">
        <v>8 : Player 3</v>
      </c>
    </row>
    <row r="58" spans="1:22" x14ac:dyDescent="0.45">
      <c r="C58" s="1">
        <v>26</v>
      </c>
      <c r="D58" s="1">
        <v>27</v>
      </c>
      <c r="E58" s="1">
        <v>28</v>
      </c>
      <c r="F58" s="1">
        <v>29</v>
      </c>
      <c r="G58" s="1">
        <v>30</v>
      </c>
      <c r="I58" s="1">
        <v>2</v>
      </c>
      <c r="J58" s="1">
        <v>3</v>
      </c>
      <c r="K58" s="1">
        <v>4</v>
      </c>
      <c r="L58" s="1">
        <v>5</v>
      </c>
      <c r="M58" s="1">
        <v>6</v>
      </c>
      <c r="O58" s="1">
        <v>4</v>
      </c>
      <c r="Q58" s="1">
        <v>8</v>
      </c>
      <c r="S58" s="1">
        <v>8</v>
      </c>
      <c r="U58" s="1" t="str">
        <v>8 : Player 4</v>
      </c>
    </row>
    <row r="59" spans="1:22" x14ac:dyDescent="0.45">
      <c r="C59" s="1">
        <v>31</v>
      </c>
      <c r="D59" s="1">
        <v>32</v>
      </c>
      <c r="E59" s="1">
        <v>33</v>
      </c>
      <c r="F59" s="1">
        <v>34</v>
      </c>
      <c r="G59" s="1">
        <v>35</v>
      </c>
      <c r="I59" s="1">
        <v>7</v>
      </c>
      <c r="J59" s="1">
        <v>8</v>
      </c>
      <c r="K59" s="1">
        <v>9</v>
      </c>
      <c r="L59" s="1">
        <v>10</v>
      </c>
      <c r="M59" s="1">
        <v>11</v>
      </c>
      <c r="O59" s="1">
        <v>5</v>
      </c>
      <c r="Q59" s="1">
        <v>8</v>
      </c>
      <c r="S59" s="1">
        <v>8</v>
      </c>
      <c r="U59" s="1" t="str">
        <v>8 : Player 5</v>
      </c>
    </row>
    <row r="60" spans="1:22" x14ac:dyDescent="0.45">
      <c r="C60" s="1">
        <v>36</v>
      </c>
      <c r="D60" s="1">
        <v>37</v>
      </c>
      <c r="E60" s="1">
        <v>38</v>
      </c>
      <c r="F60" s="1">
        <v>39</v>
      </c>
      <c r="G60" s="1">
        <v>40</v>
      </c>
      <c r="I60" s="1">
        <v>12</v>
      </c>
      <c r="J60" s="1">
        <v>1</v>
      </c>
      <c r="K60" s="1">
        <v>2</v>
      </c>
      <c r="L60" s="1">
        <v>3</v>
      </c>
      <c r="M60" s="1">
        <v>4</v>
      </c>
      <c r="O60" s="1">
        <v>6</v>
      </c>
      <c r="Q60" s="1">
        <v>8</v>
      </c>
      <c r="S60" s="1">
        <v>8</v>
      </c>
      <c r="U60" s="1" t="str">
        <v>8 : Player 6</v>
      </c>
    </row>
    <row r="61" spans="1:22" x14ac:dyDescent="0.45">
      <c r="C61" s="1">
        <v>41</v>
      </c>
      <c r="D61" s="1">
        <v>42</v>
      </c>
      <c r="E61" s="1">
        <v>43</v>
      </c>
      <c r="F61" s="1">
        <v>44</v>
      </c>
      <c r="G61" s="1">
        <v>45</v>
      </c>
      <c r="I61" s="1">
        <v>5</v>
      </c>
      <c r="J61" s="1">
        <v>6</v>
      </c>
      <c r="K61" s="1">
        <v>7</v>
      </c>
      <c r="L61" s="1">
        <v>8</v>
      </c>
      <c r="M61" s="1">
        <v>9</v>
      </c>
      <c r="O61" s="1">
        <v>7</v>
      </c>
      <c r="Q61" s="1">
        <v>7</v>
      </c>
      <c r="S61" s="1">
        <v>7</v>
      </c>
      <c r="U61" s="1" t="str">
        <v>7 : Player 7</v>
      </c>
    </row>
    <row r="62" spans="1:22" x14ac:dyDescent="0.45">
      <c r="C62" s="1">
        <v>46</v>
      </c>
      <c r="D62" s="1">
        <v>47</v>
      </c>
      <c r="E62" s="1">
        <v>48</v>
      </c>
      <c r="F62" s="1">
        <v>49</v>
      </c>
      <c r="G62" s="1">
        <v>50</v>
      </c>
      <c r="I62" s="1">
        <v>10</v>
      </c>
      <c r="J62" s="1">
        <v>11</v>
      </c>
      <c r="K62" s="1">
        <v>12</v>
      </c>
      <c r="L62" s="1">
        <v>1</v>
      </c>
      <c r="M62" s="1">
        <v>2</v>
      </c>
      <c r="O62" s="1">
        <v>8</v>
      </c>
      <c r="Q62" s="1">
        <v>7</v>
      </c>
      <c r="S62" s="1">
        <v>7</v>
      </c>
      <c r="U62" s="1" t="str">
        <v>7 : Player 8</v>
      </c>
    </row>
    <row r="63" spans="1:22" x14ac:dyDescent="0.45">
      <c r="C63" s="1">
        <v>51</v>
      </c>
      <c r="D63" s="1">
        <v>52</v>
      </c>
      <c r="E63" s="1">
        <v>53</v>
      </c>
      <c r="F63" s="1">
        <v>54</v>
      </c>
      <c r="G63" s="1">
        <v>55</v>
      </c>
      <c r="I63" s="1">
        <v>3</v>
      </c>
      <c r="J63" s="1">
        <v>4</v>
      </c>
      <c r="K63" s="1">
        <v>5</v>
      </c>
      <c r="L63" s="1">
        <v>6</v>
      </c>
      <c r="M63" s="1">
        <v>7</v>
      </c>
      <c r="O63" s="1">
        <v>9</v>
      </c>
      <c r="Q63" s="1">
        <v>7</v>
      </c>
      <c r="S63" s="1">
        <v>7</v>
      </c>
      <c r="U63" s="1" t="str">
        <v>7 : Player 9</v>
      </c>
    </row>
    <row r="64" spans="1:22" x14ac:dyDescent="0.45">
      <c r="C64" s="1">
        <v>56</v>
      </c>
      <c r="D64" s="1">
        <v>57</v>
      </c>
      <c r="E64" s="1">
        <v>58</v>
      </c>
      <c r="F64" s="1">
        <v>59</v>
      </c>
      <c r="G64" s="1">
        <v>60</v>
      </c>
      <c r="I64" s="1">
        <v>8</v>
      </c>
      <c r="J64" s="1">
        <v>9</v>
      </c>
      <c r="K64" s="1">
        <v>10</v>
      </c>
      <c r="L64" s="1">
        <v>11</v>
      </c>
      <c r="M64" s="1">
        <v>12</v>
      </c>
      <c r="O64" s="1">
        <v>10</v>
      </c>
      <c r="Q64" s="1">
        <v>7</v>
      </c>
      <c r="S64" s="1">
        <v>7</v>
      </c>
      <c r="U64" s="1" t="str">
        <v>7 : Player 10</v>
      </c>
    </row>
    <row r="65" spans="1:23" x14ac:dyDescent="0.45">
      <c r="C65" s="1">
        <v>61</v>
      </c>
      <c r="D65" s="1">
        <v>62</v>
      </c>
      <c r="E65" s="1">
        <v>63</v>
      </c>
      <c r="F65" s="1">
        <v>64</v>
      </c>
      <c r="G65" s="1">
        <v>65</v>
      </c>
      <c r="I65" s="1">
        <v>1</v>
      </c>
      <c r="J65" s="1">
        <v>2</v>
      </c>
      <c r="K65" s="1">
        <v>3</v>
      </c>
      <c r="L65" s="1">
        <v>4</v>
      </c>
      <c r="M65" s="1">
        <v>5</v>
      </c>
      <c r="O65" s="1">
        <v>11</v>
      </c>
      <c r="Q65" s="1">
        <v>7</v>
      </c>
      <c r="S65" s="1">
        <v>7</v>
      </c>
      <c r="U65" s="1" t="str">
        <v>7 : Player 11</v>
      </c>
    </row>
    <row r="66" spans="1:23" x14ac:dyDescent="0.45">
      <c r="C66" s="1">
        <v>66</v>
      </c>
      <c r="D66" s="1">
        <v>67</v>
      </c>
      <c r="E66" s="1">
        <v>68</v>
      </c>
      <c r="F66" s="1">
        <v>69</v>
      </c>
      <c r="G66" s="1">
        <v>70</v>
      </c>
      <c r="I66" s="1">
        <v>6</v>
      </c>
      <c r="J66" s="1">
        <v>7</v>
      </c>
      <c r="K66" s="1">
        <v>8</v>
      </c>
      <c r="L66" s="1">
        <v>9</v>
      </c>
      <c r="M66" s="1">
        <v>10</v>
      </c>
      <c r="O66" s="1">
        <v>12</v>
      </c>
      <c r="Q66" s="1">
        <v>7</v>
      </c>
      <c r="S66" s="1">
        <v>7</v>
      </c>
      <c r="U66" s="1" t="str">
        <v>7 : Player 12</v>
      </c>
    </row>
    <row r="67" spans="1:23" x14ac:dyDescent="0.45">
      <c r="C67" s="1">
        <v>71</v>
      </c>
      <c r="D67" s="1">
        <v>72</v>
      </c>
      <c r="E67" s="1">
        <v>73</v>
      </c>
      <c r="F67" s="1">
        <v>74</v>
      </c>
      <c r="G67" s="1">
        <v>75</v>
      </c>
      <c r="I67" s="1">
        <v>11</v>
      </c>
      <c r="J67" s="1">
        <v>12</v>
      </c>
      <c r="K67" s="1">
        <v>1</v>
      </c>
      <c r="L67" s="1">
        <v>2</v>
      </c>
      <c r="M67" s="1">
        <v>3</v>
      </c>
    </row>
    <row r="68" spans="1:23" x14ac:dyDescent="0.45">
      <c r="C68" s="1">
        <v>76</v>
      </c>
      <c r="D68" s="1">
        <v>77</v>
      </c>
      <c r="E68" s="1">
        <v>78</v>
      </c>
      <c r="F68" s="1">
        <v>79</v>
      </c>
      <c r="G68" s="1">
        <v>80</v>
      </c>
      <c r="I68" s="1">
        <v>4</v>
      </c>
      <c r="J68" s="1">
        <v>5</v>
      </c>
      <c r="K68" s="1">
        <v>6</v>
      </c>
      <c r="L68" s="1">
        <v>7</v>
      </c>
      <c r="M68" s="1">
        <v>8</v>
      </c>
    </row>
    <row r="69" spans="1:23" x14ac:dyDescent="0.45">
      <c r="C69" s="1">
        <v>81</v>
      </c>
      <c r="D69" s="1">
        <v>82</v>
      </c>
      <c r="E69" s="1">
        <v>83</v>
      </c>
      <c r="F69" s="1">
        <v>84</v>
      </c>
      <c r="G69" s="1">
        <v>85</v>
      </c>
      <c r="I69" s="1">
        <v>9</v>
      </c>
      <c r="J69" s="1">
        <v>10</v>
      </c>
      <c r="K69" s="1">
        <v>11</v>
      </c>
      <c r="L69" s="1">
        <v>12</v>
      </c>
      <c r="M69" s="1">
        <v>1</v>
      </c>
    </row>
    <row r="70" spans="1:23" x14ac:dyDescent="0.45">
      <c r="C70" s="1">
        <v>86</v>
      </c>
      <c r="D70" s="1">
        <v>87</v>
      </c>
      <c r="E70" s="1">
        <v>88</v>
      </c>
      <c r="F70" s="1">
        <v>89</v>
      </c>
      <c r="G70" s="1">
        <v>90</v>
      </c>
      <c r="I70" s="1">
        <v>2</v>
      </c>
      <c r="J70" s="1">
        <v>3</v>
      </c>
      <c r="K70" s="1">
        <v>4</v>
      </c>
      <c r="L70" s="1">
        <v>5</v>
      </c>
      <c r="M70" s="1">
        <v>6</v>
      </c>
    </row>
    <row r="71" spans="1:23" x14ac:dyDescent="0.45">
      <c r="O71" s="5"/>
    </row>
    <row r="72" spans="1:23" x14ac:dyDescent="0.45">
      <c r="A72" s="35" t="s">
        <v>57</v>
      </c>
      <c r="B72" s="75" t="s">
        <v>58</v>
      </c>
      <c r="C72" s="76"/>
      <c r="D72" s="76"/>
      <c r="E72" s="76"/>
      <c r="F72" s="76"/>
      <c r="G72" s="76"/>
    </row>
    <row r="73" spans="1:23" x14ac:dyDescent="0.45">
      <c r="B73" s="75" t="s">
        <v>64</v>
      </c>
      <c r="C73" s="76"/>
      <c r="D73" s="76"/>
      <c r="E73" s="76"/>
      <c r="F73" s="76"/>
      <c r="G73" s="76"/>
    </row>
    <row r="75" spans="1:23" x14ac:dyDescent="0.45">
      <c r="C75" s="91" t="s">
        <v>66</v>
      </c>
      <c r="D75" s="91"/>
      <c r="E75" s="91"/>
      <c r="F75" s="91"/>
      <c r="G75" s="91"/>
    </row>
    <row r="76" spans="1:23" ht="14.65" thickBot="1" x14ac:dyDescent="0.5">
      <c r="C76" s="91" t="s">
        <v>71</v>
      </c>
      <c r="D76" s="91"/>
      <c r="E76" s="91"/>
      <c r="F76" s="91"/>
      <c r="G76" s="91"/>
      <c r="H76" s="91" t="s">
        <v>123</v>
      </c>
      <c r="I76" s="91"/>
      <c r="J76" s="91" t="s">
        <v>72</v>
      </c>
      <c r="K76" s="91"/>
      <c r="L76" s="91"/>
      <c r="M76" s="91"/>
      <c r="N76" s="91"/>
      <c r="P76" s="91" t="s">
        <v>124</v>
      </c>
      <c r="Q76" s="91"/>
      <c r="R76" s="91"/>
      <c r="S76" s="91"/>
      <c r="T76" s="91"/>
      <c r="U76" s="91" t="s">
        <v>58</v>
      </c>
      <c r="V76" s="91"/>
    </row>
    <row r="77" spans="1:23" ht="14.65" thickBot="1" x14ac:dyDescent="0.5">
      <c r="C77" s="33" t="s">
        <v>67</v>
      </c>
      <c r="E77" s="89" t="str">
        <f ca="1">_xlfn.FORMULATEXT(E78)</f>
        <v>=BYROW(I53#,LAMBDA(a,OR(a=C78)))</v>
      </c>
      <c r="F77" s="89"/>
      <c r="G77" s="89"/>
      <c r="H77" s="89" t="str">
        <f ca="1">_xlfn.FORMULATEXT(H78)</f>
        <v>=IF(E78#,I30#,"")</v>
      </c>
      <c r="I77" s="89"/>
      <c r="J77" s="82" t="str">
        <f ca="1">_xlfn.FORMULATEXT(J78)</f>
        <v>=TEXTJOIN("|",,H78#)</v>
      </c>
      <c r="K77" s="82"/>
      <c r="L77" s="82"/>
      <c r="P77" s="65" t="s">
        <v>56</v>
      </c>
      <c r="U77" s="89" t="str">
        <f ca="1">_xlfn.FORMULATEXT(U78)</f>
        <v>=MAP(P79#,LAMBDA(b,TEXTJOIN("|",,IF(BYROW(I53#,LAMBDA(a,OR(a=b))),I30#,""))))</v>
      </c>
      <c r="V77" s="89"/>
      <c r="W77" s="89"/>
    </row>
    <row r="78" spans="1:23" ht="14.65" thickBot="1" x14ac:dyDescent="0.5">
      <c r="C78" s="1">
        <v>1</v>
      </c>
      <c r="E78" s="1" t="b" cm="1">
        <f t="array" ref="E78:E95">_xlfn.BYROW(_xlfn.ANCHORARRAY(I53),_xlfn.LAMBDA(_xlpm.a,OR(_xlpm.a=C78)))</f>
        <v>1</v>
      </c>
      <c r="H78" s="1" t="str" cm="1">
        <f t="array" ref="H78:H95">IF(_xlfn.ANCHORARRAY(E78),_xlfn.ANCHORARRAY(I30),"")</f>
        <v>G1-P1</v>
      </c>
      <c r="J78" s="7" t="str">
        <f>_xlfn.TEXTJOIN("|",,_xlfn.ANCHORARRAY(H78))</f>
        <v>G1-P1|G1-P3|G1-P5|G1-P8|G2-P1|G2-P4|G2-P6|G2-P8</v>
      </c>
      <c r="K78" s="7"/>
      <c r="L78" s="7"/>
      <c r="M78" s="7"/>
      <c r="N78" s="7"/>
      <c r="P78" s="89" t="str">
        <f ca="1">_xlfn.FORMULATEXT(P79)</f>
        <v>=SEQUENCE(12)</v>
      </c>
      <c r="Q78" s="89"/>
      <c r="U78" s="1" t="str" cm="1">
        <f t="array" ref="U78:U89">_xlfn.MAP(_xlfn.ANCHORARRAY(P79),_xlfn.LAMBDA(_xlpm.b,_xlfn.TEXTJOIN("|",,IF(_xlfn.BYROW(_xlfn.ANCHORARRAY(I53),_xlfn.LAMBDA(_xlpm.a,OR(_xlpm.a=_xlpm.b))),_xlfn.ANCHORARRAY(I30),""))))</f>
        <v>G1-P1|G1-P3|G1-P5|G1-P8|G2-P1|G2-P4|G2-P6|G2-P8</v>
      </c>
      <c r="V78" s="67" t="s">
        <v>73</v>
      </c>
    </row>
    <row r="79" spans="1:23" x14ac:dyDescent="0.45">
      <c r="E79" s="1" t="b">
        <v>0</v>
      </c>
      <c r="H79" s="1" t="str">
        <v/>
      </c>
      <c r="P79" s="1" cm="1">
        <f t="array" ref="P79:P90">_xlfn.SEQUENCE(12)</f>
        <v>1</v>
      </c>
      <c r="U79" s="1" t="str">
        <v>G1-P1|G1-P3|G1-P6|G1-P8|G2-P1|G2-P4|G2-P6|G2-P9</v>
      </c>
    </row>
    <row r="80" spans="1:23" x14ac:dyDescent="0.45">
      <c r="E80" s="1" t="b">
        <v>1</v>
      </c>
      <c r="H80" s="1" t="str">
        <v>G1-P3</v>
      </c>
      <c r="P80" s="1">
        <v>2</v>
      </c>
      <c r="U80" s="1" t="str">
        <v>G1-P1|G1-P3|G1-P6|G1-P8|G2-P2|G2-P4|G2-P6|G2-P9</v>
      </c>
    </row>
    <row r="81" spans="5:21" x14ac:dyDescent="0.45">
      <c r="E81" s="1" t="b">
        <v>0</v>
      </c>
      <c r="H81" s="1" t="str">
        <v/>
      </c>
      <c r="P81" s="1">
        <v>3</v>
      </c>
      <c r="U81" s="1" t="str">
        <v>G1-P1|G1-P4|G1-P6|G1-P8|G2-P2|G2-P4|G2-P7|G2-P9</v>
      </c>
    </row>
    <row r="82" spans="5:21" x14ac:dyDescent="0.45">
      <c r="E82" s="1" t="b">
        <v>1</v>
      </c>
      <c r="H82" s="1" t="str">
        <v>G1-P5</v>
      </c>
      <c r="P82" s="1">
        <v>4</v>
      </c>
      <c r="U82" s="1" t="str">
        <v>G1-P1|G1-P4|G1-P6|G1-P9|G2-P2|G2-P4|G2-P7|G2-P9</v>
      </c>
    </row>
    <row r="83" spans="5:21" x14ac:dyDescent="0.45">
      <c r="E83" s="1" t="b">
        <v>0</v>
      </c>
      <c r="H83" s="1" t="str">
        <v/>
      </c>
      <c r="P83" s="1">
        <v>5</v>
      </c>
      <c r="U83" s="1" t="str">
        <v>G1-P2|G1-P4|G1-P6|G1-P9|G2-P2|G2-P5|G2-P7|G2-P9</v>
      </c>
    </row>
    <row r="84" spans="5:21" x14ac:dyDescent="0.45">
      <c r="E84" s="1" t="b">
        <v>0</v>
      </c>
      <c r="H84" s="1" t="str">
        <v/>
      </c>
      <c r="P84" s="1">
        <v>6</v>
      </c>
      <c r="U84" s="1" t="str">
        <v>G1-P2|G1-P4|G1-P7|G1-P9|G2-P2|G2-P5|G2-P7</v>
      </c>
    </row>
    <row r="85" spans="5:21" x14ac:dyDescent="0.45">
      <c r="E85" s="1" t="b">
        <v>1</v>
      </c>
      <c r="H85" s="1" t="str">
        <v>G1-P8</v>
      </c>
      <c r="P85" s="1">
        <v>7</v>
      </c>
      <c r="U85" s="1" t="str">
        <v>G1-P2|G1-P4|G1-P7|G1-P9|G2-P3|G2-P5|G2-P7</v>
      </c>
    </row>
    <row r="86" spans="5:21" x14ac:dyDescent="0.45">
      <c r="E86" s="1" t="b">
        <v>0</v>
      </c>
      <c r="H86" s="1" t="str">
        <v/>
      </c>
      <c r="P86" s="1">
        <v>8</v>
      </c>
      <c r="U86" s="1" t="str">
        <v>G1-P2|G1-P5|G1-P7|G1-P9|G2-P3|G2-P5|G2-P8</v>
      </c>
    </row>
    <row r="87" spans="5:21" x14ac:dyDescent="0.45">
      <c r="E87" s="1" t="b">
        <v>1</v>
      </c>
      <c r="H87" s="1" t="str">
        <v>G2-P1</v>
      </c>
      <c r="P87" s="1">
        <v>9</v>
      </c>
      <c r="U87" s="1" t="str">
        <v>G1-P2|G1-P5|G1-P7|G2-P1|G2-P3|G2-P5|G2-P8</v>
      </c>
    </row>
    <row r="88" spans="5:21" x14ac:dyDescent="0.45">
      <c r="E88" s="1" t="b">
        <v>0</v>
      </c>
      <c r="H88" s="1" t="str">
        <v/>
      </c>
      <c r="P88" s="1">
        <v>10</v>
      </c>
      <c r="U88" s="1" t="str">
        <v>G1-P3|G1-P5|G1-P7|G2-P1|G2-P3|G2-P6|G2-P8</v>
      </c>
    </row>
    <row r="89" spans="5:21" x14ac:dyDescent="0.45">
      <c r="E89" s="1" t="b">
        <v>0</v>
      </c>
      <c r="H89" s="1" t="str">
        <v/>
      </c>
      <c r="P89" s="1">
        <v>11</v>
      </c>
      <c r="U89" s="1" t="str">
        <v>G1-P3|G1-P5|G1-P8|G2-P1|G2-P3|G2-P6|G2-P8</v>
      </c>
    </row>
    <row r="90" spans="5:21" x14ac:dyDescent="0.45">
      <c r="E90" s="1" t="b">
        <v>1</v>
      </c>
      <c r="H90" s="1" t="str">
        <v>G2-P4</v>
      </c>
      <c r="P90" s="1">
        <v>12</v>
      </c>
    </row>
    <row r="91" spans="5:21" x14ac:dyDescent="0.45">
      <c r="E91" s="1" t="b">
        <v>0</v>
      </c>
      <c r="H91" s="1" t="str">
        <v/>
      </c>
    </row>
    <row r="92" spans="5:21" x14ac:dyDescent="0.45">
      <c r="E92" s="1" t="b">
        <v>1</v>
      </c>
      <c r="H92" s="1" t="str">
        <v>G2-P6</v>
      </c>
    </row>
    <row r="93" spans="5:21" x14ac:dyDescent="0.45">
      <c r="E93" s="1" t="b">
        <v>0</v>
      </c>
      <c r="H93" s="1" t="str">
        <v/>
      </c>
    </row>
    <row r="94" spans="5:21" x14ac:dyDescent="0.45">
      <c r="E94" s="1" t="b">
        <v>1</v>
      </c>
      <c r="H94" s="1" t="str">
        <v>G2-P8</v>
      </c>
    </row>
    <row r="95" spans="5:21" x14ac:dyDescent="0.45">
      <c r="E95" s="1" t="b">
        <v>0</v>
      </c>
      <c r="H95" s="1" t="str">
        <v/>
      </c>
    </row>
    <row r="96" spans="5:21" ht="14.65" thickBot="1" x14ac:dyDescent="0.5">
      <c r="O96" s="91" t="s">
        <v>78</v>
      </c>
      <c r="P96" s="91"/>
      <c r="Q96" s="91"/>
      <c r="R96" s="91"/>
      <c r="S96" s="91"/>
      <c r="T96" s="91"/>
      <c r="U96" s="91"/>
    </row>
    <row r="97" spans="2:21" ht="14.65" thickBot="1" x14ac:dyDescent="0.5">
      <c r="B97" s="30" t="s">
        <v>76</v>
      </c>
      <c r="C97" s="30"/>
      <c r="D97" s="30"/>
      <c r="E97" s="30"/>
      <c r="F97" s="30"/>
      <c r="G97" s="30"/>
      <c r="O97" s="82" t="str">
        <f ca="1">_xlfn.FORMULATEXT(O98)</f>
        <v>=SEQUENCE(,5+1)-1</v>
      </c>
      <c r="P97" s="82"/>
      <c r="Q97" s="82"/>
      <c r="T97" s="65" t="s">
        <v>13</v>
      </c>
    </row>
    <row r="98" spans="2:21" x14ac:dyDescent="0.45">
      <c r="B98" s="30" t="s">
        <v>145</v>
      </c>
      <c r="C98" s="30"/>
      <c r="D98" s="30"/>
      <c r="E98" s="30"/>
      <c r="F98" s="30"/>
      <c r="G98" s="30"/>
      <c r="O98" s="1" cm="1">
        <f t="array" ref="O98:T98">_xlfn.SEQUENCE(,5+1)-1</f>
        <v>0</v>
      </c>
      <c r="P98" s="1">
        <v>1</v>
      </c>
      <c r="Q98" s="1">
        <v>2</v>
      </c>
      <c r="R98" s="1">
        <v>3</v>
      </c>
      <c r="S98" s="1">
        <v>4</v>
      </c>
      <c r="T98" s="68">
        <v>5</v>
      </c>
    </row>
    <row r="99" spans="2:21" x14ac:dyDescent="0.45">
      <c r="B99" s="83" t="s">
        <v>80</v>
      </c>
      <c r="C99" s="83"/>
      <c r="D99" s="83"/>
      <c r="E99" s="83"/>
      <c r="F99" s="83"/>
      <c r="O99" s="91" t="s">
        <v>79</v>
      </c>
      <c r="P99" s="91"/>
      <c r="Q99" s="91"/>
      <c r="R99" s="91"/>
      <c r="S99" s="91"/>
      <c r="T99" s="91"/>
      <c r="U99" s="91"/>
    </row>
    <row r="100" spans="2:21" ht="14.65" thickBot="1" x14ac:dyDescent="0.5">
      <c r="B100" s="91" t="s">
        <v>77</v>
      </c>
      <c r="C100" s="91"/>
      <c r="D100" s="91"/>
      <c r="E100" s="91"/>
      <c r="F100" s="91"/>
      <c r="G100" s="91"/>
      <c r="H100" s="91"/>
      <c r="I100" s="91" t="s">
        <v>121</v>
      </c>
      <c r="J100" s="91"/>
      <c r="O100" s="91" t="s">
        <v>120</v>
      </c>
      <c r="P100" s="91"/>
      <c r="Q100" s="91"/>
    </row>
    <row r="101" spans="2:21" ht="14.65" thickBot="1" x14ac:dyDescent="0.5">
      <c r="C101" s="39" t="str">
        <f ca="1">_xlfn.FORMULATEXT(C102)</f>
        <v>=I53#</v>
      </c>
      <c r="G101" s="65" t="s">
        <v>69</v>
      </c>
      <c r="I101" s="82" t="str">
        <f ca="1">_xlfn.FORMULATEXT(I102)</f>
        <v>=INDEX(Table1[Player],C102#)</v>
      </c>
      <c r="J101" s="82"/>
      <c r="K101" s="82"/>
      <c r="L101" s="82"/>
      <c r="O101" s="82" t="str">
        <f ca="1">_xlfn.FORMULATEXT(O102)</f>
        <v>=INDEX(I102#,C30#,O98#)</v>
      </c>
      <c r="P101" s="82"/>
      <c r="Q101" s="82"/>
    </row>
    <row r="102" spans="2:21" x14ac:dyDescent="0.45">
      <c r="C102" s="1" cm="1">
        <f t="array" ref="C102:G119">_xlfn.ANCHORARRAY(I53)</f>
        <v>1</v>
      </c>
      <c r="D102" s="1">
        <v>2</v>
      </c>
      <c r="E102" s="1">
        <v>3</v>
      </c>
      <c r="F102" s="1">
        <v>4</v>
      </c>
      <c r="G102" s="68">
        <v>5</v>
      </c>
      <c r="I102" s="1" t="str" cm="1">
        <f t="array" ref="I102:M119">INDEX(Table1[Player],_xlfn.ANCHORARRAY(C102))</f>
        <v>Player 1</v>
      </c>
      <c r="J102" s="1" t="str">
        <v>Player 2</v>
      </c>
      <c r="K102" s="1" t="str">
        <v>Player 3</v>
      </c>
      <c r="L102" s="1" t="str">
        <v>Player 4</v>
      </c>
      <c r="M102" s="1" t="str">
        <v>Player 5</v>
      </c>
      <c r="O102" s="1" t="str" cm="1">
        <f t="array" ref="O102:T119">INDEX(_xlfn.ANCHORARRAY(I102),_xlfn.ANCHORARRAY(C30),_xlfn.ANCHORARRAY(O98))</f>
        <v>Player 1</v>
      </c>
      <c r="P102" s="1" t="str">
        <v>Player 1</v>
      </c>
      <c r="Q102" s="1" t="str">
        <v>Player 2</v>
      </c>
      <c r="R102" s="1" t="str">
        <v>Player 3</v>
      </c>
      <c r="S102" s="1" t="str">
        <v>Player 4</v>
      </c>
      <c r="T102" s="1" t="str">
        <v>Player 5</v>
      </c>
    </row>
    <row r="103" spans="2:21" x14ac:dyDescent="0.45">
      <c r="C103" s="1">
        <v>6</v>
      </c>
      <c r="D103" s="1">
        <v>7</v>
      </c>
      <c r="E103" s="1">
        <v>8</v>
      </c>
      <c r="F103" s="1">
        <v>9</v>
      </c>
      <c r="G103" s="1">
        <v>10</v>
      </c>
      <c r="I103" s="1" t="str">
        <v>Player 6</v>
      </c>
      <c r="J103" s="1" t="str">
        <v>Player 7</v>
      </c>
      <c r="K103" s="1" t="str">
        <v>Player 8</v>
      </c>
      <c r="L103" s="1" t="str">
        <v>Player 9</v>
      </c>
      <c r="M103" s="1" t="str">
        <v>Player 10</v>
      </c>
      <c r="O103" s="1" t="str">
        <v>Player 6</v>
      </c>
      <c r="P103" s="1" t="str">
        <v>Player 6</v>
      </c>
      <c r="Q103" s="1" t="str">
        <v>Player 7</v>
      </c>
      <c r="R103" s="1" t="str">
        <v>Player 8</v>
      </c>
      <c r="S103" s="1" t="str">
        <v>Player 9</v>
      </c>
      <c r="T103" s="1" t="str">
        <v>Player 10</v>
      </c>
    </row>
    <row r="104" spans="2:21" x14ac:dyDescent="0.45">
      <c r="C104" s="1">
        <v>11</v>
      </c>
      <c r="D104" s="1">
        <v>12</v>
      </c>
      <c r="E104" s="1">
        <v>1</v>
      </c>
      <c r="F104" s="1">
        <v>2</v>
      </c>
      <c r="G104" s="1">
        <v>3</v>
      </c>
      <c r="I104" s="1" t="str">
        <v>Player 11</v>
      </c>
      <c r="J104" s="1" t="str">
        <v>Player 12</v>
      </c>
      <c r="K104" s="1" t="str">
        <v>Player 1</v>
      </c>
      <c r="L104" s="1" t="str">
        <v>Player 2</v>
      </c>
      <c r="M104" s="1" t="str">
        <v>Player 3</v>
      </c>
      <c r="O104" s="1" t="str">
        <v>Player 11</v>
      </c>
      <c r="P104" s="1" t="str">
        <v>Player 11</v>
      </c>
      <c r="Q104" s="1" t="str">
        <v>Player 12</v>
      </c>
      <c r="R104" s="1" t="str">
        <v>Player 1</v>
      </c>
      <c r="S104" s="1" t="str">
        <v>Player 2</v>
      </c>
      <c r="T104" s="1" t="str">
        <v>Player 3</v>
      </c>
    </row>
    <row r="105" spans="2:21" x14ac:dyDescent="0.45">
      <c r="C105" s="1">
        <v>4</v>
      </c>
      <c r="D105" s="1">
        <v>5</v>
      </c>
      <c r="E105" s="1">
        <v>6</v>
      </c>
      <c r="F105" s="1">
        <v>7</v>
      </c>
      <c r="G105" s="1">
        <v>8</v>
      </c>
      <c r="I105" s="1" t="str">
        <v>Player 4</v>
      </c>
      <c r="J105" s="1" t="str">
        <v>Player 5</v>
      </c>
      <c r="K105" s="1" t="str">
        <v>Player 6</v>
      </c>
      <c r="L105" s="1" t="str">
        <v>Player 7</v>
      </c>
      <c r="M105" s="1" t="str">
        <v>Player 8</v>
      </c>
      <c r="O105" s="1" t="str">
        <v>Player 4</v>
      </c>
      <c r="P105" s="1" t="str">
        <v>Player 4</v>
      </c>
      <c r="Q105" s="1" t="str">
        <v>Player 5</v>
      </c>
      <c r="R105" s="1" t="str">
        <v>Player 6</v>
      </c>
      <c r="S105" s="1" t="str">
        <v>Player 7</v>
      </c>
      <c r="T105" s="1" t="str">
        <v>Player 8</v>
      </c>
    </row>
    <row r="106" spans="2:21" x14ac:dyDescent="0.45">
      <c r="C106" s="1">
        <v>9</v>
      </c>
      <c r="D106" s="1">
        <v>10</v>
      </c>
      <c r="E106" s="1">
        <v>11</v>
      </c>
      <c r="F106" s="1">
        <v>12</v>
      </c>
      <c r="G106" s="1">
        <v>1</v>
      </c>
      <c r="I106" s="1" t="str">
        <v>Player 9</v>
      </c>
      <c r="J106" s="1" t="str">
        <v>Player 10</v>
      </c>
      <c r="K106" s="1" t="str">
        <v>Player 11</v>
      </c>
      <c r="L106" s="1" t="str">
        <v>Player 12</v>
      </c>
      <c r="M106" s="1" t="str">
        <v>Player 1</v>
      </c>
      <c r="O106" s="1" t="str">
        <v>Player 9</v>
      </c>
      <c r="P106" s="1" t="str">
        <v>Player 9</v>
      </c>
      <c r="Q106" s="1" t="str">
        <v>Player 10</v>
      </c>
      <c r="R106" s="1" t="str">
        <v>Player 11</v>
      </c>
      <c r="S106" s="1" t="str">
        <v>Player 12</v>
      </c>
      <c r="T106" s="1" t="str">
        <v>Player 1</v>
      </c>
    </row>
    <row r="107" spans="2:21" x14ac:dyDescent="0.45">
      <c r="C107" s="1">
        <v>2</v>
      </c>
      <c r="D107" s="1">
        <v>3</v>
      </c>
      <c r="E107" s="1">
        <v>4</v>
      </c>
      <c r="F107" s="1">
        <v>5</v>
      </c>
      <c r="G107" s="1">
        <v>6</v>
      </c>
      <c r="I107" s="1" t="str">
        <v>Player 2</v>
      </c>
      <c r="J107" s="1" t="str">
        <v>Player 3</v>
      </c>
      <c r="K107" s="1" t="str">
        <v>Player 4</v>
      </c>
      <c r="L107" s="1" t="str">
        <v>Player 5</v>
      </c>
      <c r="M107" s="1" t="str">
        <v>Player 6</v>
      </c>
      <c r="O107" s="1" t="str">
        <v>Player 2</v>
      </c>
      <c r="P107" s="1" t="str">
        <v>Player 2</v>
      </c>
      <c r="Q107" s="1" t="str">
        <v>Player 3</v>
      </c>
      <c r="R107" s="1" t="str">
        <v>Player 4</v>
      </c>
      <c r="S107" s="1" t="str">
        <v>Player 5</v>
      </c>
      <c r="T107" s="1" t="str">
        <v>Player 6</v>
      </c>
    </row>
    <row r="108" spans="2:21" x14ac:dyDescent="0.45">
      <c r="C108" s="1">
        <v>7</v>
      </c>
      <c r="D108" s="1">
        <v>8</v>
      </c>
      <c r="E108" s="1">
        <v>9</v>
      </c>
      <c r="F108" s="1">
        <v>10</v>
      </c>
      <c r="G108" s="1">
        <v>11</v>
      </c>
      <c r="I108" s="1" t="str">
        <v>Player 7</v>
      </c>
      <c r="J108" s="1" t="str">
        <v>Player 8</v>
      </c>
      <c r="K108" s="1" t="str">
        <v>Player 9</v>
      </c>
      <c r="L108" s="1" t="str">
        <v>Player 10</v>
      </c>
      <c r="M108" s="1" t="str">
        <v>Player 11</v>
      </c>
      <c r="O108" s="1" t="str">
        <v>Player 7</v>
      </c>
      <c r="P108" s="1" t="str">
        <v>Player 7</v>
      </c>
      <c r="Q108" s="1" t="str">
        <v>Player 8</v>
      </c>
      <c r="R108" s="1" t="str">
        <v>Player 9</v>
      </c>
      <c r="S108" s="1" t="str">
        <v>Player 10</v>
      </c>
      <c r="T108" s="1" t="str">
        <v>Player 11</v>
      </c>
    </row>
    <row r="109" spans="2:21" x14ac:dyDescent="0.45">
      <c r="C109" s="1">
        <v>12</v>
      </c>
      <c r="D109" s="1">
        <v>1</v>
      </c>
      <c r="E109" s="1">
        <v>2</v>
      </c>
      <c r="F109" s="1">
        <v>3</v>
      </c>
      <c r="G109" s="1">
        <v>4</v>
      </c>
      <c r="I109" s="1" t="str">
        <v>Player 12</v>
      </c>
      <c r="J109" s="1" t="str">
        <v>Player 1</v>
      </c>
      <c r="K109" s="1" t="str">
        <v>Player 2</v>
      </c>
      <c r="L109" s="1" t="str">
        <v>Player 3</v>
      </c>
      <c r="M109" s="1" t="str">
        <v>Player 4</v>
      </c>
      <c r="O109" s="1" t="str">
        <v>Player 12</v>
      </c>
      <c r="P109" s="1" t="str">
        <v>Player 12</v>
      </c>
      <c r="Q109" s="1" t="str">
        <v>Player 1</v>
      </c>
      <c r="R109" s="1" t="str">
        <v>Player 2</v>
      </c>
      <c r="S109" s="1" t="str">
        <v>Player 3</v>
      </c>
      <c r="T109" s="1" t="str">
        <v>Player 4</v>
      </c>
    </row>
    <row r="110" spans="2:21" x14ac:dyDescent="0.45">
      <c r="C110" s="1">
        <v>5</v>
      </c>
      <c r="D110" s="1">
        <v>6</v>
      </c>
      <c r="E110" s="1">
        <v>7</v>
      </c>
      <c r="F110" s="1">
        <v>8</v>
      </c>
      <c r="G110" s="1">
        <v>9</v>
      </c>
      <c r="I110" s="1" t="str">
        <v>Player 5</v>
      </c>
      <c r="J110" s="1" t="str">
        <v>Player 6</v>
      </c>
      <c r="K110" s="1" t="str">
        <v>Player 7</v>
      </c>
      <c r="L110" s="1" t="str">
        <v>Player 8</v>
      </c>
      <c r="M110" s="1" t="str">
        <v>Player 9</v>
      </c>
      <c r="O110" s="1" t="str">
        <v>Player 5</v>
      </c>
      <c r="P110" s="1" t="str">
        <v>Player 5</v>
      </c>
      <c r="Q110" s="1" t="str">
        <v>Player 6</v>
      </c>
      <c r="R110" s="1" t="str">
        <v>Player 7</v>
      </c>
      <c r="S110" s="1" t="str">
        <v>Player 8</v>
      </c>
      <c r="T110" s="1" t="str">
        <v>Player 9</v>
      </c>
    </row>
    <row r="111" spans="2:21" x14ac:dyDescent="0.45">
      <c r="C111" s="1">
        <v>10</v>
      </c>
      <c r="D111" s="1">
        <v>11</v>
      </c>
      <c r="E111" s="1">
        <v>12</v>
      </c>
      <c r="F111" s="1">
        <v>1</v>
      </c>
      <c r="G111" s="1">
        <v>2</v>
      </c>
      <c r="I111" s="1" t="str">
        <v>Player 10</v>
      </c>
      <c r="J111" s="1" t="str">
        <v>Player 11</v>
      </c>
      <c r="K111" s="1" t="str">
        <v>Player 12</v>
      </c>
      <c r="L111" s="1" t="str">
        <v>Player 1</v>
      </c>
      <c r="M111" s="1" t="str">
        <v>Player 2</v>
      </c>
      <c r="O111" s="1" t="str">
        <v>Player 10</v>
      </c>
      <c r="P111" s="1" t="str">
        <v>Player 10</v>
      </c>
      <c r="Q111" s="1" t="str">
        <v>Player 11</v>
      </c>
      <c r="R111" s="1" t="str">
        <v>Player 12</v>
      </c>
      <c r="S111" s="1" t="str">
        <v>Player 1</v>
      </c>
      <c r="T111" s="1" t="str">
        <v>Player 2</v>
      </c>
    </row>
    <row r="112" spans="2:21" x14ac:dyDescent="0.45">
      <c r="C112" s="1">
        <v>3</v>
      </c>
      <c r="D112" s="1">
        <v>4</v>
      </c>
      <c r="E112" s="1">
        <v>5</v>
      </c>
      <c r="F112" s="1">
        <v>6</v>
      </c>
      <c r="G112" s="1">
        <v>7</v>
      </c>
      <c r="I112" s="1" t="str">
        <v>Player 3</v>
      </c>
      <c r="J112" s="1" t="str">
        <v>Player 4</v>
      </c>
      <c r="K112" s="1" t="str">
        <v>Player 5</v>
      </c>
      <c r="L112" s="1" t="str">
        <v>Player 6</v>
      </c>
      <c r="M112" s="1" t="str">
        <v>Player 7</v>
      </c>
      <c r="O112" s="1" t="str">
        <v>Player 3</v>
      </c>
      <c r="P112" s="1" t="str">
        <v>Player 3</v>
      </c>
      <c r="Q112" s="1" t="str">
        <v>Player 4</v>
      </c>
      <c r="R112" s="1" t="str">
        <v>Player 5</v>
      </c>
      <c r="S112" s="1" t="str">
        <v>Player 6</v>
      </c>
      <c r="T112" s="1" t="str">
        <v>Player 7</v>
      </c>
    </row>
    <row r="113" spans="3:21" x14ac:dyDescent="0.45">
      <c r="C113" s="1">
        <v>8</v>
      </c>
      <c r="D113" s="1">
        <v>9</v>
      </c>
      <c r="E113" s="1">
        <v>10</v>
      </c>
      <c r="F113" s="1">
        <v>11</v>
      </c>
      <c r="G113" s="1">
        <v>12</v>
      </c>
      <c r="I113" s="1" t="str">
        <v>Player 8</v>
      </c>
      <c r="J113" s="1" t="str">
        <v>Player 9</v>
      </c>
      <c r="K113" s="1" t="str">
        <v>Player 10</v>
      </c>
      <c r="L113" s="1" t="str">
        <v>Player 11</v>
      </c>
      <c r="M113" s="1" t="str">
        <v>Player 12</v>
      </c>
      <c r="O113" s="1" t="str">
        <v>Player 8</v>
      </c>
      <c r="P113" s="1" t="str">
        <v>Player 8</v>
      </c>
      <c r="Q113" s="1" t="str">
        <v>Player 9</v>
      </c>
      <c r="R113" s="1" t="str">
        <v>Player 10</v>
      </c>
      <c r="S113" s="1" t="str">
        <v>Player 11</v>
      </c>
      <c r="T113" s="1" t="str">
        <v>Player 12</v>
      </c>
    </row>
    <row r="114" spans="3:21" x14ac:dyDescent="0.45">
      <c r="C114" s="1">
        <v>1</v>
      </c>
      <c r="D114" s="1">
        <v>2</v>
      </c>
      <c r="E114" s="1">
        <v>3</v>
      </c>
      <c r="F114" s="1">
        <v>4</v>
      </c>
      <c r="G114" s="1">
        <v>5</v>
      </c>
      <c r="I114" s="1" t="str">
        <v>Player 1</v>
      </c>
      <c r="J114" s="1" t="str">
        <v>Player 2</v>
      </c>
      <c r="K114" s="1" t="str">
        <v>Player 3</v>
      </c>
      <c r="L114" s="1" t="str">
        <v>Player 4</v>
      </c>
      <c r="M114" s="1" t="str">
        <v>Player 5</v>
      </c>
      <c r="O114" s="1" t="str">
        <v>Player 1</v>
      </c>
      <c r="P114" s="1" t="str">
        <v>Player 1</v>
      </c>
      <c r="Q114" s="1" t="str">
        <v>Player 2</v>
      </c>
      <c r="R114" s="1" t="str">
        <v>Player 3</v>
      </c>
      <c r="S114" s="1" t="str">
        <v>Player 4</v>
      </c>
      <c r="T114" s="1" t="str">
        <v>Player 5</v>
      </c>
    </row>
    <row r="115" spans="3:21" x14ac:dyDescent="0.45">
      <c r="C115" s="1">
        <v>6</v>
      </c>
      <c r="D115" s="1">
        <v>7</v>
      </c>
      <c r="E115" s="1">
        <v>8</v>
      </c>
      <c r="F115" s="1">
        <v>9</v>
      </c>
      <c r="G115" s="1">
        <v>10</v>
      </c>
      <c r="I115" s="1" t="str">
        <v>Player 6</v>
      </c>
      <c r="J115" s="1" t="str">
        <v>Player 7</v>
      </c>
      <c r="K115" s="1" t="str">
        <v>Player 8</v>
      </c>
      <c r="L115" s="1" t="str">
        <v>Player 9</v>
      </c>
      <c r="M115" s="1" t="str">
        <v>Player 10</v>
      </c>
      <c r="O115" s="1" t="str">
        <v>Player 6</v>
      </c>
      <c r="P115" s="1" t="str">
        <v>Player 6</v>
      </c>
      <c r="Q115" s="1" t="str">
        <v>Player 7</v>
      </c>
      <c r="R115" s="1" t="str">
        <v>Player 8</v>
      </c>
      <c r="S115" s="1" t="str">
        <v>Player 9</v>
      </c>
      <c r="T115" s="1" t="str">
        <v>Player 10</v>
      </c>
    </row>
    <row r="116" spans="3:21" x14ac:dyDescent="0.45">
      <c r="C116" s="1">
        <v>11</v>
      </c>
      <c r="D116" s="1">
        <v>12</v>
      </c>
      <c r="E116" s="1">
        <v>1</v>
      </c>
      <c r="F116" s="1">
        <v>2</v>
      </c>
      <c r="G116" s="1">
        <v>3</v>
      </c>
      <c r="I116" s="1" t="str">
        <v>Player 11</v>
      </c>
      <c r="J116" s="1" t="str">
        <v>Player 12</v>
      </c>
      <c r="K116" s="1" t="str">
        <v>Player 1</v>
      </c>
      <c r="L116" s="1" t="str">
        <v>Player 2</v>
      </c>
      <c r="M116" s="1" t="str">
        <v>Player 3</v>
      </c>
      <c r="O116" s="1" t="str">
        <v>Player 11</v>
      </c>
      <c r="P116" s="1" t="str">
        <v>Player 11</v>
      </c>
      <c r="Q116" s="1" t="str">
        <v>Player 12</v>
      </c>
      <c r="R116" s="1" t="str">
        <v>Player 1</v>
      </c>
      <c r="S116" s="1" t="str">
        <v>Player 2</v>
      </c>
      <c r="T116" s="1" t="str">
        <v>Player 3</v>
      </c>
    </row>
    <row r="117" spans="3:21" x14ac:dyDescent="0.45">
      <c r="C117" s="1">
        <v>4</v>
      </c>
      <c r="D117" s="1">
        <v>5</v>
      </c>
      <c r="E117" s="1">
        <v>6</v>
      </c>
      <c r="F117" s="1">
        <v>7</v>
      </c>
      <c r="G117" s="1">
        <v>8</v>
      </c>
      <c r="I117" s="1" t="str">
        <v>Player 4</v>
      </c>
      <c r="J117" s="1" t="str">
        <v>Player 5</v>
      </c>
      <c r="K117" s="1" t="str">
        <v>Player 6</v>
      </c>
      <c r="L117" s="1" t="str">
        <v>Player 7</v>
      </c>
      <c r="M117" s="1" t="str">
        <v>Player 8</v>
      </c>
      <c r="O117" s="1" t="str">
        <v>Player 4</v>
      </c>
      <c r="P117" s="1" t="str">
        <v>Player 4</v>
      </c>
      <c r="Q117" s="1" t="str">
        <v>Player 5</v>
      </c>
      <c r="R117" s="1" t="str">
        <v>Player 6</v>
      </c>
      <c r="S117" s="1" t="str">
        <v>Player 7</v>
      </c>
      <c r="T117" s="1" t="str">
        <v>Player 8</v>
      </c>
    </row>
    <row r="118" spans="3:21" x14ac:dyDescent="0.45">
      <c r="C118" s="1">
        <v>9</v>
      </c>
      <c r="D118" s="1">
        <v>10</v>
      </c>
      <c r="E118" s="1">
        <v>11</v>
      </c>
      <c r="F118" s="1">
        <v>12</v>
      </c>
      <c r="G118" s="1">
        <v>1</v>
      </c>
      <c r="I118" s="1" t="str">
        <v>Player 9</v>
      </c>
      <c r="J118" s="1" t="str">
        <v>Player 10</v>
      </c>
      <c r="K118" s="1" t="str">
        <v>Player 11</v>
      </c>
      <c r="L118" s="1" t="str">
        <v>Player 12</v>
      </c>
      <c r="M118" s="1" t="str">
        <v>Player 1</v>
      </c>
      <c r="O118" s="1" t="str">
        <v>Player 9</v>
      </c>
      <c r="P118" s="1" t="str">
        <v>Player 9</v>
      </c>
      <c r="Q118" s="1" t="str">
        <v>Player 10</v>
      </c>
      <c r="R118" s="1" t="str">
        <v>Player 11</v>
      </c>
      <c r="S118" s="1" t="str">
        <v>Player 12</v>
      </c>
      <c r="T118" s="1" t="str">
        <v>Player 1</v>
      </c>
    </row>
    <row r="119" spans="3:21" x14ac:dyDescent="0.45">
      <c r="C119" s="1">
        <v>2</v>
      </c>
      <c r="D119" s="1">
        <v>3</v>
      </c>
      <c r="E119" s="1">
        <v>4</v>
      </c>
      <c r="F119" s="1">
        <v>5</v>
      </c>
      <c r="G119" s="1">
        <v>6</v>
      </c>
      <c r="I119" s="1" t="str">
        <v>Player 2</v>
      </c>
      <c r="J119" s="1" t="str">
        <v>Player 3</v>
      </c>
      <c r="K119" s="1" t="str">
        <v>Player 4</v>
      </c>
      <c r="L119" s="1" t="str">
        <v>Player 5</v>
      </c>
      <c r="M119" s="1" t="str">
        <v>Player 6</v>
      </c>
      <c r="O119" s="1" t="str">
        <v>Player 2</v>
      </c>
      <c r="P119" s="1" t="str">
        <v>Player 2</v>
      </c>
      <c r="Q119" s="1" t="str">
        <v>Player 3</v>
      </c>
      <c r="R119" s="1" t="str">
        <v>Player 4</v>
      </c>
      <c r="S119" s="1" t="str">
        <v>Player 5</v>
      </c>
      <c r="T119" s="1" t="str">
        <v>Player 6</v>
      </c>
    </row>
    <row r="121" spans="3:21" ht="14.65" thickBot="1" x14ac:dyDescent="0.5">
      <c r="C121" s="91" t="s">
        <v>81</v>
      </c>
      <c r="D121" s="91"/>
      <c r="E121" s="91"/>
    </row>
    <row r="122" spans="3:21" ht="14.65" thickBot="1" x14ac:dyDescent="0.5">
      <c r="C122" s="65" t="s">
        <v>68</v>
      </c>
      <c r="E122" s="91" t="s">
        <v>146</v>
      </c>
      <c r="F122" s="91"/>
      <c r="G122" s="91"/>
      <c r="H122" s="91"/>
      <c r="I122" s="91"/>
      <c r="L122" s="91" t="s">
        <v>82</v>
      </c>
      <c r="M122" s="91"/>
      <c r="N122" s="91"/>
      <c r="O122" s="91" t="s">
        <v>84</v>
      </c>
      <c r="P122" s="91"/>
      <c r="Q122" s="91"/>
      <c r="R122" s="91"/>
      <c r="U122" s="38" t="s">
        <v>83</v>
      </c>
    </row>
    <row r="123" spans="3:21" ht="14.65" thickBot="1" x14ac:dyDescent="0.5">
      <c r="C123" s="39" t="str">
        <f ca="1">_xlfn.FORMULATEXT(C124)</f>
        <v>=I30#</v>
      </c>
      <c r="E123" s="82" t="str">
        <f ca="1">_xlfn.FORMULATEXT(E124)&amp;" &lt;=&gt; if(c=0,x,array previous step)"</f>
        <v>=IF(O98#,O102#,C124#) &lt;=&gt; if(c=0,x,array previous step)</v>
      </c>
      <c r="F123" s="82"/>
      <c r="G123" s="82"/>
      <c r="H123" s="82"/>
      <c r="I123" s="82"/>
      <c r="L123" s="65" t="s">
        <v>70</v>
      </c>
      <c r="O123" s="92" t="s">
        <v>127</v>
      </c>
      <c r="P123" s="92"/>
      <c r="U123" s="39" t="str">
        <f ca="1">_xlfn.FORMULATEXT(U124)</f>
        <v>=L125#&amp;" : "&amp;U78#</v>
      </c>
    </row>
    <row r="124" spans="3:21" x14ac:dyDescent="0.45">
      <c r="C124" s="1" t="str" cm="1">
        <f t="array" ref="C124:C141">_xlfn.ANCHORARRAY(I30)</f>
        <v>G1-P1</v>
      </c>
      <c r="E124" s="1" t="str" cm="1">
        <f t="array" ref="E124:J141">IF(_xlfn.ANCHORARRAY(O98),_xlfn.ANCHORARRAY(O102),_xlfn.ANCHORARRAY(C124))</f>
        <v>G1-P1</v>
      </c>
      <c r="F124" s="1" t="str">
        <v>Player 1</v>
      </c>
      <c r="G124" s="1" t="str">
        <v>Player 2</v>
      </c>
      <c r="H124" s="1" t="str">
        <v>Player 3</v>
      </c>
      <c r="I124" s="1" t="str">
        <v>Player 4</v>
      </c>
      <c r="J124" s="1" t="str">
        <v>Player 5</v>
      </c>
      <c r="L124" s="39" t="str">
        <f ca="1">_xlfn.FORMULATEXT(L125)</f>
        <v>=U55#</v>
      </c>
      <c r="O124" s="77" t="s">
        <v>85</v>
      </c>
      <c r="P124" s="77"/>
      <c r="U124" s="1" t="str" cm="1">
        <f t="array" ref="U124:U135">_xlfn.ANCHORARRAY(L125)&amp;" : "&amp;_xlfn.ANCHORARRAY(U78)</f>
        <v>8 : Player 1 : G1-P1|G1-P3|G1-P5|G1-P8|G2-P1|G2-P4|G2-P6|G2-P8</v>
      </c>
    </row>
    <row r="125" spans="3:21" x14ac:dyDescent="0.45">
      <c r="C125" s="1" t="str">
        <v>G1-P2</v>
      </c>
      <c r="E125" s="1" t="str">
        <v>G1-P2</v>
      </c>
      <c r="F125" s="1" t="str">
        <v>Player 6</v>
      </c>
      <c r="G125" s="1" t="str">
        <v>Player 7</v>
      </c>
      <c r="H125" s="1" t="str">
        <v>Player 8</v>
      </c>
      <c r="I125" s="1" t="str">
        <v>Player 9</v>
      </c>
      <c r="J125" s="1" t="str">
        <v>Player 10</v>
      </c>
      <c r="L125" s="1" t="str" cm="1">
        <f t="array" ref="L125:L136">_xlfn.ANCHORARRAY(U55)</f>
        <v>8 : Player 1</v>
      </c>
      <c r="U125" s="1" t="str">
        <v>8 : Player 2 : G1-P1|G1-P3|G1-P6|G1-P8|G2-P1|G2-P4|G2-P6|G2-P9</v>
      </c>
    </row>
    <row r="126" spans="3:21" x14ac:dyDescent="0.45">
      <c r="C126" s="1" t="str">
        <v>G1-P3</v>
      </c>
      <c r="E126" s="1" t="str">
        <v>G1-P3</v>
      </c>
      <c r="F126" s="1" t="str">
        <v>Player 11</v>
      </c>
      <c r="G126" s="1" t="str">
        <v>Player 12</v>
      </c>
      <c r="H126" s="1" t="str">
        <v>Player 1</v>
      </c>
      <c r="I126" s="1" t="str">
        <v>Player 2</v>
      </c>
      <c r="J126" s="1" t="str">
        <v>Player 3</v>
      </c>
      <c r="L126" s="1" t="str">
        <v>8 : Player 2</v>
      </c>
      <c r="U126" s="1" t="str">
        <v>8 : Player 3 : G1-P1|G1-P3|G1-P6|G1-P8|G2-P2|G2-P4|G2-P6|G2-P9</v>
      </c>
    </row>
    <row r="127" spans="3:21" x14ac:dyDescent="0.45">
      <c r="C127" s="1" t="str">
        <v>G1-P4</v>
      </c>
      <c r="E127" s="1" t="str">
        <v>G1-P4</v>
      </c>
      <c r="F127" s="1" t="str">
        <v>Player 4</v>
      </c>
      <c r="G127" s="1" t="str">
        <v>Player 5</v>
      </c>
      <c r="H127" s="1" t="str">
        <v>Player 6</v>
      </c>
      <c r="I127" s="1" t="str">
        <v>Player 7</v>
      </c>
      <c r="J127" s="1" t="str">
        <v>Player 8</v>
      </c>
      <c r="L127" s="1" t="str">
        <v>8 : Player 3</v>
      </c>
      <c r="U127" s="1" t="str">
        <v>8 : Player 4 : G1-P1|G1-P4|G1-P6|G1-P8|G2-P2|G2-P4|G2-P7|G2-P9</v>
      </c>
    </row>
    <row r="128" spans="3:21" x14ac:dyDescent="0.45">
      <c r="C128" s="1" t="str">
        <v>G1-P5</v>
      </c>
      <c r="E128" s="1" t="str">
        <v>G1-P5</v>
      </c>
      <c r="F128" s="1" t="str">
        <v>Player 9</v>
      </c>
      <c r="G128" s="1" t="str">
        <v>Player 10</v>
      </c>
      <c r="H128" s="1" t="str">
        <v>Player 11</v>
      </c>
      <c r="I128" s="1" t="str">
        <v>Player 12</v>
      </c>
      <c r="J128" s="1" t="str">
        <v>Player 1</v>
      </c>
      <c r="L128" s="1" t="str">
        <v>8 : Player 4</v>
      </c>
      <c r="U128" s="1" t="str">
        <v>8 : Player 5 : G1-P1|G1-P4|G1-P6|G1-P9|G2-P2|G2-P4|G2-P7|G2-P9</v>
      </c>
    </row>
    <row r="129" spans="3:21" x14ac:dyDescent="0.45">
      <c r="C129" s="1" t="str">
        <v>G1-P6</v>
      </c>
      <c r="E129" s="1" t="str">
        <v>G1-P6</v>
      </c>
      <c r="F129" s="1" t="str">
        <v>Player 2</v>
      </c>
      <c r="G129" s="1" t="str">
        <v>Player 3</v>
      </c>
      <c r="H129" s="1" t="str">
        <v>Player 4</v>
      </c>
      <c r="I129" s="1" t="str">
        <v>Player 5</v>
      </c>
      <c r="J129" s="1" t="str">
        <v>Player 6</v>
      </c>
      <c r="L129" s="1" t="str">
        <v>8 : Player 5</v>
      </c>
      <c r="U129" s="1" t="str">
        <v>8 : Player 6 : G1-P2|G1-P4|G1-P6|G1-P9|G2-P2|G2-P5|G2-P7|G2-P9</v>
      </c>
    </row>
    <row r="130" spans="3:21" x14ac:dyDescent="0.45">
      <c r="C130" s="1" t="str">
        <v>G1-P7</v>
      </c>
      <c r="E130" s="1" t="str">
        <v>G1-P7</v>
      </c>
      <c r="F130" s="1" t="str">
        <v>Player 7</v>
      </c>
      <c r="G130" s="1" t="str">
        <v>Player 8</v>
      </c>
      <c r="H130" s="1" t="str">
        <v>Player 9</v>
      </c>
      <c r="I130" s="1" t="str">
        <v>Player 10</v>
      </c>
      <c r="J130" s="1" t="str">
        <v>Player 11</v>
      </c>
      <c r="L130" s="1" t="str">
        <v>8 : Player 6</v>
      </c>
      <c r="U130" s="1" t="str">
        <v>7 : Player 7 : G1-P2|G1-P4|G1-P7|G1-P9|G2-P2|G2-P5|G2-P7</v>
      </c>
    </row>
    <row r="131" spans="3:21" x14ac:dyDescent="0.45">
      <c r="C131" s="1" t="str">
        <v>G1-P8</v>
      </c>
      <c r="E131" s="1" t="str">
        <v>G1-P8</v>
      </c>
      <c r="F131" s="1" t="str">
        <v>Player 12</v>
      </c>
      <c r="G131" s="1" t="str">
        <v>Player 1</v>
      </c>
      <c r="H131" s="1" t="str">
        <v>Player 2</v>
      </c>
      <c r="I131" s="1" t="str">
        <v>Player 3</v>
      </c>
      <c r="J131" s="1" t="str">
        <v>Player 4</v>
      </c>
      <c r="L131" s="1" t="str">
        <v>7 : Player 7</v>
      </c>
      <c r="U131" s="1" t="str">
        <v>7 : Player 8 : G1-P2|G1-P4|G1-P7|G1-P9|G2-P3|G2-P5|G2-P7</v>
      </c>
    </row>
    <row r="132" spans="3:21" x14ac:dyDescent="0.45">
      <c r="C132" s="1" t="str">
        <v>G1-P9</v>
      </c>
      <c r="E132" s="1" t="str">
        <v>G1-P9</v>
      </c>
      <c r="F132" s="1" t="str">
        <v>Player 5</v>
      </c>
      <c r="G132" s="1" t="str">
        <v>Player 6</v>
      </c>
      <c r="H132" s="1" t="str">
        <v>Player 7</v>
      </c>
      <c r="I132" s="1" t="str">
        <v>Player 8</v>
      </c>
      <c r="J132" s="1" t="str">
        <v>Player 9</v>
      </c>
      <c r="L132" s="1" t="str">
        <v>7 : Player 8</v>
      </c>
      <c r="U132" s="1" t="str">
        <v>7 : Player 9 : G1-P2|G1-P5|G1-P7|G1-P9|G2-P3|G2-P5|G2-P8</v>
      </c>
    </row>
    <row r="133" spans="3:21" x14ac:dyDescent="0.45">
      <c r="C133" s="1" t="str">
        <v>G2-P1</v>
      </c>
      <c r="E133" s="1" t="str">
        <v>G2-P1</v>
      </c>
      <c r="F133" s="1" t="str">
        <v>Player 10</v>
      </c>
      <c r="G133" s="1" t="str">
        <v>Player 11</v>
      </c>
      <c r="H133" s="1" t="str">
        <v>Player 12</v>
      </c>
      <c r="I133" s="1" t="str">
        <v>Player 1</v>
      </c>
      <c r="J133" s="1" t="str">
        <v>Player 2</v>
      </c>
      <c r="L133" s="1" t="str">
        <v>7 : Player 9</v>
      </c>
      <c r="U133" s="1" t="str">
        <v>7 : Player 10 : G1-P2|G1-P5|G1-P7|G2-P1|G2-P3|G2-P5|G2-P8</v>
      </c>
    </row>
    <row r="134" spans="3:21" x14ac:dyDescent="0.45">
      <c r="C134" s="1" t="str">
        <v>G2-P2</v>
      </c>
      <c r="E134" s="1" t="str">
        <v>G2-P2</v>
      </c>
      <c r="F134" s="1" t="str">
        <v>Player 3</v>
      </c>
      <c r="G134" s="1" t="str">
        <v>Player 4</v>
      </c>
      <c r="H134" s="1" t="str">
        <v>Player 5</v>
      </c>
      <c r="I134" s="1" t="str">
        <v>Player 6</v>
      </c>
      <c r="J134" s="1" t="str">
        <v>Player 7</v>
      </c>
      <c r="L134" s="1" t="str">
        <v>7 : Player 10</v>
      </c>
      <c r="U134" s="1" t="str">
        <v>7 : Player 11 : G1-P3|G1-P5|G1-P7|G2-P1|G2-P3|G2-P6|G2-P8</v>
      </c>
    </row>
    <row r="135" spans="3:21" x14ac:dyDescent="0.45">
      <c r="C135" s="1" t="str">
        <v>G2-P3</v>
      </c>
      <c r="E135" s="1" t="str">
        <v>G2-P3</v>
      </c>
      <c r="F135" s="1" t="str">
        <v>Player 8</v>
      </c>
      <c r="G135" s="1" t="str">
        <v>Player 9</v>
      </c>
      <c r="H135" s="1" t="str">
        <v>Player 10</v>
      </c>
      <c r="I135" s="1" t="str">
        <v>Player 11</v>
      </c>
      <c r="J135" s="1" t="str">
        <v>Player 12</v>
      </c>
      <c r="L135" s="1" t="str">
        <v>7 : Player 11</v>
      </c>
      <c r="U135" s="1" t="str">
        <v>7 : Player 12 : G1-P3|G1-P5|G1-P8|G2-P1|G2-P3|G2-P6|G2-P8</v>
      </c>
    </row>
    <row r="136" spans="3:21" x14ac:dyDescent="0.45">
      <c r="C136" s="1" t="str">
        <v>G2-P4</v>
      </c>
      <c r="E136" s="1" t="str">
        <v>G2-P4</v>
      </c>
      <c r="F136" s="1" t="str">
        <v>Player 1</v>
      </c>
      <c r="G136" s="1" t="str">
        <v>Player 2</v>
      </c>
      <c r="H136" s="1" t="str">
        <v>Player 3</v>
      </c>
      <c r="I136" s="1" t="str">
        <v>Player 4</v>
      </c>
      <c r="J136" s="1" t="str">
        <v>Player 5</v>
      </c>
      <c r="L136" s="1" t="str">
        <v>7 : Player 12</v>
      </c>
    </row>
    <row r="137" spans="3:21" x14ac:dyDescent="0.45">
      <c r="C137" s="1" t="str">
        <v>G2-P5</v>
      </c>
      <c r="E137" s="1" t="str">
        <v>G2-P5</v>
      </c>
      <c r="F137" s="1" t="str">
        <v>Player 6</v>
      </c>
      <c r="G137" s="1" t="str">
        <v>Player 7</v>
      </c>
      <c r="H137" s="1" t="str">
        <v>Player 8</v>
      </c>
      <c r="I137" s="1" t="str">
        <v>Player 9</v>
      </c>
      <c r="J137" s="1" t="str">
        <v>Player 10</v>
      </c>
    </row>
    <row r="138" spans="3:21" x14ac:dyDescent="0.45">
      <c r="C138" s="1" t="str">
        <v>G2-P6</v>
      </c>
      <c r="E138" s="1" t="str">
        <v>G2-P6</v>
      </c>
      <c r="F138" s="1" t="str">
        <v>Player 11</v>
      </c>
      <c r="G138" s="1" t="str">
        <v>Player 12</v>
      </c>
      <c r="H138" s="1" t="str">
        <v>Player 1</v>
      </c>
      <c r="I138" s="1" t="str">
        <v>Player 2</v>
      </c>
      <c r="J138" s="1" t="str">
        <v>Player 3</v>
      </c>
    </row>
    <row r="139" spans="3:21" x14ac:dyDescent="0.45">
      <c r="C139" s="1" t="str">
        <v>G2-P7</v>
      </c>
      <c r="E139" s="1" t="str">
        <v>G2-P7</v>
      </c>
      <c r="F139" s="1" t="str">
        <v>Player 4</v>
      </c>
      <c r="G139" s="1" t="str">
        <v>Player 5</v>
      </c>
      <c r="H139" s="1" t="str">
        <v>Player 6</v>
      </c>
      <c r="I139" s="1" t="str">
        <v>Player 7</v>
      </c>
      <c r="J139" s="1" t="str">
        <v>Player 8</v>
      </c>
    </row>
    <row r="140" spans="3:21" x14ac:dyDescent="0.45">
      <c r="C140" s="1" t="str">
        <v>G2-P8</v>
      </c>
      <c r="E140" s="1" t="str">
        <v>G2-P8</v>
      </c>
      <c r="F140" s="1" t="str">
        <v>Player 9</v>
      </c>
      <c r="G140" s="1" t="str">
        <v>Player 10</v>
      </c>
      <c r="H140" s="1" t="str">
        <v>Player 11</v>
      </c>
      <c r="I140" s="1" t="str">
        <v>Player 12</v>
      </c>
      <c r="J140" s="1" t="str">
        <v>Player 1</v>
      </c>
    </row>
    <row r="141" spans="3:21" x14ac:dyDescent="0.45">
      <c r="C141" s="1" t="str">
        <v>G2-P9</v>
      </c>
      <c r="E141" s="1" t="str">
        <v>G2-P9</v>
      </c>
      <c r="F141" s="1" t="str">
        <v>Player 2</v>
      </c>
      <c r="G141" s="1" t="str">
        <v>Player 3</v>
      </c>
      <c r="H141" s="1" t="str">
        <v>Player 4</v>
      </c>
      <c r="I141" s="1" t="str">
        <v>Player 5</v>
      </c>
      <c r="J141" s="1" t="str">
        <v>Player 6</v>
      </c>
    </row>
  </sheetData>
  <mergeCells count="73">
    <mergeCell ref="O122:R122"/>
    <mergeCell ref="L122:N122"/>
    <mergeCell ref="E123:I123"/>
    <mergeCell ref="E122:I122"/>
    <mergeCell ref="C121:E121"/>
    <mergeCell ref="C52:D52"/>
    <mergeCell ref="U77:W77"/>
    <mergeCell ref="U76:V76"/>
    <mergeCell ref="P78:Q78"/>
    <mergeCell ref="P76:T76"/>
    <mergeCell ref="J77:L77"/>
    <mergeCell ref="J76:N76"/>
    <mergeCell ref="H77:I77"/>
    <mergeCell ref="H76:I76"/>
    <mergeCell ref="E77:G77"/>
    <mergeCell ref="C76:G76"/>
    <mergeCell ref="C75:G75"/>
    <mergeCell ref="S53:U53"/>
    <mergeCell ref="Q54:R54"/>
    <mergeCell ref="O54:P54"/>
    <mergeCell ref="P51:U51"/>
    <mergeCell ref="I52:K52"/>
    <mergeCell ref="C23:G23"/>
    <mergeCell ref="C21:D21"/>
    <mergeCell ref="C20:F20"/>
    <mergeCell ref="I29:K29"/>
    <mergeCell ref="G29:H29"/>
    <mergeCell ref="E29:F29"/>
    <mergeCell ref="C29:D29"/>
    <mergeCell ref="L1:U1"/>
    <mergeCell ref="R7:T7"/>
    <mergeCell ref="R6:S6"/>
    <mergeCell ref="K7:M7"/>
    <mergeCell ref="K6:M6"/>
    <mergeCell ref="B97:G97"/>
    <mergeCell ref="B98:G98"/>
    <mergeCell ref="O124:P124"/>
    <mergeCell ref="B73:G73"/>
    <mergeCell ref="B72:G72"/>
    <mergeCell ref="J78:N78"/>
    <mergeCell ref="O101:Q101"/>
    <mergeCell ref="O100:Q100"/>
    <mergeCell ref="O99:U99"/>
    <mergeCell ref="O97:Q97"/>
    <mergeCell ref="O96:U96"/>
    <mergeCell ref="I101:L101"/>
    <mergeCell ref="I100:J100"/>
    <mergeCell ref="B100:H100"/>
    <mergeCell ref="B99:F99"/>
    <mergeCell ref="O123:P123"/>
    <mergeCell ref="B26:F26"/>
    <mergeCell ref="B25:F25"/>
    <mergeCell ref="B50:I50"/>
    <mergeCell ref="B49:I49"/>
    <mergeCell ref="P49:T49"/>
    <mergeCell ref="P50:T50"/>
    <mergeCell ref="A12:B12"/>
    <mergeCell ref="C5:F5"/>
    <mergeCell ref="C19:F19"/>
    <mergeCell ref="C18:F18"/>
    <mergeCell ref="C17:F17"/>
    <mergeCell ref="C16:F16"/>
    <mergeCell ref="C14:F14"/>
    <mergeCell ref="A1:E1"/>
    <mergeCell ref="A2:J2"/>
    <mergeCell ref="K3:Q4"/>
    <mergeCell ref="H7:I8"/>
    <mergeCell ref="C10:I10"/>
    <mergeCell ref="C9:F9"/>
    <mergeCell ref="C8:F8"/>
    <mergeCell ref="C7:F7"/>
    <mergeCell ref="C6:F6"/>
    <mergeCell ref="A4:B4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8576B-7DD3-4F45-AC0D-313BCC44CF37}">
  <dimension ref="A1:L215"/>
  <sheetViews>
    <sheetView tabSelected="1" topLeftCell="A74" zoomScaleNormal="100" workbookViewId="0">
      <selection activeCell="C64" sqref="C64"/>
    </sheetView>
  </sheetViews>
  <sheetFormatPr defaultRowHeight="14.25" x14ac:dyDescent="0.45"/>
  <cols>
    <col min="2" max="2" width="4.33203125" customWidth="1"/>
    <col min="3" max="3" width="7.06640625" customWidth="1"/>
    <col min="10" max="10" width="11.73046875" customWidth="1"/>
    <col min="11" max="11" width="15.59765625" customWidth="1"/>
    <col min="12" max="12" width="146.53125" bestFit="1" customWidth="1"/>
    <col min="15" max="15" width="13.1328125" customWidth="1"/>
  </cols>
  <sheetData>
    <row r="1" spans="1:12" x14ac:dyDescent="0.45">
      <c r="A1" t="s">
        <v>0</v>
      </c>
      <c r="C1" s="22" t="s">
        <v>87</v>
      </c>
    </row>
    <row r="2" spans="1:12" x14ac:dyDescent="0.45">
      <c r="A2" t="s">
        <v>1</v>
      </c>
      <c r="C2" s="37" t="s">
        <v>126</v>
      </c>
    </row>
    <row r="3" spans="1:12" x14ac:dyDescent="0.45">
      <c r="A3" t="s">
        <v>2</v>
      </c>
      <c r="C3" s="33" t="s">
        <v>91</v>
      </c>
    </row>
    <row r="4" spans="1:12" x14ac:dyDescent="0.45">
      <c r="A4" t="s">
        <v>3</v>
      </c>
      <c r="C4" s="33" t="s">
        <v>142</v>
      </c>
    </row>
    <row r="5" spans="1:12" x14ac:dyDescent="0.45">
      <c r="A5" t="s">
        <v>4</v>
      </c>
      <c r="C5" s="33" t="s">
        <v>135</v>
      </c>
    </row>
    <row r="6" spans="1:12" x14ac:dyDescent="0.45">
      <c r="A6" t="s">
        <v>5</v>
      </c>
    </row>
    <row r="7" spans="1:12" x14ac:dyDescent="0.45">
      <c r="A7" t="s">
        <v>6</v>
      </c>
      <c r="C7" s="33" t="s">
        <v>88</v>
      </c>
      <c r="J7" s="33" t="s">
        <v>19</v>
      </c>
      <c r="L7" s="33" t="s">
        <v>20</v>
      </c>
    </row>
    <row r="8" spans="1:12" ht="14.65" thickBot="1" x14ac:dyDescent="0.5">
      <c r="A8" t="s">
        <v>7</v>
      </c>
      <c r="C8" s="96" t="str">
        <f ca="1">_xlfn.FORMULATEXT(C9)</f>
        <v>=GAME5(Table1[Player],9,6)</v>
      </c>
      <c r="J8" s="96" t="str">
        <f ca="1">_xlfn.FORMULATEXT(J9)</f>
        <v>=GAME5(Table1[Player],9,6,1)</v>
      </c>
      <c r="L8" s="96" t="str">
        <f ca="1">_xlfn.FORMULATEXT(L9)</f>
        <v>=GAME5(Table1[Player],9,6,2)</v>
      </c>
    </row>
    <row r="9" spans="1:12" x14ac:dyDescent="0.45">
      <c r="A9" t="s">
        <v>8</v>
      </c>
      <c r="C9" s="55" t="str" cm="1">
        <f t="array" ref="C9:H62">GAME5(Table1[Player],9,6)</f>
        <v>G1-P1</v>
      </c>
      <c r="D9" s="46" t="str">
        <v>Player 1</v>
      </c>
      <c r="E9" s="46" t="str">
        <v>Player 2</v>
      </c>
      <c r="F9" s="46" t="str">
        <v>Player 3</v>
      </c>
      <c r="G9" s="46" t="str">
        <v>Player 4</v>
      </c>
      <c r="H9" s="47" t="str">
        <v>Player 5</v>
      </c>
      <c r="J9" s="1" t="str" cm="1">
        <f t="array" ref="J9:J20">GAME5(Table1[Player],9,6,1)</f>
        <v>23 : Player 1</v>
      </c>
      <c r="L9" s="54" t="str" cm="1">
        <f t="array" ref="L9:L20">GAME5(Table1[Player],9,6,2)</f>
        <v>23 : Player 1 : G1-P1|G1-P3|G1-P5|G1-P8|G2-P1|G2-P4|G2-P6|G2-P8|G3-P2|G3-P4|G3-P7|G3-P9|G4-P2|G4-P5|G4-P7|G5-P1|G5-P3|G5-P5|G5-P8|G6-P1|G6-P4|G6-P6|G6-P8</v>
      </c>
    </row>
    <row r="10" spans="1:12" x14ac:dyDescent="0.45">
      <c r="A10" t="s">
        <v>9</v>
      </c>
      <c r="C10" s="56" t="str">
        <v>G1-P2</v>
      </c>
      <c r="D10" s="1" t="str">
        <v>Player 6</v>
      </c>
      <c r="E10" s="1" t="str">
        <v>Player 7</v>
      </c>
      <c r="F10" s="1" t="str">
        <v>Player 8</v>
      </c>
      <c r="G10" s="1" t="str">
        <v>Player 9</v>
      </c>
      <c r="H10" s="53" t="str">
        <v>Player 10</v>
      </c>
      <c r="J10" s="1" t="str">
        <v>23 : Player 2</v>
      </c>
      <c r="L10" s="54" t="str">
        <v>23 : Player 2 : G1-P1|G1-P3|G1-P6|G1-P8|G2-P1|G2-P4|G2-P6|G2-P9|G3-P2|G3-P4|G3-P7|G3-P9|G4-P3|G4-P5|G4-P7|G5-P1|G5-P3|G5-P6|G5-P8|G6-P1|G6-P4|G6-P6|G6-P9</v>
      </c>
    </row>
    <row r="11" spans="1:12" x14ac:dyDescent="0.45">
      <c r="A11" t="s">
        <v>10</v>
      </c>
      <c r="C11" s="56" t="str">
        <v>G1-P3</v>
      </c>
      <c r="D11" s="1" t="str">
        <v>Player 11</v>
      </c>
      <c r="E11" s="1" t="str">
        <v>Player 12</v>
      </c>
      <c r="F11" s="1" t="str">
        <v>Player 1</v>
      </c>
      <c r="G11" s="1" t="str">
        <v>Player 2</v>
      </c>
      <c r="H11" s="53" t="str">
        <v>Player 3</v>
      </c>
      <c r="J11" s="1" t="str">
        <v>23 : Player 3</v>
      </c>
      <c r="L11" s="54" t="str">
        <v>23 : Player 3 : G1-P1|G1-P3|G1-P6|G1-P8|G2-P2|G2-P4|G2-P6|G2-P9|G3-P2|G3-P5|G3-P7|G3-P9|G4-P3|G4-P5|G4-P8|G5-P1|G5-P3|G5-P6|G5-P8|G6-P2|G6-P4|G6-P6|G6-P9</v>
      </c>
    </row>
    <row r="12" spans="1:12" x14ac:dyDescent="0.45">
      <c r="A12" t="s">
        <v>11</v>
      </c>
      <c r="C12" s="56" t="str">
        <v>G1-P4</v>
      </c>
      <c r="D12" s="1" t="str">
        <v>Player 4</v>
      </c>
      <c r="E12" s="1" t="str">
        <v>Player 5</v>
      </c>
      <c r="F12" s="1" t="str">
        <v>Player 6</v>
      </c>
      <c r="G12" s="1" t="str">
        <v>Player 7</v>
      </c>
      <c r="H12" s="53" t="str">
        <v>Player 8</v>
      </c>
      <c r="J12" s="1" t="str">
        <v>23 : Player 4</v>
      </c>
      <c r="L12" s="54" t="str">
        <v>23 : Player 4 : G1-P1|G1-P4|G1-P6|G1-P8|G2-P2|G2-P4|G2-P7|G2-P9|G3-P2|G3-P5|G3-P7|G4-P1|G4-P3|G4-P5|G4-P8|G5-P1|G5-P4|G5-P6|G5-P8|G6-P2|G6-P4|G6-P7|G6-P9</v>
      </c>
    </row>
    <row r="13" spans="1:12" x14ac:dyDescent="0.45">
      <c r="A13" t="s">
        <v>12</v>
      </c>
      <c r="C13" s="56" t="str">
        <v>G1-P5</v>
      </c>
      <c r="D13" s="1" t="str">
        <v>Player 9</v>
      </c>
      <c r="E13" s="1" t="str">
        <v>Player 10</v>
      </c>
      <c r="F13" s="1" t="str">
        <v>Player 11</v>
      </c>
      <c r="G13" s="1" t="str">
        <v>Player 12</v>
      </c>
      <c r="H13" s="53" t="str">
        <v>Player 1</v>
      </c>
      <c r="J13" s="1" t="str">
        <v>23 : Player 5</v>
      </c>
      <c r="L13" s="54" t="str">
        <v>23 : Player 5 : G1-P1|G1-P4|G1-P6|G1-P9|G2-P2|G2-P4|G2-P7|G2-P9|G3-P3|G3-P5|G3-P7|G4-P1|G4-P3|G4-P6|G4-P8|G5-P1|G5-P4|G5-P6|G5-P9|G6-P2|G6-P4|G6-P7|G6-P9</v>
      </c>
    </row>
    <row r="14" spans="1:12" x14ac:dyDescent="0.45">
      <c r="C14" s="56" t="str">
        <v>G1-P6</v>
      </c>
      <c r="D14" s="1" t="str">
        <v>Player 2</v>
      </c>
      <c r="E14" s="1" t="str">
        <v>Player 3</v>
      </c>
      <c r="F14" s="1" t="str">
        <v>Player 4</v>
      </c>
      <c r="G14" s="1" t="str">
        <v>Player 5</v>
      </c>
      <c r="H14" s="53" t="str">
        <v>Player 6</v>
      </c>
      <c r="J14" s="1" t="str">
        <v>23 : Player 6</v>
      </c>
      <c r="L14" s="54" t="str">
        <v>23 : Player 6 : G1-P2|G1-P4|G1-P6|G1-P9|G2-P2|G2-P5|G2-P7|G2-P9|G3-P3|G3-P5|G3-P8|G4-P1|G4-P3|G4-P6|G4-P8|G5-P2|G5-P4|G5-P6|G5-P9|G6-P2|G6-P5|G6-P7|G6-P9</v>
      </c>
    </row>
    <row r="15" spans="1:12" x14ac:dyDescent="0.45">
      <c r="C15" s="56" t="str">
        <v>G1-P7</v>
      </c>
      <c r="D15" s="1" t="str">
        <v>Player 7</v>
      </c>
      <c r="E15" s="1" t="str">
        <v>Player 8</v>
      </c>
      <c r="F15" s="1" t="str">
        <v>Player 9</v>
      </c>
      <c r="G15" s="1" t="str">
        <v>Player 10</v>
      </c>
      <c r="H15" s="53" t="str">
        <v>Player 11</v>
      </c>
      <c r="J15" s="1" t="str">
        <v>22 : Player 7</v>
      </c>
      <c r="L15" s="54" t="str">
        <v>22 : Player 7 : G1-P2|G1-P4|G1-P7|G1-P9|G2-P2|G2-P5|G2-P7|G3-P1|G3-P3|G3-P5|G3-P8|G4-P1|G4-P4|G4-P6|G4-P8|G5-P2|G5-P4|G5-P7|G5-P9|G6-P2|G6-P5|G6-P7</v>
      </c>
    </row>
    <row r="16" spans="1:12" x14ac:dyDescent="0.45">
      <c r="C16" s="56" t="str">
        <v>G1-P8</v>
      </c>
      <c r="D16" s="1" t="str">
        <v>Player 12</v>
      </c>
      <c r="E16" s="1" t="str">
        <v>Player 1</v>
      </c>
      <c r="F16" s="1" t="str">
        <v>Player 2</v>
      </c>
      <c r="G16" s="1" t="str">
        <v>Player 3</v>
      </c>
      <c r="H16" s="53" t="str">
        <v>Player 4</v>
      </c>
      <c r="J16" s="1" t="str">
        <v>22 : Player 8</v>
      </c>
      <c r="L16" s="54" t="str">
        <v>22 : Player 8 : G1-P2|G1-P4|G1-P7|G1-P9|G2-P3|G2-P5|G2-P7|G3-P1|G3-P3|G3-P6|G3-P8|G4-P1|G4-P4|G4-P6|G4-P9|G5-P2|G5-P4|G5-P7|G5-P9|G6-P3|G6-P5|G6-P7</v>
      </c>
    </row>
    <row r="17" spans="3:12" ht="14.65" thickBot="1" x14ac:dyDescent="0.5">
      <c r="C17" s="57" t="str">
        <v>G1-P9</v>
      </c>
      <c r="D17" s="51" t="str">
        <v>Player 5</v>
      </c>
      <c r="E17" s="51" t="str">
        <v>Player 6</v>
      </c>
      <c r="F17" s="51" t="str">
        <v>Player 7</v>
      </c>
      <c r="G17" s="51" t="str">
        <v>Player 8</v>
      </c>
      <c r="H17" s="52" t="str">
        <v>Player 9</v>
      </c>
      <c r="J17" s="1" t="str">
        <v>22 : Player 9</v>
      </c>
      <c r="L17" s="54" t="str">
        <v>22 : Player 9 : G1-P2|G1-P5|G1-P7|G1-P9|G2-P3|G2-P5|G2-P8|G3-P1|G3-P3|G3-P6|G3-P8|G4-P2|G4-P4|G4-P6|G4-P9|G5-P2|G5-P5|G5-P7|G5-P9|G6-P3|G6-P5|G6-P8</v>
      </c>
    </row>
    <row r="18" spans="3:12" x14ac:dyDescent="0.45">
      <c r="C18" s="55" t="str">
        <v>G2-P1</v>
      </c>
      <c r="D18" s="46" t="str">
        <v>Player 10</v>
      </c>
      <c r="E18" s="46" t="str">
        <v>Player 11</v>
      </c>
      <c r="F18" s="46" t="str">
        <v>Player 12</v>
      </c>
      <c r="G18" s="46" t="str">
        <v>Player 1</v>
      </c>
      <c r="H18" s="47" t="str">
        <v>Player 2</v>
      </c>
      <c r="J18" s="1" t="str">
        <v>22 : Player 10</v>
      </c>
      <c r="L18" s="54" t="str">
        <v>22 : Player 10 : G1-P2|G1-P5|G1-P7|G2-P1|G2-P3|G2-P5|G2-P8|G3-P1|G3-P4|G3-P6|G3-P8|G4-P2|G4-P4|G4-P7|G4-P9|G5-P2|G5-P5|G5-P7|G6-P1|G6-P3|G6-P5|G6-P8</v>
      </c>
    </row>
    <row r="19" spans="3:12" x14ac:dyDescent="0.45">
      <c r="C19" s="56" t="str">
        <v>G2-P2</v>
      </c>
      <c r="D19" s="1" t="str">
        <v>Player 3</v>
      </c>
      <c r="E19" s="1" t="str">
        <v>Player 4</v>
      </c>
      <c r="F19" s="1" t="str">
        <v>Player 5</v>
      </c>
      <c r="G19" s="1" t="str">
        <v>Player 6</v>
      </c>
      <c r="H19" s="53" t="str">
        <v>Player 7</v>
      </c>
      <c r="J19" s="1" t="str">
        <v>22 : Player 11</v>
      </c>
      <c r="L19" s="54" t="str">
        <v>22 : Player 11 : G1-P3|G1-P5|G1-P7|G2-P1|G2-P3|G2-P6|G2-P8|G3-P1|G3-P4|G3-P6|G3-P9|G4-P2|G4-P4|G4-P7|G4-P9|G5-P3|G5-P5|G5-P7|G6-P1|G6-P3|G6-P6|G6-P8</v>
      </c>
    </row>
    <row r="20" spans="3:12" x14ac:dyDescent="0.45">
      <c r="C20" s="56" t="str">
        <v>G2-P3</v>
      </c>
      <c r="D20" s="1" t="str">
        <v>Player 8</v>
      </c>
      <c r="E20" s="1" t="str">
        <v>Player 9</v>
      </c>
      <c r="F20" s="1" t="str">
        <v>Player 10</v>
      </c>
      <c r="G20" s="1" t="str">
        <v>Player 11</v>
      </c>
      <c r="H20" s="53" t="str">
        <v>Player 12</v>
      </c>
      <c r="J20" s="1" t="str">
        <v>22 : Player 12</v>
      </c>
      <c r="L20" s="54" t="str">
        <v>22 : Player 12 : G1-P3|G1-P5|G1-P8|G2-P1|G2-P3|G2-P6|G2-P8|G3-P2|G3-P4|G3-P6|G3-P9|G4-P2|G4-P5|G4-P7|G4-P9|G5-P3|G5-P5|G5-P8|G6-P1|G6-P3|G6-P6|G6-P8</v>
      </c>
    </row>
    <row r="21" spans="3:12" x14ac:dyDescent="0.45">
      <c r="C21" s="56" t="str">
        <v>G2-P4</v>
      </c>
      <c r="D21" s="1" t="str">
        <v>Player 1</v>
      </c>
      <c r="E21" s="1" t="str">
        <v>Player 2</v>
      </c>
      <c r="F21" s="1" t="str">
        <v>Player 3</v>
      </c>
      <c r="G21" s="1" t="str">
        <v>Player 4</v>
      </c>
      <c r="H21" s="53" t="str">
        <v>Player 5</v>
      </c>
    </row>
    <row r="22" spans="3:12" x14ac:dyDescent="0.45">
      <c r="C22" s="56" t="str">
        <v>G2-P5</v>
      </c>
      <c r="D22" s="1" t="str">
        <v>Player 6</v>
      </c>
      <c r="E22" s="1" t="str">
        <v>Player 7</v>
      </c>
      <c r="F22" s="1" t="str">
        <v>Player 8</v>
      </c>
      <c r="G22" s="1" t="str">
        <v>Player 9</v>
      </c>
      <c r="H22" s="53" t="str">
        <v>Player 10</v>
      </c>
    </row>
    <row r="23" spans="3:12" x14ac:dyDescent="0.45">
      <c r="C23" s="56" t="str">
        <v>G2-P6</v>
      </c>
      <c r="D23" s="1" t="str">
        <v>Player 11</v>
      </c>
      <c r="E23" s="1" t="str">
        <v>Player 12</v>
      </c>
      <c r="F23" s="1" t="str">
        <v>Player 1</v>
      </c>
      <c r="G23" s="1" t="str">
        <v>Player 2</v>
      </c>
      <c r="H23" s="53" t="str">
        <v>Player 3</v>
      </c>
    </row>
    <row r="24" spans="3:12" x14ac:dyDescent="0.45">
      <c r="C24" s="56" t="str">
        <v>G2-P7</v>
      </c>
      <c r="D24" s="1" t="str">
        <v>Player 4</v>
      </c>
      <c r="E24" s="1" t="str">
        <v>Player 5</v>
      </c>
      <c r="F24" s="1" t="str">
        <v>Player 6</v>
      </c>
      <c r="G24" s="1" t="str">
        <v>Player 7</v>
      </c>
      <c r="H24" s="53" t="str">
        <v>Player 8</v>
      </c>
    </row>
    <row r="25" spans="3:12" x14ac:dyDescent="0.45">
      <c r="C25" s="56" t="str">
        <v>G2-P8</v>
      </c>
      <c r="D25" s="1" t="str">
        <v>Player 9</v>
      </c>
      <c r="E25" s="1" t="str">
        <v>Player 10</v>
      </c>
      <c r="F25" s="1" t="str">
        <v>Player 11</v>
      </c>
      <c r="G25" s="1" t="str">
        <v>Player 12</v>
      </c>
      <c r="H25" s="53" t="str">
        <v>Player 1</v>
      </c>
    </row>
    <row r="26" spans="3:12" ht="14.65" thickBot="1" x14ac:dyDescent="0.5">
      <c r="C26" s="57" t="str">
        <v>G2-P9</v>
      </c>
      <c r="D26" s="51" t="str">
        <v>Player 2</v>
      </c>
      <c r="E26" s="51" t="str">
        <v>Player 3</v>
      </c>
      <c r="F26" s="51" t="str">
        <v>Player 4</v>
      </c>
      <c r="G26" s="51" t="str">
        <v>Player 5</v>
      </c>
      <c r="H26" s="52" t="str">
        <v>Player 6</v>
      </c>
    </row>
    <row r="27" spans="3:12" x14ac:dyDescent="0.45">
      <c r="C27" s="55" t="str">
        <v>G3-P1</v>
      </c>
      <c r="D27" s="46" t="str">
        <v>Player 7</v>
      </c>
      <c r="E27" s="46" t="str">
        <v>Player 8</v>
      </c>
      <c r="F27" s="46" t="str">
        <v>Player 9</v>
      </c>
      <c r="G27" s="46" t="str">
        <v>Player 10</v>
      </c>
      <c r="H27" s="47" t="str">
        <v>Player 11</v>
      </c>
    </row>
    <row r="28" spans="3:12" x14ac:dyDescent="0.45">
      <c r="C28" s="56" t="str">
        <v>G3-P2</v>
      </c>
      <c r="D28" s="1" t="str">
        <v>Player 12</v>
      </c>
      <c r="E28" s="1" t="str">
        <v>Player 1</v>
      </c>
      <c r="F28" s="1" t="str">
        <v>Player 2</v>
      </c>
      <c r="G28" s="1" t="str">
        <v>Player 3</v>
      </c>
      <c r="H28" s="53" t="str">
        <v>Player 4</v>
      </c>
    </row>
    <row r="29" spans="3:12" x14ac:dyDescent="0.45">
      <c r="C29" s="56" t="str">
        <v>G3-P3</v>
      </c>
      <c r="D29" s="1" t="str">
        <v>Player 5</v>
      </c>
      <c r="E29" s="1" t="str">
        <v>Player 6</v>
      </c>
      <c r="F29" s="1" t="str">
        <v>Player 7</v>
      </c>
      <c r="G29" s="1" t="str">
        <v>Player 8</v>
      </c>
      <c r="H29" s="53" t="str">
        <v>Player 9</v>
      </c>
    </row>
    <row r="30" spans="3:12" x14ac:dyDescent="0.45">
      <c r="C30" s="56" t="str">
        <v>G3-P4</v>
      </c>
      <c r="D30" s="1" t="str">
        <v>Player 10</v>
      </c>
      <c r="E30" s="1" t="str">
        <v>Player 11</v>
      </c>
      <c r="F30" s="1" t="str">
        <v>Player 12</v>
      </c>
      <c r="G30" s="1" t="str">
        <v>Player 1</v>
      </c>
      <c r="H30" s="53" t="str">
        <v>Player 2</v>
      </c>
    </row>
    <row r="31" spans="3:12" x14ac:dyDescent="0.45">
      <c r="C31" s="56" t="str">
        <v>G3-P5</v>
      </c>
      <c r="D31" s="1" t="str">
        <v>Player 3</v>
      </c>
      <c r="E31" s="1" t="str">
        <v>Player 4</v>
      </c>
      <c r="F31" s="1" t="str">
        <v>Player 5</v>
      </c>
      <c r="G31" s="1" t="str">
        <v>Player 6</v>
      </c>
      <c r="H31" s="53" t="str">
        <v>Player 7</v>
      </c>
    </row>
    <row r="32" spans="3:12" x14ac:dyDescent="0.45">
      <c r="C32" s="56" t="str">
        <v>G3-P6</v>
      </c>
      <c r="D32" s="1" t="str">
        <v>Player 8</v>
      </c>
      <c r="E32" s="1" t="str">
        <v>Player 9</v>
      </c>
      <c r="F32" s="1" t="str">
        <v>Player 10</v>
      </c>
      <c r="G32" s="1" t="str">
        <v>Player 11</v>
      </c>
      <c r="H32" s="53" t="str">
        <v>Player 12</v>
      </c>
    </row>
    <row r="33" spans="3:8" x14ac:dyDescent="0.45">
      <c r="C33" s="56" t="str">
        <v>G3-P7</v>
      </c>
      <c r="D33" s="1" t="str">
        <v>Player 1</v>
      </c>
      <c r="E33" s="1" t="str">
        <v>Player 2</v>
      </c>
      <c r="F33" s="1" t="str">
        <v>Player 3</v>
      </c>
      <c r="G33" s="1" t="str">
        <v>Player 4</v>
      </c>
      <c r="H33" s="53" t="str">
        <v>Player 5</v>
      </c>
    </row>
    <row r="34" spans="3:8" x14ac:dyDescent="0.45">
      <c r="C34" s="56" t="str">
        <v>G3-P8</v>
      </c>
      <c r="D34" s="1" t="str">
        <v>Player 6</v>
      </c>
      <c r="E34" s="1" t="str">
        <v>Player 7</v>
      </c>
      <c r="F34" s="1" t="str">
        <v>Player 8</v>
      </c>
      <c r="G34" s="1" t="str">
        <v>Player 9</v>
      </c>
      <c r="H34" s="53" t="str">
        <v>Player 10</v>
      </c>
    </row>
    <row r="35" spans="3:8" ht="14.65" thickBot="1" x14ac:dyDescent="0.5">
      <c r="C35" s="57" t="str">
        <v>G3-P9</v>
      </c>
      <c r="D35" s="51" t="str">
        <v>Player 11</v>
      </c>
      <c r="E35" s="51" t="str">
        <v>Player 12</v>
      </c>
      <c r="F35" s="51" t="str">
        <v>Player 1</v>
      </c>
      <c r="G35" s="51" t="str">
        <v>Player 2</v>
      </c>
      <c r="H35" s="52" t="str">
        <v>Player 3</v>
      </c>
    </row>
    <row r="36" spans="3:8" x14ac:dyDescent="0.45">
      <c r="C36" s="55" t="str">
        <v>G4-P1</v>
      </c>
      <c r="D36" s="46" t="str">
        <v>Player 4</v>
      </c>
      <c r="E36" s="46" t="str">
        <v>Player 5</v>
      </c>
      <c r="F36" s="46" t="str">
        <v>Player 6</v>
      </c>
      <c r="G36" s="46" t="str">
        <v>Player 7</v>
      </c>
      <c r="H36" s="47" t="str">
        <v>Player 8</v>
      </c>
    </row>
    <row r="37" spans="3:8" x14ac:dyDescent="0.45">
      <c r="C37" s="56" t="str">
        <v>G4-P2</v>
      </c>
      <c r="D37" s="1" t="str">
        <v>Player 9</v>
      </c>
      <c r="E37" s="1" t="str">
        <v>Player 10</v>
      </c>
      <c r="F37" s="1" t="str">
        <v>Player 11</v>
      </c>
      <c r="G37" s="1" t="str">
        <v>Player 12</v>
      </c>
      <c r="H37" s="53" t="str">
        <v>Player 1</v>
      </c>
    </row>
    <row r="38" spans="3:8" x14ac:dyDescent="0.45">
      <c r="C38" s="56" t="str">
        <v>G4-P3</v>
      </c>
      <c r="D38" s="1" t="str">
        <v>Player 2</v>
      </c>
      <c r="E38" s="1" t="str">
        <v>Player 3</v>
      </c>
      <c r="F38" s="1" t="str">
        <v>Player 4</v>
      </c>
      <c r="G38" s="1" t="str">
        <v>Player 5</v>
      </c>
      <c r="H38" s="53" t="str">
        <v>Player 6</v>
      </c>
    </row>
    <row r="39" spans="3:8" x14ac:dyDescent="0.45">
      <c r="C39" s="56" t="str">
        <v>G4-P4</v>
      </c>
      <c r="D39" s="1" t="str">
        <v>Player 7</v>
      </c>
      <c r="E39" s="1" t="str">
        <v>Player 8</v>
      </c>
      <c r="F39" s="1" t="str">
        <v>Player 9</v>
      </c>
      <c r="G39" s="1" t="str">
        <v>Player 10</v>
      </c>
      <c r="H39" s="53" t="str">
        <v>Player 11</v>
      </c>
    </row>
    <row r="40" spans="3:8" x14ac:dyDescent="0.45">
      <c r="C40" s="56" t="str">
        <v>G4-P5</v>
      </c>
      <c r="D40" s="1" t="str">
        <v>Player 12</v>
      </c>
      <c r="E40" s="1" t="str">
        <v>Player 1</v>
      </c>
      <c r="F40" s="1" t="str">
        <v>Player 2</v>
      </c>
      <c r="G40" s="1" t="str">
        <v>Player 3</v>
      </c>
      <c r="H40" s="53" t="str">
        <v>Player 4</v>
      </c>
    </row>
    <row r="41" spans="3:8" x14ac:dyDescent="0.45">
      <c r="C41" s="56" t="str">
        <v>G4-P6</v>
      </c>
      <c r="D41" s="1" t="str">
        <v>Player 5</v>
      </c>
      <c r="E41" s="1" t="str">
        <v>Player 6</v>
      </c>
      <c r="F41" s="1" t="str">
        <v>Player 7</v>
      </c>
      <c r="G41" s="1" t="str">
        <v>Player 8</v>
      </c>
      <c r="H41" s="53" t="str">
        <v>Player 9</v>
      </c>
    </row>
    <row r="42" spans="3:8" x14ac:dyDescent="0.45">
      <c r="C42" s="56" t="str">
        <v>G4-P7</v>
      </c>
      <c r="D42" s="1" t="str">
        <v>Player 10</v>
      </c>
      <c r="E42" s="1" t="str">
        <v>Player 11</v>
      </c>
      <c r="F42" s="1" t="str">
        <v>Player 12</v>
      </c>
      <c r="G42" s="1" t="str">
        <v>Player 1</v>
      </c>
      <c r="H42" s="53" t="str">
        <v>Player 2</v>
      </c>
    </row>
    <row r="43" spans="3:8" x14ac:dyDescent="0.45">
      <c r="C43" s="56" t="str">
        <v>G4-P8</v>
      </c>
      <c r="D43" s="1" t="str">
        <v>Player 3</v>
      </c>
      <c r="E43" s="1" t="str">
        <v>Player 4</v>
      </c>
      <c r="F43" s="1" t="str">
        <v>Player 5</v>
      </c>
      <c r="G43" s="1" t="str">
        <v>Player 6</v>
      </c>
      <c r="H43" s="53" t="str">
        <v>Player 7</v>
      </c>
    </row>
    <row r="44" spans="3:8" ht="14.65" thickBot="1" x14ac:dyDescent="0.5">
      <c r="C44" s="57" t="str">
        <v>G4-P9</v>
      </c>
      <c r="D44" s="51" t="str">
        <v>Player 8</v>
      </c>
      <c r="E44" s="51" t="str">
        <v>Player 9</v>
      </c>
      <c r="F44" s="51" t="str">
        <v>Player 10</v>
      </c>
      <c r="G44" s="51" t="str">
        <v>Player 11</v>
      </c>
      <c r="H44" s="52" t="str">
        <v>Player 12</v>
      </c>
    </row>
    <row r="45" spans="3:8" x14ac:dyDescent="0.45">
      <c r="C45" s="55" t="str">
        <v>G5-P1</v>
      </c>
      <c r="D45" s="46" t="str">
        <v>Player 1</v>
      </c>
      <c r="E45" s="46" t="str">
        <v>Player 2</v>
      </c>
      <c r="F45" s="46" t="str">
        <v>Player 3</v>
      </c>
      <c r="G45" s="46" t="str">
        <v>Player 4</v>
      </c>
      <c r="H45" s="47" t="str">
        <v>Player 5</v>
      </c>
    </row>
    <row r="46" spans="3:8" x14ac:dyDescent="0.45">
      <c r="C46" s="56" t="str">
        <v>G5-P2</v>
      </c>
      <c r="D46" s="1" t="str">
        <v>Player 6</v>
      </c>
      <c r="E46" s="1" t="str">
        <v>Player 7</v>
      </c>
      <c r="F46" s="1" t="str">
        <v>Player 8</v>
      </c>
      <c r="G46" s="1" t="str">
        <v>Player 9</v>
      </c>
      <c r="H46" s="53" t="str">
        <v>Player 10</v>
      </c>
    </row>
    <row r="47" spans="3:8" x14ac:dyDescent="0.45">
      <c r="C47" s="56" t="str">
        <v>G5-P3</v>
      </c>
      <c r="D47" s="1" t="str">
        <v>Player 11</v>
      </c>
      <c r="E47" s="1" t="str">
        <v>Player 12</v>
      </c>
      <c r="F47" s="1" t="str">
        <v>Player 1</v>
      </c>
      <c r="G47" s="1" t="str">
        <v>Player 2</v>
      </c>
      <c r="H47" s="53" t="str">
        <v>Player 3</v>
      </c>
    </row>
    <row r="48" spans="3:8" x14ac:dyDescent="0.45">
      <c r="C48" s="56" t="str">
        <v>G5-P4</v>
      </c>
      <c r="D48" s="1" t="str">
        <v>Player 4</v>
      </c>
      <c r="E48" s="1" t="str">
        <v>Player 5</v>
      </c>
      <c r="F48" s="1" t="str">
        <v>Player 6</v>
      </c>
      <c r="G48" s="1" t="str">
        <v>Player 7</v>
      </c>
      <c r="H48" s="53" t="str">
        <v>Player 8</v>
      </c>
    </row>
    <row r="49" spans="3:12" x14ac:dyDescent="0.45">
      <c r="C49" s="56" t="str">
        <v>G5-P5</v>
      </c>
      <c r="D49" s="1" t="str">
        <v>Player 9</v>
      </c>
      <c r="E49" s="1" t="str">
        <v>Player 10</v>
      </c>
      <c r="F49" s="1" t="str">
        <v>Player 11</v>
      </c>
      <c r="G49" s="1" t="str">
        <v>Player 12</v>
      </c>
      <c r="H49" s="53" t="str">
        <v>Player 1</v>
      </c>
    </row>
    <row r="50" spans="3:12" x14ac:dyDescent="0.45">
      <c r="C50" s="56" t="str">
        <v>G5-P6</v>
      </c>
      <c r="D50" s="1" t="str">
        <v>Player 2</v>
      </c>
      <c r="E50" s="1" t="str">
        <v>Player 3</v>
      </c>
      <c r="F50" s="1" t="str">
        <v>Player 4</v>
      </c>
      <c r="G50" s="1" t="str">
        <v>Player 5</v>
      </c>
      <c r="H50" s="53" t="str">
        <v>Player 6</v>
      </c>
    </row>
    <row r="51" spans="3:12" x14ac:dyDescent="0.45">
      <c r="C51" s="56" t="str">
        <v>G5-P7</v>
      </c>
      <c r="D51" s="1" t="str">
        <v>Player 7</v>
      </c>
      <c r="E51" s="1" t="str">
        <v>Player 8</v>
      </c>
      <c r="F51" s="1" t="str">
        <v>Player 9</v>
      </c>
      <c r="G51" s="1" t="str">
        <v>Player 10</v>
      </c>
      <c r="H51" s="53" t="str">
        <v>Player 11</v>
      </c>
    </row>
    <row r="52" spans="3:12" x14ac:dyDescent="0.45">
      <c r="C52" s="56" t="str">
        <v>G5-P8</v>
      </c>
      <c r="D52" s="1" t="str">
        <v>Player 12</v>
      </c>
      <c r="E52" s="1" t="str">
        <v>Player 1</v>
      </c>
      <c r="F52" s="1" t="str">
        <v>Player 2</v>
      </c>
      <c r="G52" s="1" t="str">
        <v>Player 3</v>
      </c>
      <c r="H52" s="53" t="str">
        <v>Player 4</v>
      </c>
    </row>
    <row r="53" spans="3:12" ht="14.65" thickBot="1" x14ac:dyDescent="0.5">
      <c r="C53" s="57" t="str">
        <v>G5-P9</v>
      </c>
      <c r="D53" s="51" t="str">
        <v>Player 5</v>
      </c>
      <c r="E53" s="51" t="str">
        <v>Player 6</v>
      </c>
      <c r="F53" s="51" t="str">
        <v>Player 7</v>
      </c>
      <c r="G53" s="51" t="str">
        <v>Player 8</v>
      </c>
      <c r="H53" s="52" t="str">
        <v>Player 9</v>
      </c>
    </row>
    <row r="54" spans="3:12" x14ac:dyDescent="0.45">
      <c r="C54" s="55" t="str">
        <v>G6-P1</v>
      </c>
      <c r="D54" s="46" t="str">
        <v>Player 10</v>
      </c>
      <c r="E54" s="46" t="str">
        <v>Player 11</v>
      </c>
      <c r="F54" s="46" t="str">
        <v>Player 12</v>
      </c>
      <c r="G54" s="46" t="str">
        <v>Player 1</v>
      </c>
      <c r="H54" s="47" t="str">
        <v>Player 2</v>
      </c>
    </row>
    <row r="55" spans="3:12" x14ac:dyDescent="0.45">
      <c r="C55" s="56" t="str">
        <v>G6-P2</v>
      </c>
      <c r="D55" s="1" t="str">
        <v>Player 3</v>
      </c>
      <c r="E55" s="1" t="str">
        <v>Player 4</v>
      </c>
      <c r="F55" s="1" t="str">
        <v>Player 5</v>
      </c>
      <c r="G55" s="1" t="str">
        <v>Player 6</v>
      </c>
      <c r="H55" s="53" t="str">
        <v>Player 7</v>
      </c>
    </row>
    <row r="56" spans="3:12" x14ac:dyDescent="0.45">
      <c r="C56" s="56" t="str">
        <v>G6-P3</v>
      </c>
      <c r="D56" s="1" t="str">
        <v>Player 8</v>
      </c>
      <c r="E56" s="1" t="str">
        <v>Player 9</v>
      </c>
      <c r="F56" s="1" t="str">
        <v>Player 10</v>
      </c>
      <c r="G56" s="1" t="str">
        <v>Player 11</v>
      </c>
      <c r="H56" s="53" t="str">
        <v>Player 12</v>
      </c>
    </row>
    <row r="57" spans="3:12" x14ac:dyDescent="0.45">
      <c r="C57" s="56" t="str">
        <v>G6-P4</v>
      </c>
      <c r="D57" s="1" t="str">
        <v>Player 1</v>
      </c>
      <c r="E57" s="1" t="str">
        <v>Player 2</v>
      </c>
      <c r="F57" s="1" t="str">
        <v>Player 3</v>
      </c>
      <c r="G57" s="1" t="str">
        <v>Player 4</v>
      </c>
      <c r="H57" s="53" t="str">
        <v>Player 5</v>
      </c>
    </row>
    <row r="58" spans="3:12" x14ac:dyDescent="0.45">
      <c r="C58" s="56" t="str">
        <v>G6-P5</v>
      </c>
      <c r="D58" s="1" t="str">
        <v>Player 6</v>
      </c>
      <c r="E58" s="1" t="str">
        <v>Player 7</v>
      </c>
      <c r="F58" s="1" t="str">
        <v>Player 8</v>
      </c>
      <c r="G58" s="1" t="str">
        <v>Player 9</v>
      </c>
      <c r="H58" s="53" t="str">
        <v>Player 10</v>
      </c>
    </row>
    <row r="59" spans="3:12" x14ac:dyDescent="0.45">
      <c r="C59" s="56" t="str">
        <v>G6-P6</v>
      </c>
      <c r="D59" s="1" t="str">
        <v>Player 11</v>
      </c>
      <c r="E59" s="1" t="str">
        <v>Player 12</v>
      </c>
      <c r="F59" s="1" t="str">
        <v>Player 1</v>
      </c>
      <c r="G59" s="1" t="str">
        <v>Player 2</v>
      </c>
      <c r="H59" s="53" t="str">
        <v>Player 3</v>
      </c>
    </row>
    <row r="60" spans="3:12" x14ac:dyDescent="0.45">
      <c r="C60" s="56" t="str">
        <v>G6-P7</v>
      </c>
      <c r="D60" s="1" t="str">
        <v>Player 4</v>
      </c>
      <c r="E60" s="1" t="str">
        <v>Player 5</v>
      </c>
      <c r="F60" s="1" t="str">
        <v>Player 6</v>
      </c>
      <c r="G60" s="1" t="str">
        <v>Player 7</v>
      </c>
      <c r="H60" s="53" t="str">
        <v>Player 8</v>
      </c>
    </row>
    <row r="61" spans="3:12" x14ac:dyDescent="0.45">
      <c r="C61" s="56" t="str">
        <v>G6-P8</v>
      </c>
      <c r="D61" s="1" t="str">
        <v>Player 9</v>
      </c>
      <c r="E61" s="1" t="str">
        <v>Player 10</v>
      </c>
      <c r="F61" s="1" t="str">
        <v>Player 11</v>
      </c>
      <c r="G61" s="1" t="str">
        <v>Player 12</v>
      </c>
      <c r="H61" s="53" t="str">
        <v>Player 1</v>
      </c>
    </row>
    <row r="62" spans="3:12" ht="14.65" thickBot="1" x14ac:dyDescent="0.5">
      <c r="C62" s="57" t="str">
        <v>G6-P9</v>
      </c>
      <c r="D62" s="51" t="str">
        <v>Player 2</v>
      </c>
      <c r="E62" s="51" t="str">
        <v>Player 3</v>
      </c>
      <c r="F62" s="51" t="str">
        <v>Player 4</v>
      </c>
      <c r="G62" s="51" t="str">
        <v>Player 5</v>
      </c>
      <c r="H62" s="52" t="str">
        <v>Player 6</v>
      </c>
    </row>
    <row r="64" spans="3:12" x14ac:dyDescent="0.45">
      <c r="C64" s="33" t="s">
        <v>89</v>
      </c>
      <c r="J64" s="33" t="s">
        <v>19</v>
      </c>
      <c r="L64" s="33" t="s">
        <v>90</v>
      </c>
    </row>
    <row r="65" spans="3:12" ht="14.65" thickBot="1" x14ac:dyDescent="0.5">
      <c r="C65" s="96" t="str">
        <f ca="1">_xlfn.FORMULATEXT(C66)</f>
        <v>=GAME5(Table1[Player],9,1)</v>
      </c>
      <c r="J65" s="96" t="str">
        <f ca="1">_xlfn.FORMULATEXT(J66)</f>
        <v>=GAME5(Table1[Player],9,1,1)</v>
      </c>
      <c r="L65" s="96" t="str">
        <f ca="1">_xlfn.FORMULATEXT(L66)</f>
        <v>=GAME5(Table1[Player],9,1,2)</v>
      </c>
    </row>
    <row r="66" spans="3:12" x14ac:dyDescent="0.45">
      <c r="C66" s="58" t="str" cm="1">
        <f t="array" ref="C66:H74">GAME5(Table1[Player],9,1)</f>
        <v>G1-P1</v>
      </c>
      <c r="D66" s="59" t="str">
        <v>Player 1</v>
      </c>
      <c r="E66" s="59" t="str">
        <v>Player 2</v>
      </c>
      <c r="F66" s="59" t="str">
        <v>Player 3</v>
      </c>
      <c r="G66" s="59" t="str">
        <v>Player 4</v>
      </c>
      <c r="H66" s="60" t="str">
        <v>Player 5</v>
      </c>
      <c r="J66" s="1" t="str" cm="1">
        <f t="array" ref="J66:J77">GAME5(Table1[Player],9,1,1)</f>
        <v>4 : Player 1</v>
      </c>
      <c r="L66" s="54" t="str" cm="1">
        <f t="array" ref="L66:L77">GAME5(Table1[Player],9,1,2)</f>
        <v>4 : Player 1 : G1-P1|G1-P3|G1-P5|G1-P8</v>
      </c>
    </row>
    <row r="67" spans="3:12" x14ac:dyDescent="0.45">
      <c r="C67" s="56" t="str">
        <v>G1-P2</v>
      </c>
      <c r="D67" s="1" t="str">
        <v>Player 6</v>
      </c>
      <c r="E67" s="1" t="str">
        <v>Player 7</v>
      </c>
      <c r="F67" s="1" t="str">
        <v>Player 8</v>
      </c>
      <c r="G67" s="1" t="str">
        <v>Player 9</v>
      </c>
      <c r="H67" s="53" t="str">
        <v>Player 10</v>
      </c>
      <c r="J67" s="1" t="str">
        <v>4 : Player 2</v>
      </c>
      <c r="L67" s="1" t="str">
        <v>4 : Player 2 : G1-P1|G1-P3|G1-P6|G1-P8</v>
      </c>
    </row>
    <row r="68" spans="3:12" x14ac:dyDescent="0.45">
      <c r="C68" s="56" t="str">
        <v>G1-P3</v>
      </c>
      <c r="D68" s="1" t="str">
        <v>Player 11</v>
      </c>
      <c r="E68" s="1" t="str">
        <v>Player 12</v>
      </c>
      <c r="F68" s="1" t="str">
        <v>Player 1</v>
      </c>
      <c r="G68" s="1" t="str">
        <v>Player 2</v>
      </c>
      <c r="H68" s="53" t="str">
        <v>Player 3</v>
      </c>
      <c r="J68" s="1" t="str">
        <v>4 : Player 3</v>
      </c>
      <c r="L68" s="1" t="str">
        <v>4 : Player 3 : G1-P1|G1-P3|G1-P6|G1-P8</v>
      </c>
    </row>
    <row r="69" spans="3:12" x14ac:dyDescent="0.45">
      <c r="C69" s="56" t="str">
        <v>G1-P4</v>
      </c>
      <c r="D69" s="1" t="str">
        <v>Player 4</v>
      </c>
      <c r="E69" s="1" t="str">
        <v>Player 5</v>
      </c>
      <c r="F69" s="1" t="str">
        <v>Player 6</v>
      </c>
      <c r="G69" s="1" t="str">
        <v>Player 7</v>
      </c>
      <c r="H69" s="53" t="str">
        <v>Player 8</v>
      </c>
      <c r="J69" s="1" t="str">
        <v>4 : Player 4</v>
      </c>
      <c r="L69" s="1" t="str">
        <v>4 : Player 4 : G1-P1|G1-P4|G1-P6|G1-P8</v>
      </c>
    </row>
    <row r="70" spans="3:12" x14ac:dyDescent="0.45">
      <c r="C70" s="56" t="str">
        <v>G1-P5</v>
      </c>
      <c r="D70" s="1" t="str">
        <v>Player 9</v>
      </c>
      <c r="E70" s="1" t="str">
        <v>Player 10</v>
      </c>
      <c r="F70" s="1" t="str">
        <v>Player 11</v>
      </c>
      <c r="G70" s="1" t="str">
        <v>Player 12</v>
      </c>
      <c r="H70" s="53" t="str">
        <v>Player 1</v>
      </c>
      <c r="J70" s="1" t="str">
        <v>4 : Player 5</v>
      </c>
      <c r="L70" s="1" t="str">
        <v>4 : Player 5 : G1-P1|G1-P4|G1-P6|G1-P9</v>
      </c>
    </row>
    <row r="71" spans="3:12" x14ac:dyDescent="0.45">
      <c r="C71" s="56" t="str">
        <v>G1-P6</v>
      </c>
      <c r="D71" s="1" t="str">
        <v>Player 2</v>
      </c>
      <c r="E71" s="1" t="str">
        <v>Player 3</v>
      </c>
      <c r="F71" s="1" t="str">
        <v>Player 4</v>
      </c>
      <c r="G71" s="1" t="str">
        <v>Player 5</v>
      </c>
      <c r="H71" s="53" t="str">
        <v>Player 6</v>
      </c>
      <c r="J71" s="1" t="str">
        <v>4 : Player 6</v>
      </c>
      <c r="L71" s="1" t="str">
        <v>4 : Player 6 : G1-P2|G1-P4|G1-P6|G1-P9</v>
      </c>
    </row>
    <row r="72" spans="3:12" x14ac:dyDescent="0.45">
      <c r="C72" s="56" t="str">
        <v>G1-P7</v>
      </c>
      <c r="D72" s="1" t="str">
        <v>Player 7</v>
      </c>
      <c r="E72" s="1" t="str">
        <v>Player 8</v>
      </c>
      <c r="F72" s="1" t="str">
        <v>Player 9</v>
      </c>
      <c r="G72" s="1" t="str">
        <v>Player 10</v>
      </c>
      <c r="H72" s="53" t="str">
        <v>Player 11</v>
      </c>
      <c r="J72" s="1" t="str">
        <v>4 : Player 7</v>
      </c>
      <c r="L72" s="1" t="str">
        <v>4 : Player 7 : G1-P2|G1-P4|G1-P7|G1-P9</v>
      </c>
    </row>
    <row r="73" spans="3:12" x14ac:dyDescent="0.45">
      <c r="C73" s="56" t="str">
        <v>G1-P8</v>
      </c>
      <c r="D73" s="1" t="str">
        <v>Player 12</v>
      </c>
      <c r="E73" s="1" t="str">
        <v>Player 1</v>
      </c>
      <c r="F73" s="1" t="str">
        <v>Player 2</v>
      </c>
      <c r="G73" s="1" t="str">
        <v>Player 3</v>
      </c>
      <c r="H73" s="53" t="str">
        <v>Player 4</v>
      </c>
      <c r="J73" s="1" t="str">
        <v>4 : Player 8</v>
      </c>
      <c r="L73" s="1" t="str">
        <v>4 : Player 8 : G1-P2|G1-P4|G1-P7|G1-P9</v>
      </c>
    </row>
    <row r="74" spans="3:12" ht="14.65" thickBot="1" x14ac:dyDescent="0.5">
      <c r="C74" s="63" t="str">
        <v>G1-P9</v>
      </c>
      <c r="D74" s="61" t="str">
        <v>Player 5</v>
      </c>
      <c r="E74" s="61" t="str">
        <v>Player 6</v>
      </c>
      <c r="F74" s="61" t="str">
        <v>Player 7</v>
      </c>
      <c r="G74" s="61" t="str">
        <v>Player 8</v>
      </c>
      <c r="H74" s="62" t="str">
        <v>Player 9</v>
      </c>
      <c r="J74" s="1" t="str">
        <v>4 : Player 9</v>
      </c>
      <c r="L74" s="1" t="str">
        <v>4 : Player 9 : G1-P2|G1-P5|G1-P7|G1-P9</v>
      </c>
    </row>
    <row r="75" spans="3:12" x14ac:dyDescent="0.45">
      <c r="J75" s="1" t="str">
        <v>3 : Player 10</v>
      </c>
      <c r="L75" s="1" t="str">
        <v>3 : Player 10 : G1-P2|G1-P5|G1-P7</v>
      </c>
    </row>
    <row r="76" spans="3:12" x14ac:dyDescent="0.45">
      <c r="J76" s="1" t="str">
        <v>3 : Player 11</v>
      </c>
      <c r="L76" s="1" t="str">
        <v>3 : Player 11 : G1-P3|G1-P5|G1-P7</v>
      </c>
    </row>
    <row r="77" spans="3:12" x14ac:dyDescent="0.45">
      <c r="J77" s="1" t="str">
        <v>3 : Player 12</v>
      </c>
      <c r="L77" s="1" t="str">
        <v>3 : Player 12 : G1-P3|G1-P5|G1-P8</v>
      </c>
    </row>
    <row r="79" spans="3:12" x14ac:dyDescent="0.45">
      <c r="C79" s="33" t="s">
        <v>51</v>
      </c>
      <c r="J79" s="33" t="s">
        <v>19</v>
      </c>
      <c r="L79" s="33" t="s">
        <v>90</v>
      </c>
    </row>
    <row r="80" spans="3:12" ht="14.65" thickBot="1" x14ac:dyDescent="0.5">
      <c r="C80" s="96" t="str">
        <f ca="1">_xlfn.FORMULATEXT(C81)</f>
        <v>=GAME5(Table1[Player],9,2)</v>
      </c>
      <c r="J80" s="96" t="str">
        <f ca="1">_xlfn.FORMULATEXT(J81)</f>
        <v>=GAME5(Table1[Player],9,2,1)</v>
      </c>
      <c r="L80" s="96" t="str">
        <f ca="1">_xlfn.FORMULATEXT(L81)</f>
        <v>=GAME5(Table1[Player],9,2,2)</v>
      </c>
    </row>
    <row r="81" spans="3:12" x14ac:dyDescent="0.45">
      <c r="C81" s="55" t="str" cm="1">
        <f t="array" ref="C81:H98">GAME5(Table1[Player],9,2)</f>
        <v>G1-P1</v>
      </c>
      <c r="D81" s="46" t="str">
        <v>Player 1</v>
      </c>
      <c r="E81" s="46" t="str">
        <v>Player 2</v>
      </c>
      <c r="F81" s="46" t="str">
        <v>Player 3</v>
      </c>
      <c r="G81" s="46" t="str">
        <v>Player 4</v>
      </c>
      <c r="H81" s="47" t="str">
        <v>Player 5</v>
      </c>
      <c r="J81" s="1" t="str" cm="1">
        <f t="array" ref="J81:J92">GAME5(Table1[Player],9,2,1)</f>
        <v>8 : Player 1</v>
      </c>
      <c r="L81" s="54" t="str" cm="1">
        <f t="array" ref="L81:L92">GAME5(Table1[Player],9,2,2)</f>
        <v>8 : Player 1 : G1-P1|G1-P3|G1-P5|G1-P8|G2-P1|G2-P4|G2-P6|G2-P8</v>
      </c>
    </row>
    <row r="82" spans="3:12" x14ac:dyDescent="0.45">
      <c r="C82" s="56" t="str">
        <v>G1-P2</v>
      </c>
      <c r="D82" s="1" t="str">
        <v>Player 6</v>
      </c>
      <c r="E82" s="1" t="str">
        <v>Player 7</v>
      </c>
      <c r="F82" s="1" t="str">
        <v>Player 8</v>
      </c>
      <c r="G82" s="1" t="str">
        <v>Player 9</v>
      </c>
      <c r="H82" s="53" t="str">
        <v>Player 10</v>
      </c>
      <c r="J82" t="str">
        <v>8 : Player 2</v>
      </c>
      <c r="L82" t="str">
        <v>8 : Player 2 : G1-P1|G1-P3|G1-P6|G1-P8|G2-P1|G2-P4|G2-P6|G2-P9</v>
      </c>
    </row>
    <row r="83" spans="3:12" x14ac:dyDescent="0.45">
      <c r="C83" s="56" t="str">
        <v>G1-P3</v>
      </c>
      <c r="D83" s="1" t="str">
        <v>Player 11</v>
      </c>
      <c r="E83" s="1" t="str">
        <v>Player 12</v>
      </c>
      <c r="F83" s="1" t="str">
        <v>Player 1</v>
      </c>
      <c r="G83" s="1" t="str">
        <v>Player 2</v>
      </c>
      <c r="H83" s="53" t="str">
        <v>Player 3</v>
      </c>
      <c r="J83" t="str">
        <v>8 : Player 3</v>
      </c>
      <c r="L83" t="str">
        <v>8 : Player 3 : G1-P1|G1-P3|G1-P6|G1-P8|G2-P2|G2-P4|G2-P6|G2-P9</v>
      </c>
    </row>
    <row r="84" spans="3:12" x14ac:dyDescent="0.45">
      <c r="C84" s="56" t="str">
        <v>G1-P4</v>
      </c>
      <c r="D84" s="1" t="str">
        <v>Player 4</v>
      </c>
      <c r="E84" s="1" t="str">
        <v>Player 5</v>
      </c>
      <c r="F84" s="1" t="str">
        <v>Player 6</v>
      </c>
      <c r="G84" s="1" t="str">
        <v>Player 7</v>
      </c>
      <c r="H84" s="53" t="str">
        <v>Player 8</v>
      </c>
      <c r="J84" t="str">
        <v>8 : Player 4</v>
      </c>
      <c r="L84" t="str">
        <v>8 : Player 4 : G1-P1|G1-P4|G1-P6|G1-P8|G2-P2|G2-P4|G2-P7|G2-P9</v>
      </c>
    </row>
    <row r="85" spans="3:12" x14ac:dyDescent="0.45">
      <c r="C85" s="56" t="str">
        <v>G1-P5</v>
      </c>
      <c r="D85" s="1" t="str">
        <v>Player 9</v>
      </c>
      <c r="E85" s="1" t="str">
        <v>Player 10</v>
      </c>
      <c r="F85" s="1" t="str">
        <v>Player 11</v>
      </c>
      <c r="G85" s="1" t="str">
        <v>Player 12</v>
      </c>
      <c r="H85" s="53" t="str">
        <v>Player 1</v>
      </c>
      <c r="J85" t="str">
        <v>8 : Player 5</v>
      </c>
      <c r="L85" t="str">
        <v>8 : Player 5 : G1-P1|G1-P4|G1-P6|G1-P9|G2-P2|G2-P4|G2-P7|G2-P9</v>
      </c>
    </row>
    <row r="86" spans="3:12" x14ac:dyDescent="0.45">
      <c r="C86" s="56" t="str">
        <v>G1-P6</v>
      </c>
      <c r="D86" s="1" t="str">
        <v>Player 2</v>
      </c>
      <c r="E86" s="1" t="str">
        <v>Player 3</v>
      </c>
      <c r="F86" s="1" t="str">
        <v>Player 4</v>
      </c>
      <c r="G86" s="1" t="str">
        <v>Player 5</v>
      </c>
      <c r="H86" s="53" t="str">
        <v>Player 6</v>
      </c>
      <c r="J86" t="str">
        <v>8 : Player 6</v>
      </c>
      <c r="L86" t="str">
        <v>8 : Player 6 : G1-P2|G1-P4|G1-P6|G1-P9|G2-P2|G2-P5|G2-P7|G2-P9</v>
      </c>
    </row>
    <row r="87" spans="3:12" x14ac:dyDescent="0.45">
      <c r="C87" s="56" t="str">
        <v>G1-P7</v>
      </c>
      <c r="D87" s="1" t="str">
        <v>Player 7</v>
      </c>
      <c r="E87" s="1" t="str">
        <v>Player 8</v>
      </c>
      <c r="F87" s="1" t="str">
        <v>Player 9</v>
      </c>
      <c r="G87" s="1" t="str">
        <v>Player 10</v>
      </c>
      <c r="H87" s="53" t="str">
        <v>Player 11</v>
      </c>
      <c r="J87" t="str">
        <v>7 : Player 7</v>
      </c>
      <c r="L87" t="str">
        <v>7 : Player 7 : G1-P2|G1-P4|G1-P7|G1-P9|G2-P2|G2-P5|G2-P7</v>
      </c>
    </row>
    <row r="88" spans="3:12" x14ac:dyDescent="0.45">
      <c r="C88" s="56" t="str">
        <v>G1-P8</v>
      </c>
      <c r="D88" s="1" t="str">
        <v>Player 12</v>
      </c>
      <c r="E88" s="1" t="str">
        <v>Player 1</v>
      </c>
      <c r="F88" s="1" t="str">
        <v>Player 2</v>
      </c>
      <c r="G88" s="1" t="str">
        <v>Player 3</v>
      </c>
      <c r="H88" s="53" t="str">
        <v>Player 4</v>
      </c>
      <c r="J88" t="str">
        <v>7 : Player 8</v>
      </c>
      <c r="L88" t="str">
        <v>7 : Player 8 : G1-P2|G1-P4|G1-P7|G1-P9|G2-P3|G2-P5|G2-P7</v>
      </c>
    </row>
    <row r="89" spans="3:12" ht="14.65" thickBot="1" x14ac:dyDescent="0.5">
      <c r="C89" s="57" t="str">
        <v>G1-P9</v>
      </c>
      <c r="D89" s="51" t="str">
        <v>Player 5</v>
      </c>
      <c r="E89" s="51" t="str">
        <v>Player 6</v>
      </c>
      <c r="F89" s="51" t="str">
        <v>Player 7</v>
      </c>
      <c r="G89" s="51" t="str">
        <v>Player 8</v>
      </c>
      <c r="H89" s="52" t="str">
        <v>Player 9</v>
      </c>
      <c r="J89" t="str">
        <v>7 : Player 9</v>
      </c>
      <c r="L89" t="str">
        <v>7 : Player 9 : G1-P2|G1-P5|G1-P7|G1-P9|G2-P3|G2-P5|G2-P8</v>
      </c>
    </row>
    <row r="90" spans="3:12" x14ac:dyDescent="0.45">
      <c r="C90" s="55" t="str">
        <v>G2-P1</v>
      </c>
      <c r="D90" s="46" t="str">
        <v>Player 10</v>
      </c>
      <c r="E90" s="46" t="str">
        <v>Player 11</v>
      </c>
      <c r="F90" s="46" t="str">
        <v>Player 12</v>
      </c>
      <c r="G90" s="46" t="str">
        <v>Player 1</v>
      </c>
      <c r="H90" s="47" t="str">
        <v>Player 2</v>
      </c>
      <c r="J90" t="str">
        <v>7 : Player 10</v>
      </c>
      <c r="L90" t="str">
        <v>7 : Player 10 : G1-P2|G1-P5|G1-P7|G2-P1|G2-P3|G2-P5|G2-P8</v>
      </c>
    </row>
    <row r="91" spans="3:12" x14ac:dyDescent="0.45">
      <c r="C91" s="56" t="str">
        <v>G2-P2</v>
      </c>
      <c r="D91" s="1" t="str">
        <v>Player 3</v>
      </c>
      <c r="E91" s="1" t="str">
        <v>Player 4</v>
      </c>
      <c r="F91" s="1" t="str">
        <v>Player 5</v>
      </c>
      <c r="G91" s="1" t="str">
        <v>Player 6</v>
      </c>
      <c r="H91" s="53" t="str">
        <v>Player 7</v>
      </c>
      <c r="J91" t="str">
        <v>7 : Player 11</v>
      </c>
      <c r="L91" t="str">
        <v>7 : Player 11 : G1-P3|G1-P5|G1-P7|G2-P1|G2-P3|G2-P6|G2-P8</v>
      </c>
    </row>
    <row r="92" spans="3:12" x14ac:dyDescent="0.45">
      <c r="C92" s="56" t="str">
        <v>G2-P3</v>
      </c>
      <c r="D92" s="1" t="str">
        <v>Player 8</v>
      </c>
      <c r="E92" s="1" t="str">
        <v>Player 9</v>
      </c>
      <c r="F92" s="1" t="str">
        <v>Player 10</v>
      </c>
      <c r="G92" s="1" t="str">
        <v>Player 11</v>
      </c>
      <c r="H92" s="53" t="str">
        <v>Player 12</v>
      </c>
      <c r="J92" t="str">
        <v>7 : Player 12</v>
      </c>
      <c r="L92" t="str">
        <v>7 : Player 12 : G1-P3|G1-P5|G1-P8|G2-P1|G2-P3|G2-P6|G2-P8</v>
      </c>
    </row>
    <row r="93" spans="3:12" x14ac:dyDescent="0.45">
      <c r="C93" s="56" t="str">
        <v>G2-P4</v>
      </c>
      <c r="D93" s="1" t="str">
        <v>Player 1</v>
      </c>
      <c r="E93" s="1" t="str">
        <v>Player 2</v>
      </c>
      <c r="F93" s="1" t="str">
        <v>Player 3</v>
      </c>
      <c r="G93" s="1" t="str">
        <v>Player 4</v>
      </c>
      <c r="H93" s="53" t="str">
        <v>Player 5</v>
      </c>
    </row>
    <row r="94" spans="3:12" x14ac:dyDescent="0.45">
      <c r="C94" s="56" t="str">
        <v>G2-P5</v>
      </c>
      <c r="D94" s="1" t="str">
        <v>Player 6</v>
      </c>
      <c r="E94" s="1" t="str">
        <v>Player 7</v>
      </c>
      <c r="F94" s="1" t="str">
        <v>Player 8</v>
      </c>
      <c r="G94" s="1" t="str">
        <v>Player 9</v>
      </c>
      <c r="H94" s="53" t="str">
        <v>Player 10</v>
      </c>
    </row>
    <row r="95" spans="3:12" x14ac:dyDescent="0.45">
      <c r="C95" s="56" t="str">
        <v>G2-P6</v>
      </c>
      <c r="D95" s="1" t="str">
        <v>Player 11</v>
      </c>
      <c r="E95" s="1" t="str">
        <v>Player 12</v>
      </c>
      <c r="F95" s="1" t="str">
        <v>Player 1</v>
      </c>
      <c r="G95" s="1" t="str">
        <v>Player 2</v>
      </c>
      <c r="H95" s="53" t="str">
        <v>Player 3</v>
      </c>
    </row>
    <row r="96" spans="3:12" x14ac:dyDescent="0.45">
      <c r="C96" s="56" t="str">
        <v>G2-P7</v>
      </c>
      <c r="D96" s="1" t="str">
        <v>Player 4</v>
      </c>
      <c r="E96" s="1" t="str">
        <v>Player 5</v>
      </c>
      <c r="F96" s="1" t="str">
        <v>Player 6</v>
      </c>
      <c r="G96" s="1" t="str">
        <v>Player 7</v>
      </c>
      <c r="H96" s="53" t="str">
        <v>Player 8</v>
      </c>
    </row>
    <row r="97" spans="3:12" x14ac:dyDescent="0.45">
      <c r="C97" s="56" t="str">
        <v>G2-P8</v>
      </c>
      <c r="D97" s="1" t="str">
        <v>Player 9</v>
      </c>
      <c r="E97" s="1" t="str">
        <v>Player 10</v>
      </c>
      <c r="F97" s="1" t="str">
        <v>Player 11</v>
      </c>
      <c r="G97" s="1" t="str">
        <v>Player 12</v>
      </c>
      <c r="H97" s="53" t="str">
        <v>Player 1</v>
      </c>
    </row>
    <row r="98" spans="3:12" ht="14.65" thickBot="1" x14ac:dyDescent="0.5">
      <c r="C98" s="57" t="str">
        <v>G2-P9</v>
      </c>
      <c r="D98" s="51" t="str">
        <v>Player 2</v>
      </c>
      <c r="E98" s="51" t="str">
        <v>Player 3</v>
      </c>
      <c r="F98" s="51" t="str">
        <v>Player 4</v>
      </c>
      <c r="G98" s="51" t="str">
        <v>Player 5</v>
      </c>
      <c r="H98" s="52" t="str">
        <v>Player 6</v>
      </c>
    </row>
    <row r="100" spans="3:12" x14ac:dyDescent="0.45">
      <c r="C100" s="33" t="s">
        <v>92</v>
      </c>
      <c r="J100" s="33" t="s">
        <v>19</v>
      </c>
      <c r="L100" s="33" t="s">
        <v>90</v>
      </c>
    </row>
    <row r="101" spans="3:12" ht="14.65" thickBot="1" x14ac:dyDescent="0.5">
      <c r="C101" s="96" t="str">
        <f ca="1">_xlfn.FORMULATEXT(C102)</f>
        <v>=GAME5(Table1[Player],9,3)</v>
      </c>
      <c r="J101" s="96" t="str">
        <f ca="1">_xlfn.FORMULATEXT(J102)</f>
        <v>=GAME5(Table1[Player],9,3,1)</v>
      </c>
      <c r="L101" s="96" t="str">
        <f ca="1">_xlfn.FORMULATEXT(L102)</f>
        <v>=GAME5(Table1[Player],9,3,2)</v>
      </c>
    </row>
    <row r="102" spans="3:12" x14ac:dyDescent="0.45">
      <c r="C102" s="55" t="str" cm="1">
        <f t="array" ref="C102:H128">GAME5(Table1[Player],9,3)</f>
        <v>G1-P1</v>
      </c>
      <c r="D102" s="46" t="str">
        <v>Player 1</v>
      </c>
      <c r="E102" s="46" t="str">
        <v>Player 2</v>
      </c>
      <c r="F102" s="46" t="str">
        <v>Player 3</v>
      </c>
      <c r="G102" s="46" t="str">
        <v>Player 4</v>
      </c>
      <c r="H102" s="47" t="str">
        <v>Player 5</v>
      </c>
      <c r="J102" s="1" t="str" cm="1">
        <f t="array" ref="J102:J113">GAME5(Table1[Player],9,3,1)</f>
        <v>12 : Player 1</v>
      </c>
      <c r="L102" s="54" t="str" cm="1">
        <f t="array" ref="L102:L113">GAME5(Table1[Player],9,3,2)</f>
        <v>12 : Player 1 : G1-P1|G1-P3|G1-P5|G1-P8|G2-P1|G2-P4|G2-P6|G2-P8|G3-P2|G3-P4|G3-P7|G3-P9</v>
      </c>
    </row>
    <row r="103" spans="3:12" x14ac:dyDescent="0.45">
      <c r="C103" s="56" t="str">
        <v>G1-P2</v>
      </c>
      <c r="D103" s="1" t="str">
        <v>Player 6</v>
      </c>
      <c r="E103" s="1" t="str">
        <v>Player 7</v>
      </c>
      <c r="F103" s="1" t="str">
        <v>Player 8</v>
      </c>
      <c r="G103" s="1" t="str">
        <v>Player 9</v>
      </c>
      <c r="H103" s="53" t="str">
        <v>Player 10</v>
      </c>
      <c r="J103" s="1" t="str">
        <v>12 : Player 2</v>
      </c>
      <c r="L103" s="1" t="str">
        <v>12 : Player 2 : G1-P1|G1-P3|G1-P6|G1-P8|G2-P1|G2-P4|G2-P6|G2-P9|G3-P2|G3-P4|G3-P7|G3-P9</v>
      </c>
    </row>
    <row r="104" spans="3:12" x14ac:dyDescent="0.45">
      <c r="C104" s="56" t="str">
        <v>G1-P3</v>
      </c>
      <c r="D104" s="1" t="str">
        <v>Player 11</v>
      </c>
      <c r="E104" s="1" t="str">
        <v>Player 12</v>
      </c>
      <c r="F104" s="1" t="str">
        <v>Player 1</v>
      </c>
      <c r="G104" s="1" t="str">
        <v>Player 2</v>
      </c>
      <c r="H104" s="53" t="str">
        <v>Player 3</v>
      </c>
      <c r="J104" s="1" t="str">
        <v>12 : Player 3</v>
      </c>
      <c r="L104" s="1" t="str">
        <v>12 : Player 3 : G1-P1|G1-P3|G1-P6|G1-P8|G2-P2|G2-P4|G2-P6|G2-P9|G3-P2|G3-P5|G3-P7|G3-P9</v>
      </c>
    </row>
    <row r="105" spans="3:12" x14ac:dyDescent="0.45">
      <c r="C105" s="56" t="str">
        <v>G1-P4</v>
      </c>
      <c r="D105" s="1" t="str">
        <v>Player 4</v>
      </c>
      <c r="E105" s="1" t="str">
        <v>Player 5</v>
      </c>
      <c r="F105" s="1" t="str">
        <v>Player 6</v>
      </c>
      <c r="G105" s="1" t="str">
        <v>Player 7</v>
      </c>
      <c r="H105" s="53" t="str">
        <v>Player 8</v>
      </c>
      <c r="J105" s="1" t="str">
        <v>11 : Player 4</v>
      </c>
      <c r="L105" s="1" t="str">
        <v>11 : Player 4 : G1-P1|G1-P4|G1-P6|G1-P8|G2-P2|G2-P4|G2-P7|G2-P9|G3-P2|G3-P5|G3-P7</v>
      </c>
    </row>
    <row r="106" spans="3:12" x14ac:dyDescent="0.45">
      <c r="C106" s="56" t="str">
        <v>G1-P5</v>
      </c>
      <c r="D106" s="1" t="str">
        <v>Player 9</v>
      </c>
      <c r="E106" s="1" t="str">
        <v>Player 10</v>
      </c>
      <c r="F106" s="1" t="str">
        <v>Player 11</v>
      </c>
      <c r="G106" s="1" t="str">
        <v>Player 12</v>
      </c>
      <c r="H106" s="53" t="str">
        <v>Player 1</v>
      </c>
      <c r="J106" s="1" t="str">
        <v>11 : Player 5</v>
      </c>
      <c r="L106" s="1" t="str">
        <v>11 : Player 5 : G1-P1|G1-P4|G1-P6|G1-P9|G2-P2|G2-P4|G2-P7|G2-P9|G3-P3|G3-P5|G3-P7</v>
      </c>
    </row>
    <row r="107" spans="3:12" x14ac:dyDescent="0.45">
      <c r="C107" s="56" t="str">
        <v>G1-P6</v>
      </c>
      <c r="D107" s="1" t="str">
        <v>Player 2</v>
      </c>
      <c r="E107" s="1" t="str">
        <v>Player 3</v>
      </c>
      <c r="F107" s="1" t="str">
        <v>Player 4</v>
      </c>
      <c r="G107" s="1" t="str">
        <v>Player 5</v>
      </c>
      <c r="H107" s="53" t="str">
        <v>Player 6</v>
      </c>
      <c r="J107" s="1" t="str">
        <v>11 : Player 6</v>
      </c>
      <c r="L107" s="1" t="str">
        <v>11 : Player 6 : G1-P2|G1-P4|G1-P6|G1-P9|G2-P2|G2-P5|G2-P7|G2-P9|G3-P3|G3-P5|G3-P8</v>
      </c>
    </row>
    <row r="108" spans="3:12" x14ac:dyDescent="0.45">
      <c r="C108" s="56" t="str">
        <v>G1-P7</v>
      </c>
      <c r="D108" s="1" t="str">
        <v>Player 7</v>
      </c>
      <c r="E108" s="1" t="str">
        <v>Player 8</v>
      </c>
      <c r="F108" s="1" t="str">
        <v>Player 9</v>
      </c>
      <c r="G108" s="1" t="str">
        <v>Player 10</v>
      </c>
      <c r="H108" s="53" t="str">
        <v>Player 11</v>
      </c>
      <c r="J108" s="1" t="str">
        <v>11 : Player 7</v>
      </c>
      <c r="L108" s="1" t="str">
        <v>11 : Player 7 : G1-P2|G1-P4|G1-P7|G1-P9|G2-P2|G2-P5|G2-P7|G3-P1|G3-P3|G3-P5|G3-P8</v>
      </c>
    </row>
    <row r="109" spans="3:12" x14ac:dyDescent="0.45">
      <c r="C109" s="56" t="str">
        <v>G1-P8</v>
      </c>
      <c r="D109" s="1" t="str">
        <v>Player 12</v>
      </c>
      <c r="E109" s="1" t="str">
        <v>Player 1</v>
      </c>
      <c r="F109" s="1" t="str">
        <v>Player 2</v>
      </c>
      <c r="G109" s="1" t="str">
        <v>Player 3</v>
      </c>
      <c r="H109" s="53" t="str">
        <v>Player 4</v>
      </c>
      <c r="J109" s="1" t="str">
        <v>11 : Player 8</v>
      </c>
      <c r="L109" s="1" t="str">
        <v>11 : Player 8 : G1-P2|G1-P4|G1-P7|G1-P9|G2-P3|G2-P5|G2-P7|G3-P1|G3-P3|G3-P6|G3-P8</v>
      </c>
    </row>
    <row r="110" spans="3:12" ht="14.65" thickBot="1" x14ac:dyDescent="0.5">
      <c r="C110" s="57" t="str">
        <v>G1-P9</v>
      </c>
      <c r="D110" s="51" t="str">
        <v>Player 5</v>
      </c>
      <c r="E110" s="51" t="str">
        <v>Player 6</v>
      </c>
      <c r="F110" s="51" t="str">
        <v>Player 7</v>
      </c>
      <c r="G110" s="51" t="str">
        <v>Player 8</v>
      </c>
      <c r="H110" s="52" t="str">
        <v>Player 9</v>
      </c>
      <c r="J110" s="1" t="str">
        <v>11 : Player 9</v>
      </c>
      <c r="L110" s="1" t="str">
        <v>11 : Player 9 : G1-P2|G1-P5|G1-P7|G1-P9|G2-P3|G2-P5|G2-P8|G3-P1|G3-P3|G3-P6|G3-P8</v>
      </c>
    </row>
    <row r="111" spans="3:12" x14ac:dyDescent="0.45">
      <c r="C111" s="55" t="str">
        <v>G2-P1</v>
      </c>
      <c r="D111" s="46" t="str">
        <v>Player 10</v>
      </c>
      <c r="E111" s="46" t="str">
        <v>Player 11</v>
      </c>
      <c r="F111" s="46" t="str">
        <v>Player 12</v>
      </c>
      <c r="G111" s="46" t="str">
        <v>Player 1</v>
      </c>
      <c r="H111" s="47" t="str">
        <v>Player 2</v>
      </c>
      <c r="J111" s="1" t="str">
        <v>11 : Player 10</v>
      </c>
      <c r="L111" s="1" t="str">
        <v>11 : Player 10 : G1-P2|G1-P5|G1-P7|G2-P1|G2-P3|G2-P5|G2-P8|G3-P1|G3-P4|G3-P6|G3-P8</v>
      </c>
    </row>
    <row r="112" spans="3:12" x14ac:dyDescent="0.45">
      <c r="C112" s="56" t="str">
        <v>G2-P2</v>
      </c>
      <c r="D112" s="1" t="str">
        <v>Player 3</v>
      </c>
      <c r="E112" s="1" t="str">
        <v>Player 4</v>
      </c>
      <c r="F112" s="1" t="str">
        <v>Player 5</v>
      </c>
      <c r="G112" s="1" t="str">
        <v>Player 6</v>
      </c>
      <c r="H112" s="53" t="str">
        <v>Player 7</v>
      </c>
      <c r="J112" s="1" t="str">
        <v>11 : Player 11</v>
      </c>
      <c r="L112" s="1" t="str">
        <v>11 : Player 11 : G1-P3|G1-P5|G1-P7|G2-P1|G2-P3|G2-P6|G2-P8|G3-P1|G3-P4|G3-P6|G3-P9</v>
      </c>
    </row>
    <row r="113" spans="3:12" x14ac:dyDescent="0.45">
      <c r="C113" s="56" t="str">
        <v>G2-P3</v>
      </c>
      <c r="D113" s="1" t="str">
        <v>Player 8</v>
      </c>
      <c r="E113" s="1" t="str">
        <v>Player 9</v>
      </c>
      <c r="F113" s="1" t="str">
        <v>Player 10</v>
      </c>
      <c r="G113" s="1" t="str">
        <v>Player 11</v>
      </c>
      <c r="H113" s="53" t="str">
        <v>Player 12</v>
      </c>
      <c r="J113" s="1" t="str">
        <v>11 : Player 12</v>
      </c>
      <c r="L113" s="1" t="str">
        <v>11 : Player 12 : G1-P3|G1-P5|G1-P8|G2-P1|G2-P3|G2-P6|G2-P8|G3-P2|G3-P4|G3-P6|G3-P9</v>
      </c>
    </row>
    <row r="114" spans="3:12" x14ac:dyDescent="0.45">
      <c r="C114" s="56" t="str">
        <v>G2-P4</v>
      </c>
      <c r="D114" s="1" t="str">
        <v>Player 1</v>
      </c>
      <c r="E114" s="1" t="str">
        <v>Player 2</v>
      </c>
      <c r="F114" s="1" t="str">
        <v>Player 3</v>
      </c>
      <c r="G114" s="1" t="str">
        <v>Player 4</v>
      </c>
      <c r="H114" s="53" t="str">
        <v>Player 5</v>
      </c>
    </row>
    <row r="115" spans="3:12" x14ac:dyDescent="0.45">
      <c r="C115" s="56" t="str">
        <v>G2-P5</v>
      </c>
      <c r="D115" s="1" t="str">
        <v>Player 6</v>
      </c>
      <c r="E115" s="1" t="str">
        <v>Player 7</v>
      </c>
      <c r="F115" s="1" t="str">
        <v>Player 8</v>
      </c>
      <c r="G115" s="1" t="str">
        <v>Player 9</v>
      </c>
      <c r="H115" s="53" t="str">
        <v>Player 10</v>
      </c>
    </row>
    <row r="116" spans="3:12" x14ac:dyDescent="0.45">
      <c r="C116" s="56" t="str">
        <v>G2-P6</v>
      </c>
      <c r="D116" s="1" t="str">
        <v>Player 11</v>
      </c>
      <c r="E116" s="1" t="str">
        <v>Player 12</v>
      </c>
      <c r="F116" s="1" t="str">
        <v>Player 1</v>
      </c>
      <c r="G116" s="1" t="str">
        <v>Player 2</v>
      </c>
      <c r="H116" s="53" t="str">
        <v>Player 3</v>
      </c>
    </row>
    <row r="117" spans="3:12" x14ac:dyDescent="0.45">
      <c r="C117" s="56" t="str">
        <v>G2-P7</v>
      </c>
      <c r="D117" s="1" t="str">
        <v>Player 4</v>
      </c>
      <c r="E117" s="1" t="str">
        <v>Player 5</v>
      </c>
      <c r="F117" s="1" t="str">
        <v>Player 6</v>
      </c>
      <c r="G117" s="1" t="str">
        <v>Player 7</v>
      </c>
      <c r="H117" s="53" t="str">
        <v>Player 8</v>
      </c>
    </row>
    <row r="118" spans="3:12" x14ac:dyDescent="0.45">
      <c r="C118" s="56" t="str">
        <v>G2-P8</v>
      </c>
      <c r="D118" s="1" t="str">
        <v>Player 9</v>
      </c>
      <c r="E118" s="1" t="str">
        <v>Player 10</v>
      </c>
      <c r="F118" s="1" t="str">
        <v>Player 11</v>
      </c>
      <c r="G118" s="1" t="str">
        <v>Player 12</v>
      </c>
      <c r="H118" s="53" t="str">
        <v>Player 1</v>
      </c>
    </row>
    <row r="119" spans="3:12" ht="14.65" thickBot="1" x14ac:dyDescent="0.5">
      <c r="C119" s="57" t="str">
        <v>G2-P9</v>
      </c>
      <c r="D119" s="51" t="str">
        <v>Player 2</v>
      </c>
      <c r="E119" s="51" t="str">
        <v>Player 3</v>
      </c>
      <c r="F119" s="51" t="str">
        <v>Player 4</v>
      </c>
      <c r="G119" s="51" t="str">
        <v>Player 5</v>
      </c>
      <c r="H119" s="52" t="str">
        <v>Player 6</v>
      </c>
    </row>
    <row r="120" spans="3:12" x14ac:dyDescent="0.45">
      <c r="C120" s="55" t="str">
        <v>G3-P1</v>
      </c>
      <c r="D120" s="46" t="str">
        <v>Player 7</v>
      </c>
      <c r="E120" s="46" t="str">
        <v>Player 8</v>
      </c>
      <c r="F120" s="46" t="str">
        <v>Player 9</v>
      </c>
      <c r="G120" s="46" t="str">
        <v>Player 10</v>
      </c>
      <c r="H120" s="47" t="str">
        <v>Player 11</v>
      </c>
    </row>
    <row r="121" spans="3:12" x14ac:dyDescent="0.45">
      <c r="C121" s="56" t="str">
        <v>G3-P2</v>
      </c>
      <c r="D121" s="1" t="str">
        <v>Player 12</v>
      </c>
      <c r="E121" s="1" t="str">
        <v>Player 1</v>
      </c>
      <c r="F121" s="1" t="str">
        <v>Player 2</v>
      </c>
      <c r="G121" s="1" t="str">
        <v>Player 3</v>
      </c>
      <c r="H121" s="53" t="str">
        <v>Player 4</v>
      </c>
    </row>
    <row r="122" spans="3:12" x14ac:dyDescent="0.45">
      <c r="C122" s="56" t="str">
        <v>G3-P3</v>
      </c>
      <c r="D122" s="1" t="str">
        <v>Player 5</v>
      </c>
      <c r="E122" s="1" t="str">
        <v>Player 6</v>
      </c>
      <c r="F122" s="1" t="str">
        <v>Player 7</v>
      </c>
      <c r="G122" s="1" t="str">
        <v>Player 8</v>
      </c>
      <c r="H122" s="53" t="str">
        <v>Player 9</v>
      </c>
    </row>
    <row r="123" spans="3:12" x14ac:dyDescent="0.45">
      <c r="C123" s="56" t="str">
        <v>G3-P4</v>
      </c>
      <c r="D123" s="1" t="str">
        <v>Player 10</v>
      </c>
      <c r="E123" s="1" t="str">
        <v>Player 11</v>
      </c>
      <c r="F123" s="1" t="str">
        <v>Player 12</v>
      </c>
      <c r="G123" s="1" t="str">
        <v>Player 1</v>
      </c>
      <c r="H123" s="53" t="str">
        <v>Player 2</v>
      </c>
    </row>
    <row r="124" spans="3:12" x14ac:dyDescent="0.45">
      <c r="C124" s="56" t="str">
        <v>G3-P5</v>
      </c>
      <c r="D124" s="1" t="str">
        <v>Player 3</v>
      </c>
      <c r="E124" s="1" t="str">
        <v>Player 4</v>
      </c>
      <c r="F124" s="1" t="str">
        <v>Player 5</v>
      </c>
      <c r="G124" s="1" t="str">
        <v>Player 6</v>
      </c>
      <c r="H124" s="53" t="str">
        <v>Player 7</v>
      </c>
    </row>
    <row r="125" spans="3:12" x14ac:dyDescent="0.45">
      <c r="C125" s="56" t="str">
        <v>G3-P6</v>
      </c>
      <c r="D125" s="1" t="str">
        <v>Player 8</v>
      </c>
      <c r="E125" s="1" t="str">
        <v>Player 9</v>
      </c>
      <c r="F125" s="1" t="str">
        <v>Player 10</v>
      </c>
      <c r="G125" s="1" t="str">
        <v>Player 11</v>
      </c>
      <c r="H125" s="53" t="str">
        <v>Player 12</v>
      </c>
    </row>
    <row r="126" spans="3:12" x14ac:dyDescent="0.45">
      <c r="C126" s="56" t="str">
        <v>G3-P7</v>
      </c>
      <c r="D126" s="1" t="str">
        <v>Player 1</v>
      </c>
      <c r="E126" s="1" t="str">
        <v>Player 2</v>
      </c>
      <c r="F126" s="1" t="str">
        <v>Player 3</v>
      </c>
      <c r="G126" s="1" t="str">
        <v>Player 4</v>
      </c>
      <c r="H126" s="53" t="str">
        <v>Player 5</v>
      </c>
    </row>
    <row r="127" spans="3:12" x14ac:dyDescent="0.45">
      <c r="C127" s="56" t="str">
        <v>G3-P8</v>
      </c>
      <c r="D127" s="1" t="str">
        <v>Player 6</v>
      </c>
      <c r="E127" s="1" t="str">
        <v>Player 7</v>
      </c>
      <c r="F127" s="1" t="str">
        <v>Player 8</v>
      </c>
      <c r="G127" s="1" t="str">
        <v>Player 9</v>
      </c>
      <c r="H127" s="53" t="str">
        <v>Player 10</v>
      </c>
    </row>
    <row r="128" spans="3:12" ht="14.65" thickBot="1" x14ac:dyDescent="0.5">
      <c r="C128" s="57" t="str">
        <v>G3-P9</v>
      </c>
      <c r="D128" s="51" t="str">
        <v>Player 11</v>
      </c>
      <c r="E128" s="51" t="str">
        <v>Player 12</v>
      </c>
      <c r="F128" s="51" t="str">
        <v>Player 1</v>
      </c>
      <c r="G128" s="51" t="str">
        <v>Player 2</v>
      </c>
      <c r="H128" s="52" t="str">
        <v>Player 3</v>
      </c>
    </row>
    <row r="130" spans="3:12" x14ac:dyDescent="0.45">
      <c r="C130" s="33" t="s">
        <v>94</v>
      </c>
      <c r="J130" s="33" t="s">
        <v>19</v>
      </c>
      <c r="L130" s="33" t="s">
        <v>90</v>
      </c>
    </row>
    <row r="131" spans="3:12" ht="14.65" thickBot="1" x14ac:dyDescent="0.5">
      <c r="C131" s="96" t="str">
        <f ca="1">_xlfn.FORMULATEXT(C132)</f>
        <v>=GAME5(Table1[Player],9,4)</v>
      </c>
      <c r="J131" s="96" t="str">
        <f ca="1">_xlfn.FORMULATEXT(J132)</f>
        <v>=GAME5(Table1[Player],9,4,1)</v>
      </c>
      <c r="L131" s="96" t="str">
        <f ca="1">_xlfn.FORMULATEXT(L132)</f>
        <v>=GAME5(Table1[Player],9,4,2)</v>
      </c>
    </row>
    <row r="132" spans="3:12" x14ac:dyDescent="0.45">
      <c r="C132" s="55" t="str" cm="1">
        <f t="array" ref="C132:H167">GAME5(Table1[Player],9,4)</f>
        <v>G1-P1</v>
      </c>
      <c r="D132" s="46" t="str">
        <v>Player 1</v>
      </c>
      <c r="E132" s="46" t="str">
        <v>Player 2</v>
      </c>
      <c r="F132" s="46" t="str">
        <v>Player 3</v>
      </c>
      <c r="G132" s="46" t="str">
        <v>Player 4</v>
      </c>
      <c r="H132" s="47" t="str">
        <v>Player 5</v>
      </c>
      <c r="J132" s="1" t="str" cm="1">
        <f t="array" ref="J132:J143">GAME5(Table1[Player],9,4,1)</f>
        <v>15 : Player 1</v>
      </c>
      <c r="L132" s="54" t="str" cm="1">
        <f t="array" ref="L132:L143">GAME5(Table1[Player],9,4,2)</f>
        <v>15 : Player 1 : G1-P1|G1-P3|G1-P5|G1-P8|G2-P1|G2-P4|G2-P6|G2-P8|G3-P2|G3-P4|G3-P7|G3-P9|G4-P2|G4-P5|G4-P7</v>
      </c>
    </row>
    <row r="133" spans="3:12" x14ac:dyDescent="0.45">
      <c r="C133" s="56" t="str">
        <v>G1-P2</v>
      </c>
      <c r="D133" s="1" t="str">
        <v>Player 6</v>
      </c>
      <c r="E133" s="1" t="str">
        <v>Player 7</v>
      </c>
      <c r="F133" s="1" t="str">
        <v>Player 8</v>
      </c>
      <c r="G133" s="1" t="str">
        <v>Player 9</v>
      </c>
      <c r="H133" s="53" t="str">
        <v>Player 10</v>
      </c>
      <c r="J133" s="1" t="str">
        <v>15 : Player 2</v>
      </c>
      <c r="L133" s="1" t="str">
        <v>15 : Player 2 : G1-P1|G1-P3|G1-P6|G1-P8|G2-P1|G2-P4|G2-P6|G2-P9|G3-P2|G3-P4|G3-P7|G3-P9|G4-P3|G4-P5|G4-P7</v>
      </c>
    </row>
    <row r="134" spans="3:12" x14ac:dyDescent="0.45">
      <c r="C134" s="56" t="str">
        <v>G1-P3</v>
      </c>
      <c r="D134" s="1" t="str">
        <v>Player 11</v>
      </c>
      <c r="E134" s="1" t="str">
        <v>Player 12</v>
      </c>
      <c r="F134" s="1" t="str">
        <v>Player 1</v>
      </c>
      <c r="G134" s="1" t="str">
        <v>Player 2</v>
      </c>
      <c r="H134" s="53" t="str">
        <v>Player 3</v>
      </c>
      <c r="J134" s="1" t="str">
        <v>15 : Player 3</v>
      </c>
      <c r="L134" s="1" t="str">
        <v>15 : Player 3 : G1-P1|G1-P3|G1-P6|G1-P8|G2-P2|G2-P4|G2-P6|G2-P9|G3-P2|G3-P5|G3-P7|G3-P9|G4-P3|G4-P5|G4-P8</v>
      </c>
    </row>
    <row r="135" spans="3:12" x14ac:dyDescent="0.45">
      <c r="C135" s="56" t="str">
        <v>G1-P4</v>
      </c>
      <c r="D135" s="1" t="str">
        <v>Player 4</v>
      </c>
      <c r="E135" s="1" t="str">
        <v>Player 5</v>
      </c>
      <c r="F135" s="1" t="str">
        <v>Player 6</v>
      </c>
      <c r="G135" s="1" t="str">
        <v>Player 7</v>
      </c>
      <c r="H135" s="53" t="str">
        <v>Player 8</v>
      </c>
      <c r="J135" s="1" t="str">
        <v>15 : Player 4</v>
      </c>
      <c r="L135" s="1" t="str">
        <v>15 : Player 4 : G1-P1|G1-P4|G1-P6|G1-P8|G2-P2|G2-P4|G2-P7|G2-P9|G3-P2|G3-P5|G3-P7|G4-P1|G4-P3|G4-P5|G4-P8</v>
      </c>
    </row>
    <row r="136" spans="3:12" x14ac:dyDescent="0.45">
      <c r="C136" s="56" t="str">
        <v>G1-P5</v>
      </c>
      <c r="D136" s="1" t="str">
        <v>Player 9</v>
      </c>
      <c r="E136" s="1" t="str">
        <v>Player 10</v>
      </c>
      <c r="F136" s="1" t="str">
        <v>Player 11</v>
      </c>
      <c r="G136" s="1" t="str">
        <v>Player 12</v>
      </c>
      <c r="H136" s="53" t="str">
        <v>Player 1</v>
      </c>
      <c r="J136" s="1" t="str">
        <v>15 : Player 5</v>
      </c>
      <c r="L136" s="1" t="str">
        <v>15 : Player 5 : G1-P1|G1-P4|G1-P6|G1-P9|G2-P2|G2-P4|G2-P7|G2-P9|G3-P3|G3-P5|G3-P7|G4-P1|G4-P3|G4-P6|G4-P8</v>
      </c>
    </row>
    <row r="137" spans="3:12" x14ac:dyDescent="0.45">
      <c r="C137" s="56" t="str">
        <v>G1-P6</v>
      </c>
      <c r="D137" s="1" t="str">
        <v>Player 2</v>
      </c>
      <c r="E137" s="1" t="str">
        <v>Player 3</v>
      </c>
      <c r="F137" s="1" t="str">
        <v>Player 4</v>
      </c>
      <c r="G137" s="1" t="str">
        <v>Player 5</v>
      </c>
      <c r="H137" s="53" t="str">
        <v>Player 6</v>
      </c>
      <c r="J137" s="1" t="str">
        <v>15 : Player 6</v>
      </c>
      <c r="L137" s="1" t="str">
        <v>15 : Player 6 : G1-P2|G1-P4|G1-P6|G1-P9|G2-P2|G2-P5|G2-P7|G2-P9|G3-P3|G3-P5|G3-P8|G4-P1|G4-P3|G4-P6|G4-P8</v>
      </c>
    </row>
    <row r="138" spans="3:12" x14ac:dyDescent="0.45">
      <c r="C138" s="56" t="str">
        <v>G1-P7</v>
      </c>
      <c r="D138" s="1" t="str">
        <v>Player 7</v>
      </c>
      <c r="E138" s="1" t="str">
        <v>Player 8</v>
      </c>
      <c r="F138" s="1" t="str">
        <v>Player 9</v>
      </c>
      <c r="G138" s="1" t="str">
        <v>Player 10</v>
      </c>
      <c r="H138" s="53" t="str">
        <v>Player 11</v>
      </c>
      <c r="J138" s="1" t="str">
        <v>15 : Player 7</v>
      </c>
      <c r="L138" s="1" t="str">
        <v>15 : Player 7 : G1-P2|G1-P4|G1-P7|G1-P9|G2-P2|G2-P5|G2-P7|G3-P1|G3-P3|G3-P5|G3-P8|G4-P1|G4-P4|G4-P6|G4-P8</v>
      </c>
    </row>
    <row r="139" spans="3:12" x14ac:dyDescent="0.45">
      <c r="C139" s="56" t="str">
        <v>G1-P8</v>
      </c>
      <c r="D139" s="1" t="str">
        <v>Player 12</v>
      </c>
      <c r="E139" s="1" t="str">
        <v>Player 1</v>
      </c>
      <c r="F139" s="1" t="str">
        <v>Player 2</v>
      </c>
      <c r="G139" s="1" t="str">
        <v>Player 3</v>
      </c>
      <c r="H139" s="53" t="str">
        <v>Player 4</v>
      </c>
      <c r="J139" s="1" t="str">
        <v>15 : Player 8</v>
      </c>
      <c r="L139" s="1" t="str">
        <v>15 : Player 8 : G1-P2|G1-P4|G1-P7|G1-P9|G2-P3|G2-P5|G2-P7|G3-P1|G3-P3|G3-P6|G3-P8|G4-P1|G4-P4|G4-P6|G4-P9</v>
      </c>
    </row>
    <row r="140" spans="3:12" ht="14.65" thickBot="1" x14ac:dyDescent="0.5">
      <c r="C140" s="57" t="str">
        <v>G1-P9</v>
      </c>
      <c r="D140" s="51" t="str">
        <v>Player 5</v>
      </c>
      <c r="E140" s="51" t="str">
        <v>Player 6</v>
      </c>
      <c r="F140" s="51" t="str">
        <v>Player 7</v>
      </c>
      <c r="G140" s="51" t="str">
        <v>Player 8</v>
      </c>
      <c r="H140" s="52" t="str">
        <v>Player 9</v>
      </c>
      <c r="J140" s="1" t="str">
        <v>15 : Player 9</v>
      </c>
      <c r="L140" s="1" t="str">
        <v>15 : Player 9 : G1-P2|G1-P5|G1-P7|G1-P9|G2-P3|G2-P5|G2-P8|G3-P1|G3-P3|G3-P6|G3-P8|G4-P2|G4-P4|G4-P6|G4-P9</v>
      </c>
    </row>
    <row r="141" spans="3:12" x14ac:dyDescent="0.45">
      <c r="C141" s="55" t="str">
        <v>G2-P1</v>
      </c>
      <c r="D141" s="46" t="str">
        <v>Player 10</v>
      </c>
      <c r="E141" s="46" t="str">
        <v>Player 11</v>
      </c>
      <c r="F141" s="46" t="str">
        <v>Player 12</v>
      </c>
      <c r="G141" s="46" t="str">
        <v>Player 1</v>
      </c>
      <c r="H141" s="47" t="str">
        <v>Player 2</v>
      </c>
      <c r="J141" s="1" t="str">
        <v>15 : Player 10</v>
      </c>
      <c r="L141" s="1" t="str">
        <v>15 : Player 10 : G1-P2|G1-P5|G1-P7|G2-P1|G2-P3|G2-P5|G2-P8|G3-P1|G3-P4|G3-P6|G3-P8|G4-P2|G4-P4|G4-P7|G4-P9</v>
      </c>
    </row>
    <row r="142" spans="3:12" x14ac:dyDescent="0.45">
      <c r="C142" s="56" t="str">
        <v>G2-P2</v>
      </c>
      <c r="D142" s="1" t="str">
        <v>Player 3</v>
      </c>
      <c r="E142" s="1" t="str">
        <v>Player 4</v>
      </c>
      <c r="F142" s="1" t="str">
        <v>Player 5</v>
      </c>
      <c r="G142" s="1" t="str">
        <v>Player 6</v>
      </c>
      <c r="H142" s="53" t="str">
        <v>Player 7</v>
      </c>
      <c r="J142" s="1" t="str">
        <v>15 : Player 11</v>
      </c>
      <c r="L142" s="1" t="str">
        <v>15 : Player 11 : G1-P3|G1-P5|G1-P7|G2-P1|G2-P3|G2-P6|G2-P8|G3-P1|G3-P4|G3-P6|G3-P9|G4-P2|G4-P4|G4-P7|G4-P9</v>
      </c>
    </row>
    <row r="143" spans="3:12" x14ac:dyDescent="0.45">
      <c r="C143" s="56" t="str">
        <v>G2-P3</v>
      </c>
      <c r="D143" s="1" t="str">
        <v>Player 8</v>
      </c>
      <c r="E143" s="1" t="str">
        <v>Player 9</v>
      </c>
      <c r="F143" s="1" t="str">
        <v>Player 10</v>
      </c>
      <c r="G143" s="1" t="str">
        <v>Player 11</v>
      </c>
      <c r="H143" s="53" t="str">
        <v>Player 12</v>
      </c>
      <c r="J143" s="1" t="str">
        <v>15 : Player 12</v>
      </c>
      <c r="L143" s="1" t="str">
        <v>15 : Player 12 : G1-P3|G1-P5|G1-P8|G2-P1|G2-P3|G2-P6|G2-P8|G3-P2|G3-P4|G3-P6|G3-P9|G4-P2|G4-P5|G4-P7|G4-P9</v>
      </c>
    </row>
    <row r="144" spans="3:12" x14ac:dyDescent="0.45">
      <c r="C144" s="56" t="str">
        <v>G2-P4</v>
      </c>
      <c r="D144" s="1" t="str">
        <v>Player 1</v>
      </c>
      <c r="E144" s="1" t="str">
        <v>Player 2</v>
      </c>
      <c r="F144" s="1" t="str">
        <v>Player 3</v>
      </c>
      <c r="G144" s="1" t="str">
        <v>Player 4</v>
      </c>
      <c r="H144" s="53" t="str">
        <v>Player 5</v>
      </c>
    </row>
    <row r="145" spans="3:8" x14ac:dyDescent="0.45">
      <c r="C145" s="56" t="str">
        <v>G2-P5</v>
      </c>
      <c r="D145" s="1" t="str">
        <v>Player 6</v>
      </c>
      <c r="E145" s="1" t="str">
        <v>Player 7</v>
      </c>
      <c r="F145" s="1" t="str">
        <v>Player 8</v>
      </c>
      <c r="G145" s="1" t="str">
        <v>Player 9</v>
      </c>
      <c r="H145" s="53" t="str">
        <v>Player 10</v>
      </c>
    </row>
    <row r="146" spans="3:8" x14ac:dyDescent="0.45">
      <c r="C146" s="56" t="str">
        <v>G2-P6</v>
      </c>
      <c r="D146" s="1" t="str">
        <v>Player 11</v>
      </c>
      <c r="E146" s="1" t="str">
        <v>Player 12</v>
      </c>
      <c r="F146" s="1" t="str">
        <v>Player 1</v>
      </c>
      <c r="G146" s="1" t="str">
        <v>Player 2</v>
      </c>
      <c r="H146" s="53" t="str">
        <v>Player 3</v>
      </c>
    </row>
    <row r="147" spans="3:8" x14ac:dyDescent="0.45">
      <c r="C147" s="56" t="str">
        <v>G2-P7</v>
      </c>
      <c r="D147" s="1" t="str">
        <v>Player 4</v>
      </c>
      <c r="E147" s="1" t="str">
        <v>Player 5</v>
      </c>
      <c r="F147" s="1" t="str">
        <v>Player 6</v>
      </c>
      <c r="G147" s="1" t="str">
        <v>Player 7</v>
      </c>
      <c r="H147" s="53" t="str">
        <v>Player 8</v>
      </c>
    </row>
    <row r="148" spans="3:8" x14ac:dyDescent="0.45">
      <c r="C148" s="56" t="str">
        <v>G2-P8</v>
      </c>
      <c r="D148" s="1" t="str">
        <v>Player 9</v>
      </c>
      <c r="E148" s="1" t="str">
        <v>Player 10</v>
      </c>
      <c r="F148" s="1" t="str">
        <v>Player 11</v>
      </c>
      <c r="G148" s="1" t="str">
        <v>Player 12</v>
      </c>
      <c r="H148" s="53" t="str">
        <v>Player 1</v>
      </c>
    </row>
    <row r="149" spans="3:8" ht="14.65" thickBot="1" x14ac:dyDescent="0.5">
      <c r="C149" s="57" t="str">
        <v>G2-P9</v>
      </c>
      <c r="D149" s="51" t="str">
        <v>Player 2</v>
      </c>
      <c r="E149" s="51" t="str">
        <v>Player 3</v>
      </c>
      <c r="F149" s="51" t="str">
        <v>Player 4</v>
      </c>
      <c r="G149" s="51" t="str">
        <v>Player 5</v>
      </c>
      <c r="H149" s="52" t="str">
        <v>Player 6</v>
      </c>
    </row>
    <row r="150" spans="3:8" x14ac:dyDescent="0.45">
      <c r="C150" s="55" t="str">
        <v>G3-P1</v>
      </c>
      <c r="D150" s="46" t="str">
        <v>Player 7</v>
      </c>
      <c r="E150" s="46" t="str">
        <v>Player 8</v>
      </c>
      <c r="F150" s="46" t="str">
        <v>Player 9</v>
      </c>
      <c r="G150" s="46" t="str">
        <v>Player 10</v>
      </c>
      <c r="H150" s="47" t="str">
        <v>Player 11</v>
      </c>
    </row>
    <row r="151" spans="3:8" x14ac:dyDescent="0.45">
      <c r="C151" s="56" t="str">
        <v>G3-P2</v>
      </c>
      <c r="D151" s="1" t="str">
        <v>Player 12</v>
      </c>
      <c r="E151" s="1" t="str">
        <v>Player 1</v>
      </c>
      <c r="F151" s="1" t="str">
        <v>Player 2</v>
      </c>
      <c r="G151" s="1" t="str">
        <v>Player 3</v>
      </c>
      <c r="H151" s="53" t="str">
        <v>Player 4</v>
      </c>
    </row>
    <row r="152" spans="3:8" x14ac:dyDescent="0.45">
      <c r="C152" s="56" t="str">
        <v>G3-P3</v>
      </c>
      <c r="D152" s="1" t="str">
        <v>Player 5</v>
      </c>
      <c r="E152" s="1" t="str">
        <v>Player 6</v>
      </c>
      <c r="F152" s="1" t="str">
        <v>Player 7</v>
      </c>
      <c r="G152" s="1" t="str">
        <v>Player 8</v>
      </c>
      <c r="H152" s="53" t="str">
        <v>Player 9</v>
      </c>
    </row>
    <row r="153" spans="3:8" x14ac:dyDescent="0.45">
      <c r="C153" s="56" t="str">
        <v>G3-P4</v>
      </c>
      <c r="D153" s="1" t="str">
        <v>Player 10</v>
      </c>
      <c r="E153" s="1" t="str">
        <v>Player 11</v>
      </c>
      <c r="F153" s="1" t="str">
        <v>Player 12</v>
      </c>
      <c r="G153" s="1" t="str">
        <v>Player 1</v>
      </c>
      <c r="H153" s="53" t="str">
        <v>Player 2</v>
      </c>
    </row>
    <row r="154" spans="3:8" x14ac:dyDescent="0.45">
      <c r="C154" s="56" t="str">
        <v>G3-P5</v>
      </c>
      <c r="D154" s="1" t="str">
        <v>Player 3</v>
      </c>
      <c r="E154" s="1" t="str">
        <v>Player 4</v>
      </c>
      <c r="F154" s="1" t="str">
        <v>Player 5</v>
      </c>
      <c r="G154" s="1" t="str">
        <v>Player 6</v>
      </c>
      <c r="H154" s="53" t="str">
        <v>Player 7</v>
      </c>
    </row>
    <row r="155" spans="3:8" x14ac:dyDescent="0.45">
      <c r="C155" s="56" t="str">
        <v>G3-P6</v>
      </c>
      <c r="D155" s="1" t="str">
        <v>Player 8</v>
      </c>
      <c r="E155" s="1" t="str">
        <v>Player 9</v>
      </c>
      <c r="F155" s="1" t="str">
        <v>Player 10</v>
      </c>
      <c r="G155" s="1" t="str">
        <v>Player 11</v>
      </c>
      <c r="H155" s="53" t="str">
        <v>Player 12</v>
      </c>
    </row>
    <row r="156" spans="3:8" x14ac:dyDescent="0.45">
      <c r="C156" s="56" t="str">
        <v>G3-P7</v>
      </c>
      <c r="D156" s="1" t="str">
        <v>Player 1</v>
      </c>
      <c r="E156" s="1" t="str">
        <v>Player 2</v>
      </c>
      <c r="F156" s="1" t="str">
        <v>Player 3</v>
      </c>
      <c r="G156" s="1" t="str">
        <v>Player 4</v>
      </c>
      <c r="H156" s="53" t="str">
        <v>Player 5</v>
      </c>
    </row>
    <row r="157" spans="3:8" x14ac:dyDescent="0.45">
      <c r="C157" s="56" t="str">
        <v>G3-P8</v>
      </c>
      <c r="D157" s="1" t="str">
        <v>Player 6</v>
      </c>
      <c r="E157" s="1" t="str">
        <v>Player 7</v>
      </c>
      <c r="F157" s="1" t="str">
        <v>Player 8</v>
      </c>
      <c r="G157" s="1" t="str">
        <v>Player 9</v>
      </c>
      <c r="H157" s="53" t="str">
        <v>Player 10</v>
      </c>
    </row>
    <row r="158" spans="3:8" ht="14.65" thickBot="1" x14ac:dyDescent="0.5">
      <c r="C158" s="57" t="str">
        <v>G3-P9</v>
      </c>
      <c r="D158" s="51" t="str">
        <v>Player 11</v>
      </c>
      <c r="E158" s="51" t="str">
        <v>Player 12</v>
      </c>
      <c r="F158" s="51" t="str">
        <v>Player 1</v>
      </c>
      <c r="G158" s="51" t="str">
        <v>Player 2</v>
      </c>
      <c r="H158" s="52" t="str">
        <v>Player 3</v>
      </c>
    </row>
    <row r="159" spans="3:8" x14ac:dyDescent="0.45">
      <c r="C159" s="55" t="str">
        <v>G4-P1</v>
      </c>
      <c r="D159" s="46" t="str">
        <v>Player 4</v>
      </c>
      <c r="E159" s="46" t="str">
        <v>Player 5</v>
      </c>
      <c r="F159" s="46" t="str">
        <v>Player 6</v>
      </c>
      <c r="G159" s="46" t="str">
        <v>Player 7</v>
      </c>
      <c r="H159" s="47" t="str">
        <v>Player 8</v>
      </c>
    </row>
    <row r="160" spans="3:8" x14ac:dyDescent="0.45">
      <c r="C160" s="56" t="str">
        <v>G4-P2</v>
      </c>
      <c r="D160" s="1" t="str">
        <v>Player 9</v>
      </c>
      <c r="E160" s="1" t="str">
        <v>Player 10</v>
      </c>
      <c r="F160" s="1" t="str">
        <v>Player 11</v>
      </c>
      <c r="G160" s="1" t="str">
        <v>Player 12</v>
      </c>
      <c r="H160" s="53" t="str">
        <v>Player 1</v>
      </c>
    </row>
    <row r="161" spans="3:12" x14ac:dyDescent="0.45">
      <c r="C161" s="56" t="str">
        <v>G4-P3</v>
      </c>
      <c r="D161" s="1" t="str">
        <v>Player 2</v>
      </c>
      <c r="E161" s="1" t="str">
        <v>Player 3</v>
      </c>
      <c r="F161" s="1" t="str">
        <v>Player 4</v>
      </c>
      <c r="G161" s="1" t="str">
        <v>Player 5</v>
      </c>
      <c r="H161" s="53" t="str">
        <v>Player 6</v>
      </c>
    </row>
    <row r="162" spans="3:12" x14ac:dyDescent="0.45">
      <c r="C162" s="56" t="str">
        <v>G4-P4</v>
      </c>
      <c r="D162" s="1" t="str">
        <v>Player 7</v>
      </c>
      <c r="E162" s="1" t="str">
        <v>Player 8</v>
      </c>
      <c r="F162" s="1" t="str">
        <v>Player 9</v>
      </c>
      <c r="G162" s="1" t="str">
        <v>Player 10</v>
      </c>
      <c r="H162" s="53" t="str">
        <v>Player 11</v>
      </c>
    </row>
    <row r="163" spans="3:12" x14ac:dyDescent="0.45">
      <c r="C163" s="56" t="str">
        <v>G4-P5</v>
      </c>
      <c r="D163" s="1" t="str">
        <v>Player 12</v>
      </c>
      <c r="E163" s="1" t="str">
        <v>Player 1</v>
      </c>
      <c r="F163" s="1" t="str">
        <v>Player 2</v>
      </c>
      <c r="G163" s="1" t="str">
        <v>Player 3</v>
      </c>
      <c r="H163" s="53" t="str">
        <v>Player 4</v>
      </c>
    </row>
    <row r="164" spans="3:12" x14ac:dyDescent="0.45">
      <c r="C164" s="56" t="str">
        <v>G4-P6</v>
      </c>
      <c r="D164" s="1" t="str">
        <v>Player 5</v>
      </c>
      <c r="E164" s="1" t="str">
        <v>Player 6</v>
      </c>
      <c r="F164" s="1" t="str">
        <v>Player 7</v>
      </c>
      <c r="G164" s="1" t="str">
        <v>Player 8</v>
      </c>
      <c r="H164" s="53" t="str">
        <v>Player 9</v>
      </c>
    </row>
    <row r="165" spans="3:12" x14ac:dyDescent="0.45">
      <c r="C165" s="56" t="str">
        <v>G4-P7</v>
      </c>
      <c r="D165" s="1" t="str">
        <v>Player 10</v>
      </c>
      <c r="E165" s="1" t="str">
        <v>Player 11</v>
      </c>
      <c r="F165" s="1" t="str">
        <v>Player 12</v>
      </c>
      <c r="G165" s="1" t="str">
        <v>Player 1</v>
      </c>
      <c r="H165" s="53" t="str">
        <v>Player 2</v>
      </c>
    </row>
    <row r="166" spans="3:12" x14ac:dyDescent="0.45">
      <c r="C166" s="56" t="str">
        <v>G4-P8</v>
      </c>
      <c r="D166" s="1" t="str">
        <v>Player 3</v>
      </c>
      <c r="E166" s="1" t="str">
        <v>Player 4</v>
      </c>
      <c r="F166" s="1" t="str">
        <v>Player 5</v>
      </c>
      <c r="G166" s="1" t="str">
        <v>Player 6</v>
      </c>
      <c r="H166" s="53" t="str">
        <v>Player 7</v>
      </c>
    </row>
    <row r="167" spans="3:12" ht="14.65" thickBot="1" x14ac:dyDescent="0.5">
      <c r="C167" s="57" t="str">
        <v>G4-P9</v>
      </c>
      <c r="D167" s="51" t="str">
        <v>Player 8</v>
      </c>
      <c r="E167" s="51" t="str">
        <v>Player 9</v>
      </c>
      <c r="F167" s="51" t="str">
        <v>Player 10</v>
      </c>
      <c r="G167" s="51" t="str">
        <v>Player 11</v>
      </c>
      <c r="H167" s="52" t="str">
        <v>Player 12</v>
      </c>
    </row>
    <row r="169" spans="3:12" x14ac:dyDescent="0.45">
      <c r="C169" s="33" t="s">
        <v>93</v>
      </c>
      <c r="J169" s="33" t="s">
        <v>19</v>
      </c>
      <c r="L169" s="33" t="s">
        <v>90</v>
      </c>
    </row>
    <row r="170" spans="3:12" ht="14.65" thickBot="1" x14ac:dyDescent="0.5">
      <c r="C170" s="96" t="str">
        <f ca="1">_xlfn.FORMULATEXT(C171)</f>
        <v>=GAME5(Table1[Player],9,5)</v>
      </c>
      <c r="J170" s="96" t="str">
        <f ca="1">_xlfn.FORMULATEXT(J171)</f>
        <v>=GAME5(Table1[Player],9,5,1)</v>
      </c>
      <c r="L170" s="96" t="str">
        <f ca="1">_xlfn.FORMULATEXT(L171)</f>
        <v>=GAME5(Table1[Player],9,5,2)</v>
      </c>
    </row>
    <row r="171" spans="3:12" x14ac:dyDescent="0.45">
      <c r="C171" s="55" t="str" cm="1">
        <f t="array" ref="C171:H215">GAME5(Table1[Player],9,5)</f>
        <v>G1-P1</v>
      </c>
      <c r="D171" s="46" t="str">
        <v>Player 1</v>
      </c>
      <c r="E171" s="46" t="str">
        <v>Player 2</v>
      </c>
      <c r="F171" s="46" t="str">
        <v>Player 3</v>
      </c>
      <c r="G171" s="46" t="str">
        <v>Player 4</v>
      </c>
      <c r="H171" s="47" t="str">
        <v>Player 5</v>
      </c>
      <c r="J171" s="1" t="str" cm="1">
        <f t="array" ref="J171:J182">GAME5(Table1[Player],9,5,1)</f>
        <v>19 : Player 1</v>
      </c>
      <c r="L171" s="54" t="str" cm="1">
        <f t="array" ref="L171:L182">GAME5(Table1[Player],9,5,2)</f>
        <v>19 : Player 1 : G1-P1|G1-P3|G1-P5|G1-P8|G2-P1|G2-P4|G2-P6|G2-P8|G3-P2|G3-P4|G3-P7|G3-P9|G4-P2|G4-P5|G4-P7|G5-P1|G5-P3|G5-P5|G5-P8</v>
      </c>
    </row>
    <row r="172" spans="3:12" x14ac:dyDescent="0.45">
      <c r="C172" s="56" t="str">
        <v>G1-P2</v>
      </c>
      <c r="D172" s="1" t="str">
        <v>Player 6</v>
      </c>
      <c r="E172" s="1" t="str">
        <v>Player 7</v>
      </c>
      <c r="F172" s="1" t="str">
        <v>Player 8</v>
      </c>
      <c r="G172" s="1" t="str">
        <v>Player 9</v>
      </c>
      <c r="H172" s="53" t="str">
        <v>Player 10</v>
      </c>
      <c r="J172" s="1" t="str">
        <v>19 : Player 2</v>
      </c>
      <c r="L172" s="1" t="str">
        <v>19 : Player 2 : G1-P1|G1-P3|G1-P6|G1-P8|G2-P1|G2-P4|G2-P6|G2-P9|G3-P2|G3-P4|G3-P7|G3-P9|G4-P3|G4-P5|G4-P7|G5-P1|G5-P3|G5-P6|G5-P8</v>
      </c>
    </row>
    <row r="173" spans="3:12" x14ac:dyDescent="0.45">
      <c r="C173" s="56" t="str">
        <v>G1-P3</v>
      </c>
      <c r="D173" s="1" t="str">
        <v>Player 11</v>
      </c>
      <c r="E173" s="1" t="str">
        <v>Player 12</v>
      </c>
      <c r="F173" s="1" t="str">
        <v>Player 1</v>
      </c>
      <c r="G173" s="1" t="str">
        <v>Player 2</v>
      </c>
      <c r="H173" s="53" t="str">
        <v>Player 3</v>
      </c>
      <c r="J173" s="1" t="str">
        <v>19 : Player 3</v>
      </c>
      <c r="L173" s="1" t="str">
        <v>19 : Player 3 : G1-P1|G1-P3|G1-P6|G1-P8|G2-P2|G2-P4|G2-P6|G2-P9|G3-P2|G3-P5|G3-P7|G3-P9|G4-P3|G4-P5|G4-P8|G5-P1|G5-P3|G5-P6|G5-P8</v>
      </c>
    </row>
    <row r="174" spans="3:12" x14ac:dyDescent="0.45">
      <c r="C174" s="56" t="str">
        <v>G1-P4</v>
      </c>
      <c r="D174" s="1" t="str">
        <v>Player 4</v>
      </c>
      <c r="E174" s="1" t="str">
        <v>Player 5</v>
      </c>
      <c r="F174" s="1" t="str">
        <v>Player 6</v>
      </c>
      <c r="G174" s="1" t="str">
        <v>Player 7</v>
      </c>
      <c r="H174" s="53" t="str">
        <v>Player 8</v>
      </c>
      <c r="J174" s="1" t="str">
        <v>19 : Player 4</v>
      </c>
      <c r="L174" s="1" t="str">
        <v>19 : Player 4 : G1-P1|G1-P4|G1-P6|G1-P8|G2-P2|G2-P4|G2-P7|G2-P9|G3-P2|G3-P5|G3-P7|G4-P1|G4-P3|G4-P5|G4-P8|G5-P1|G5-P4|G5-P6|G5-P8</v>
      </c>
    </row>
    <row r="175" spans="3:12" x14ac:dyDescent="0.45">
      <c r="C175" s="56" t="str">
        <v>G1-P5</v>
      </c>
      <c r="D175" s="1" t="str">
        <v>Player 9</v>
      </c>
      <c r="E175" s="1" t="str">
        <v>Player 10</v>
      </c>
      <c r="F175" s="1" t="str">
        <v>Player 11</v>
      </c>
      <c r="G175" s="1" t="str">
        <v>Player 12</v>
      </c>
      <c r="H175" s="53" t="str">
        <v>Player 1</v>
      </c>
      <c r="J175" s="1" t="str">
        <v>19 : Player 5</v>
      </c>
      <c r="L175" s="1" t="str">
        <v>19 : Player 5 : G1-P1|G1-P4|G1-P6|G1-P9|G2-P2|G2-P4|G2-P7|G2-P9|G3-P3|G3-P5|G3-P7|G4-P1|G4-P3|G4-P6|G4-P8|G5-P1|G5-P4|G5-P6|G5-P9</v>
      </c>
    </row>
    <row r="176" spans="3:12" x14ac:dyDescent="0.45">
      <c r="C176" s="56" t="str">
        <v>G1-P6</v>
      </c>
      <c r="D176" s="1" t="str">
        <v>Player 2</v>
      </c>
      <c r="E176" s="1" t="str">
        <v>Player 3</v>
      </c>
      <c r="F176" s="1" t="str">
        <v>Player 4</v>
      </c>
      <c r="G176" s="1" t="str">
        <v>Player 5</v>
      </c>
      <c r="H176" s="53" t="str">
        <v>Player 6</v>
      </c>
      <c r="J176" s="1" t="str">
        <v>19 : Player 6</v>
      </c>
      <c r="L176" s="1" t="str">
        <v>19 : Player 6 : G1-P2|G1-P4|G1-P6|G1-P9|G2-P2|G2-P5|G2-P7|G2-P9|G3-P3|G3-P5|G3-P8|G4-P1|G4-P3|G4-P6|G4-P8|G5-P2|G5-P4|G5-P6|G5-P9</v>
      </c>
    </row>
    <row r="177" spans="3:12" x14ac:dyDescent="0.45">
      <c r="C177" s="56" t="str">
        <v>G1-P7</v>
      </c>
      <c r="D177" s="1" t="str">
        <v>Player 7</v>
      </c>
      <c r="E177" s="1" t="str">
        <v>Player 8</v>
      </c>
      <c r="F177" s="1" t="str">
        <v>Player 9</v>
      </c>
      <c r="G177" s="1" t="str">
        <v>Player 10</v>
      </c>
      <c r="H177" s="53" t="str">
        <v>Player 11</v>
      </c>
      <c r="J177" s="1" t="str">
        <v>19 : Player 7</v>
      </c>
      <c r="L177" s="1" t="str">
        <v>19 : Player 7 : G1-P2|G1-P4|G1-P7|G1-P9|G2-P2|G2-P5|G2-P7|G3-P1|G3-P3|G3-P5|G3-P8|G4-P1|G4-P4|G4-P6|G4-P8|G5-P2|G5-P4|G5-P7|G5-P9</v>
      </c>
    </row>
    <row r="178" spans="3:12" x14ac:dyDescent="0.45">
      <c r="C178" s="56" t="str">
        <v>G1-P8</v>
      </c>
      <c r="D178" s="1" t="str">
        <v>Player 12</v>
      </c>
      <c r="E178" s="1" t="str">
        <v>Player 1</v>
      </c>
      <c r="F178" s="1" t="str">
        <v>Player 2</v>
      </c>
      <c r="G178" s="1" t="str">
        <v>Player 3</v>
      </c>
      <c r="H178" s="53" t="str">
        <v>Player 4</v>
      </c>
      <c r="J178" s="1" t="str">
        <v>19 : Player 8</v>
      </c>
      <c r="L178" s="1" t="str">
        <v>19 : Player 8 : G1-P2|G1-P4|G1-P7|G1-P9|G2-P3|G2-P5|G2-P7|G3-P1|G3-P3|G3-P6|G3-P8|G4-P1|G4-P4|G4-P6|G4-P9|G5-P2|G5-P4|G5-P7|G5-P9</v>
      </c>
    </row>
    <row r="179" spans="3:12" ht="14.65" thickBot="1" x14ac:dyDescent="0.5">
      <c r="C179" s="57" t="str">
        <v>G1-P9</v>
      </c>
      <c r="D179" s="51" t="str">
        <v>Player 5</v>
      </c>
      <c r="E179" s="51" t="str">
        <v>Player 6</v>
      </c>
      <c r="F179" s="51" t="str">
        <v>Player 7</v>
      </c>
      <c r="G179" s="51" t="str">
        <v>Player 8</v>
      </c>
      <c r="H179" s="52" t="str">
        <v>Player 9</v>
      </c>
      <c r="J179" s="1" t="str">
        <v>19 : Player 9</v>
      </c>
      <c r="L179" s="1" t="str">
        <v>19 : Player 9 : G1-P2|G1-P5|G1-P7|G1-P9|G2-P3|G2-P5|G2-P8|G3-P1|G3-P3|G3-P6|G3-P8|G4-P2|G4-P4|G4-P6|G4-P9|G5-P2|G5-P5|G5-P7|G5-P9</v>
      </c>
    </row>
    <row r="180" spans="3:12" x14ac:dyDescent="0.45">
      <c r="C180" s="55" t="str">
        <v>G2-P1</v>
      </c>
      <c r="D180" s="46" t="str">
        <v>Player 10</v>
      </c>
      <c r="E180" s="46" t="str">
        <v>Player 11</v>
      </c>
      <c r="F180" s="46" t="str">
        <v>Player 12</v>
      </c>
      <c r="G180" s="46" t="str">
        <v>Player 1</v>
      </c>
      <c r="H180" s="47" t="str">
        <v>Player 2</v>
      </c>
      <c r="J180" s="1" t="str">
        <v>18 : Player 10</v>
      </c>
      <c r="L180" s="1" t="str">
        <v>18 : Player 10 : G1-P2|G1-P5|G1-P7|G2-P1|G2-P3|G2-P5|G2-P8|G3-P1|G3-P4|G3-P6|G3-P8|G4-P2|G4-P4|G4-P7|G4-P9|G5-P2|G5-P5|G5-P7</v>
      </c>
    </row>
    <row r="181" spans="3:12" x14ac:dyDescent="0.45">
      <c r="C181" s="56" t="str">
        <v>G2-P2</v>
      </c>
      <c r="D181" s="1" t="str">
        <v>Player 3</v>
      </c>
      <c r="E181" s="1" t="str">
        <v>Player 4</v>
      </c>
      <c r="F181" s="1" t="str">
        <v>Player 5</v>
      </c>
      <c r="G181" s="1" t="str">
        <v>Player 6</v>
      </c>
      <c r="H181" s="53" t="str">
        <v>Player 7</v>
      </c>
      <c r="J181" s="1" t="str">
        <v>18 : Player 11</v>
      </c>
      <c r="L181" s="1" t="str">
        <v>18 : Player 11 : G1-P3|G1-P5|G1-P7|G2-P1|G2-P3|G2-P6|G2-P8|G3-P1|G3-P4|G3-P6|G3-P9|G4-P2|G4-P4|G4-P7|G4-P9|G5-P3|G5-P5|G5-P7</v>
      </c>
    </row>
    <row r="182" spans="3:12" x14ac:dyDescent="0.45">
      <c r="C182" s="56" t="str">
        <v>G2-P3</v>
      </c>
      <c r="D182" s="1" t="str">
        <v>Player 8</v>
      </c>
      <c r="E182" s="1" t="str">
        <v>Player 9</v>
      </c>
      <c r="F182" s="1" t="str">
        <v>Player 10</v>
      </c>
      <c r="G182" s="1" t="str">
        <v>Player 11</v>
      </c>
      <c r="H182" s="53" t="str">
        <v>Player 12</v>
      </c>
      <c r="J182" s="1" t="str">
        <v>18 : Player 12</v>
      </c>
      <c r="L182" s="1" t="str">
        <v>18 : Player 12 : G1-P3|G1-P5|G1-P8|G2-P1|G2-P3|G2-P6|G2-P8|G3-P2|G3-P4|G3-P6|G3-P9|G4-P2|G4-P5|G4-P7|G4-P9|G5-P3|G5-P5|G5-P8</v>
      </c>
    </row>
    <row r="183" spans="3:12" x14ac:dyDescent="0.45">
      <c r="C183" s="56" t="str">
        <v>G2-P4</v>
      </c>
      <c r="D183" s="1" t="str">
        <v>Player 1</v>
      </c>
      <c r="E183" s="1" t="str">
        <v>Player 2</v>
      </c>
      <c r="F183" s="1" t="str">
        <v>Player 3</v>
      </c>
      <c r="G183" s="1" t="str">
        <v>Player 4</v>
      </c>
      <c r="H183" s="53" t="str">
        <v>Player 5</v>
      </c>
    </row>
    <row r="184" spans="3:12" x14ac:dyDescent="0.45">
      <c r="C184" s="56" t="str">
        <v>G2-P5</v>
      </c>
      <c r="D184" s="1" t="str">
        <v>Player 6</v>
      </c>
      <c r="E184" s="1" t="str">
        <v>Player 7</v>
      </c>
      <c r="F184" s="1" t="str">
        <v>Player 8</v>
      </c>
      <c r="G184" s="1" t="str">
        <v>Player 9</v>
      </c>
      <c r="H184" s="53" t="str">
        <v>Player 10</v>
      </c>
    </row>
    <row r="185" spans="3:12" x14ac:dyDescent="0.45">
      <c r="C185" s="56" t="str">
        <v>G2-P6</v>
      </c>
      <c r="D185" s="1" t="str">
        <v>Player 11</v>
      </c>
      <c r="E185" s="1" t="str">
        <v>Player 12</v>
      </c>
      <c r="F185" s="1" t="str">
        <v>Player 1</v>
      </c>
      <c r="G185" s="1" t="str">
        <v>Player 2</v>
      </c>
      <c r="H185" s="53" t="str">
        <v>Player 3</v>
      </c>
    </row>
    <row r="186" spans="3:12" x14ac:dyDescent="0.45">
      <c r="C186" s="56" t="str">
        <v>G2-P7</v>
      </c>
      <c r="D186" s="1" t="str">
        <v>Player 4</v>
      </c>
      <c r="E186" s="1" t="str">
        <v>Player 5</v>
      </c>
      <c r="F186" s="1" t="str">
        <v>Player 6</v>
      </c>
      <c r="G186" s="1" t="str">
        <v>Player 7</v>
      </c>
      <c r="H186" s="53" t="str">
        <v>Player 8</v>
      </c>
    </row>
    <row r="187" spans="3:12" x14ac:dyDescent="0.45">
      <c r="C187" s="56" t="str">
        <v>G2-P8</v>
      </c>
      <c r="D187" s="1" t="str">
        <v>Player 9</v>
      </c>
      <c r="E187" s="1" t="str">
        <v>Player 10</v>
      </c>
      <c r="F187" s="1" t="str">
        <v>Player 11</v>
      </c>
      <c r="G187" s="1" t="str">
        <v>Player 12</v>
      </c>
      <c r="H187" s="53" t="str">
        <v>Player 1</v>
      </c>
    </row>
    <row r="188" spans="3:12" ht="14.65" thickBot="1" x14ac:dyDescent="0.5">
      <c r="C188" s="57" t="str">
        <v>G2-P9</v>
      </c>
      <c r="D188" s="51" t="str">
        <v>Player 2</v>
      </c>
      <c r="E188" s="51" t="str">
        <v>Player 3</v>
      </c>
      <c r="F188" s="51" t="str">
        <v>Player 4</v>
      </c>
      <c r="G188" s="51" t="str">
        <v>Player 5</v>
      </c>
      <c r="H188" s="52" t="str">
        <v>Player 6</v>
      </c>
    </row>
    <row r="189" spans="3:12" x14ac:dyDescent="0.45">
      <c r="C189" s="55" t="str">
        <v>G3-P1</v>
      </c>
      <c r="D189" s="46" t="str">
        <v>Player 7</v>
      </c>
      <c r="E189" s="46" t="str">
        <v>Player 8</v>
      </c>
      <c r="F189" s="46" t="str">
        <v>Player 9</v>
      </c>
      <c r="G189" s="46" t="str">
        <v>Player 10</v>
      </c>
      <c r="H189" s="47" t="str">
        <v>Player 11</v>
      </c>
    </row>
    <row r="190" spans="3:12" x14ac:dyDescent="0.45">
      <c r="C190" s="56" t="str">
        <v>G3-P2</v>
      </c>
      <c r="D190" s="1" t="str">
        <v>Player 12</v>
      </c>
      <c r="E190" s="1" t="str">
        <v>Player 1</v>
      </c>
      <c r="F190" s="1" t="str">
        <v>Player 2</v>
      </c>
      <c r="G190" s="1" t="str">
        <v>Player 3</v>
      </c>
      <c r="H190" s="53" t="str">
        <v>Player 4</v>
      </c>
    </row>
    <row r="191" spans="3:12" x14ac:dyDescent="0.45">
      <c r="C191" s="56" t="str">
        <v>G3-P3</v>
      </c>
      <c r="D191" s="1" t="str">
        <v>Player 5</v>
      </c>
      <c r="E191" s="1" t="str">
        <v>Player 6</v>
      </c>
      <c r="F191" s="1" t="str">
        <v>Player 7</v>
      </c>
      <c r="G191" s="1" t="str">
        <v>Player 8</v>
      </c>
      <c r="H191" s="53" t="str">
        <v>Player 9</v>
      </c>
    </row>
    <row r="192" spans="3:12" x14ac:dyDescent="0.45">
      <c r="C192" s="56" t="str">
        <v>G3-P4</v>
      </c>
      <c r="D192" s="1" t="str">
        <v>Player 10</v>
      </c>
      <c r="E192" s="1" t="str">
        <v>Player 11</v>
      </c>
      <c r="F192" s="1" t="str">
        <v>Player 12</v>
      </c>
      <c r="G192" s="1" t="str">
        <v>Player 1</v>
      </c>
      <c r="H192" s="53" t="str">
        <v>Player 2</v>
      </c>
    </row>
    <row r="193" spans="3:8" x14ac:dyDescent="0.45">
      <c r="C193" s="56" t="str">
        <v>G3-P5</v>
      </c>
      <c r="D193" s="1" t="str">
        <v>Player 3</v>
      </c>
      <c r="E193" s="1" t="str">
        <v>Player 4</v>
      </c>
      <c r="F193" s="1" t="str">
        <v>Player 5</v>
      </c>
      <c r="G193" s="1" t="str">
        <v>Player 6</v>
      </c>
      <c r="H193" s="53" t="str">
        <v>Player 7</v>
      </c>
    </row>
    <row r="194" spans="3:8" x14ac:dyDescent="0.45">
      <c r="C194" s="56" t="str">
        <v>G3-P6</v>
      </c>
      <c r="D194" s="1" t="str">
        <v>Player 8</v>
      </c>
      <c r="E194" s="1" t="str">
        <v>Player 9</v>
      </c>
      <c r="F194" s="1" t="str">
        <v>Player 10</v>
      </c>
      <c r="G194" s="1" t="str">
        <v>Player 11</v>
      </c>
      <c r="H194" s="53" t="str">
        <v>Player 12</v>
      </c>
    </row>
    <row r="195" spans="3:8" x14ac:dyDescent="0.45">
      <c r="C195" s="56" t="str">
        <v>G3-P7</v>
      </c>
      <c r="D195" s="1" t="str">
        <v>Player 1</v>
      </c>
      <c r="E195" s="1" t="str">
        <v>Player 2</v>
      </c>
      <c r="F195" s="1" t="str">
        <v>Player 3</v>
      </c>
      <c r="G195" s="1" t="str">
        <v>Player 4</v>
      </c>
      <c r="H195" s="53" t="str">
        <v>Player 5</v>
      </c>
    </row>
    <row r="196" spans="3:8" x14ac:dyDescent="0.45">
      <c r="C196" s="56" t="str">
        <v>G3-P8</v>
      </c>
      <c r="D196" s="1" t="str">
        <v>Player 6</v>
      </c>
      <c r="E196" s="1" t="str">
        <v>Player 7</v>
      </c>
      <c r="F196" s="1" t="str">
        <v>Player 8</v>
      </c>
      <c r="G196" s="1" t="str">
        <v>Player 9</v>
      </c>
      <c r="H196" s="53" t="str">
        <v>Player 10</v>
      </c>
    </row>
    <row r="197" spans="3:8" ht="14.65" thickBot="1" x14ac:dyDescent="0.5">
      <c r="C197" s="57" t="str">
        <v>G3-P9</v>
      </c>
      <c r="D197" s="51" t="str">
        <v>Player 11</v>
      </c>
      <c r="E197" s="51" t="str">
        <v>Player 12</v>
      </c>
      <c r="F197" s="51" t="str">
        <v>Player 1</v>
      </c>
      <c r="G197" s="51" t="str">
        <v>Player 2</v>
      </c>
      <c r="H197" s="52" t="str">
        <v>Player 3</v>
      </c>
    </row>
    <row r="198" spans="3:8" x14ac:dyDescent="0.45">
      <c r="C198" s="55" t="str">
        <v>G4-P1</v>
      </c>
      <c r="D198" s="46" t="str">
        <v>Player 4</v>
      </c>
      <c r="E198" s="46" t="str">
        <v>Player 5</v>
      </c>
      <c r="F198" s="46" t="str">
        <v>Player 6</v>
      </c>
      <c r="G198" s="46" t="str">
        <v>Player 7</v>
      </c>
      <c r="H198" s="47" t="str">
        <v>Player 8</v>
      </c>
    </row>
    <row r="199" spans="3:8" x14ac:dyDescent="0.45">
      <c r="C199" s="56" t="str">
        <v>G4-P2</v>
      </c>
      <c r="D199" s="1" t="str">
        <v>Player 9</v>
      </c>
      <c r="E199" s="1" t="str">
        <v>Player 10</v>
      </c>
      <c r="F199" s="1" t="str">
        <v>Player 11</v>
      </c>
      <c r="G199" s="1" t="str">
        <v>Player 12</v>
      </c>
      <c r="H199" s="53" t="str">
        <v>Player 1</v>
      </c>
    </row>
    <row r="200" spans="3:8" x14ac:dyDescent="0.45">
      <c r="C200" s="56" t="str">
        <v>G4-P3</v>
      </c>
      <c r="D200" s="1" t="str">
        <v>Player 2</v>
      </c>
      <c r="E200" s="1" t="str">
        <v>Player 3</v>
      </c>
      <c r="F200" s="1" t="str">
        <v>Player 4</v>
      </c>
      <c r="G200" s="1" t="str">
        <v>Player 5</v>
      </c>
      <c r="H200" s="53" t="str">
        <v>Player 6</v>
      </c>
    </row>
    <row r="201" spans="3:8" x14ac:dyDescent="0.45">
      <c r="C201" s="56" t="str">
        <v>G4-P4</v>
      </c>
      <c r="D201" s="1" t="str">
        <v>Player 7</v>
      </c>
      <c r="E201" s="1" t="str">
        <v>Player 8</v>
      </c>
      <c r="F201" s="1" t="str">
        <v>Player 9</v>
      </c>
      <c r="G201" s="1" t="str">
        <v>Player 10</v>
      </c>
      <c r="H201" s="53" t="str">
        <v>Player 11</v>
      </c>
    </row>
    <row r="202" spans="3:8" x14ac:dyDescent="0.45">
      <c r="C202" s="56" t="str">
        <v>G4-P5</v>
      </c>
      <c r="D202" s="1" t="str">
        <v>Player 12</v>
      </c>
      <c r="E202" s="1" t="str">
        <v>Player 1</v>
      </c>
      <c r="F202" s="1" t="str">
        <v>Player 2</v>
      </c>
      <c r="G202" s="1" t="str">
        <v>Player 3</v>
      </c>
      <c r="H202" s="53" t="str">
        <v>Player 4</v>
      </c>
    </row>
    <row r="203" spans="3:8" x14ac:dyDescent="0.45">
      <c r="C203" s="56" t="str">
        <v>G4-P6</v>
      </c>
      <c r="D203" s="1" t="str">
        <v>Player 5</v>
      </c>
      <c r="E203" s="1" t="str">
        <v>Player 6</v>
      </c>
      <c r="F203" s="1" t="str">
        <v>Player 7</v>
      </c>
      <c r="G203" s="1" t="str">
        <v>Player 8</v>
      </c>
      <c r="H203" s="53" t="str">
        <v>Player 9</v>
      </c>
    </row>
    <row r="204" spans="3:8" x14ac:dyDescent="0.45">
      <c r="C204" s="56" t="str">
        <v>G4-P7</v>
      </c>
      <c r="D204" s="1" t="str">
        <v>Player 10</v>
      </c>
      <c r="E204" s="1" t="str">
        <v>Player 11</v>
      </c>
      <c r="F204" s="1" t="str">
        <v>Player 12</v>
      </c>
      <c r="G204" s="1" t="str">
        <v>Player 1</v>
      </c>
      <c r="H204" s="53" t="str">
        <v>Player 2</v>
      </c>
    </row>
    <row r="205" spans="3:8" x14ac:dyDescent="0.45">
      <c r="C205" s="56" t="str">
        <v>G4-P8</v>
      </c>
      <c r="D205" s="1" t="str">
        <v>Player 3</v>
      </c>
      <c r="E205" s="1" t="str">
        <v>Player 4</v>
      </c>
      <c r="F205" s="1" t="str">
        <v>Player 5</v>
      </c>
      <c r="G205" s="1" t="str">
        <v>Player 6</v>
      </c>
      <c r="H205" s="53" t="str">
        <v>Player 7</v>
      </c>
    </row>
    <row r="206" spans="3:8" ht="14.65" thickBot="1" x14ac:dyDescent="0.5">
      <c r="C206" s="57" t="str">
        <v>G4-P9</v>
      </c>
      <c r="D206" s="51" t="str">
        <v>Player 8</v>
      </c>
      <c r="E206" s="51" t="str">
        <v>Player 9</v>
      </c>
      <c r="F206" s="51" t="str">
        <v>Player 10</v>
      </c>
      <c r="G206" s="51" t="str">
        <v>Player 11</v>
      </c>
      <c r="H206" s="52" t="str">
        <v>Player 12</v>
      </c>
    </row>
    <row r="207" spans="3:8" x14ac:dyDescent="0.45">
      <c r="C207" s="55" t="str">
        <v>G5-P1</v>
      </c>
      <c r="D207" s="46" t="str">
        <v>Player 1</v>
      </c>
      <c r="E207" s="46" t="str">
        <v>Player 2</v>
      </c>
      <c r="F207" s="46" t="str">
        <v>Player 3</v>
      </c>
      <c r="G207" s="46" t="str">
        <v>Player 4</v>
      </c>
      <c r="H207" s="47" t="str">
        <v>Player 5</v>
      </c>
    </row>
    <row r="208" spans="3:8" x14ac:dyDescent="0.45">
      <c r="C208" s="56" t="str">
        <v>G5-P2</v>
      </c>
      <c r="D208" s="1" t="str">
        <v>Player 6</v>
      </c>
      <c r="E208" s="1" t="str">
        <v>Player 7</v>
      </c>
      <c r="F208" s="1" t="str">
        <v>Player 8</v>
      </c>
      <c r="G208" s="1" t="str">
        <v>Player 9</v>
      </c>
      <c r="H208" s="53" t="str">
        <v>Player 10</v>
      </c>
    </row>
    <row r="209" spans="3:8" x14ac:dyDescent="0.45">
      <c r="C209" s="56" t="str">
        <v>G5-P3</v>
      </c>
      <c r="D209" s="1" t="str">
        <v>Player 11</v>
      </c>
      <c r="E209" s="1" t="str">
        <v>Player 12</v>
      </c>
      <c r="F209" s="1" t="str">
        <v>Player 1</v>
      </c>
      <c r="G209" s="1" t="str">
        <v>Player 2</v>
      </c>
      <c r="H209" s="53" t="str">
        <v>Player 3</v>
      </c>
    </row>
    <row r="210" spans="3:8" x14ac:dyDescent="0.45">
      <c r="C210" s="56" t="str">
        <v>G5-P4</v>
      </c>
      <c r="D210" s="1" t="str">
        <v>Player 4</v>
      </c>
      <c r="E210" s="1" t="str">
        <v>Player 5</v>
      </c>
      <c r="F210" s="1" t="str">
        <v>Player 6</v>
      </c>
      <c r="G210" s="1" t="str">
        <v>Player 7</v>
      </c>
      <c r="H210" s="53" t="str">
        <v>Player 8</v>
      </c>
    </row>
    <row r="211" spans="3:8" x14ac:dyDescent="0.45">
      <c r="C211" s="56" t="str">
        <v>G5-P5</v>
      </c>
      <c r="D211" s="1" t="str">
        <v>Player 9</v>
      </c>
      <c r="E211" s="1" t="str">
        <v>Player 10</v>
      </c>
      <c r="F211" s="1" t="str">
        <v>Player 11</v>
      </c>
      <c r="G211" s="1" t="str">
        <v>Player 12</v>
      </c>
      <c r="H211" s="53" t="str">
        <v>Player 1</v>
      </c>
    </row>
    <row r="212" spans="3:8" x14ac:dyDescent="0.45">
      <c r="C212" s="56" t="str">
        <v>G5-P6</v>
      </c>
      <c r="D212" s="1" t="str">
        <v>Player 2</v>
      </c>
      <c r="E212" s="1" t="str">
        <v>Player 3</v>
      </c>
      <c r="F212" s="1" t="str">
        <v>Player 4</v>
      </c>
      <c r="G212" s="1" t="str">
        <v>Player 5</v>
      </c>
      <c r="H212" s="53" t="str">
        <v>Player 6</v>
      </c>
    </row>
    <row r="213" spans="3:8" x14ac:dyDescent="0.45">
      <c r="C213" s="56" t="str">
        <v>G5-P7</v>
      </c>
      <c r="D213" s="1" t="str">
        <v>Player 7</v>
      </c>
      <c r="E213" s="1" t="str">
        <v>Player 8</v>
      </c>
      <c r="F213" s="1" t="str">
        <v>Player 9</v>
      </c>
      <c r="G213" s="1" t="str">
        <v>Player 10</v>
      </c>
      <c r="H213" s="53" t="str">
        <v>Player 11</v>
      </c>
    </row>
    <row r="214" spans="3:8" x14ac:dyDescent="0.45">
      <c r="C214" s="56" t="str">
        <v>G5-P8</v>
      </c>
      <c r="D214" s="1" t="str">
        <v>Player 12</v>
      </c>
      <c r="E214" s="1" t="str">
        <v>Player 1</v>
      </c>
      <c r="F214" s="1" t="str">
        <v>Player 2</v>
      </c>
      <c r="G214" s="1" t="str">
        <v>Player 3</v>
      </c>
      <c r="H214" s="53" t="str">
        <v>Player 4</v>
      </c>
    </row>
    <row r="215" spans="3:8" ht="14.65" thickBot="1" x14ac:dyDescent="0.5">
      <c r="C215" s="57" t="str">
        <v>G5-P9</v>
      </c>
      <c r="D215" s="51" t="str">
        <v>Player 5</v>
      </c>
      <c r="E215" s="51" t="str">
        <v>Player 6</v>
      </c>
      <c r="F215" s="51" t="str">
        <v>Player 7</v>
      </c>
      <c r="G215" s="51" t="str">
        <v>Player 8</v>
      </c>
      <c r="H215" s="52" t="str">
        <v>Player 9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061F3-5DDD-414B-97ED-D9D6E30A7A39}">
  <dimension ref="A1:L112"/>
  <sheetViews>
    <sheetView topLeftCell="A19" workbookViewId="0">
      <selection activeCell="C1" sqref="C1"/>
    </sheetView>
  </sheetViews>
  <sheetFormatPr defaultRowHeight="14.25" x14ac:dyDescent="0.45"/>
  <cols>
    <col min="3" max="3" width="7.86328125" customWidth="1"/>
    <col min="10" max="10" width="11.1328125" customWidth="1"/>
    <col min="12" max="12" width="107.19921875" bestFit="1" customWidth="1"/>
  </cols>
  <sheetData>
    <row r="1" spans="1:12" x14ac:dyDescent="0.45">
      <c r="A1" s="33" t="s">
        <v>95</v>
      </c>
      <c r="C1" s="22" t="s">
        <v>96</v>
      </c>
    </row>
    <row r="2" spans="1:12" x14ac:dyDescent="0.45">
      <c r="A2" s="54" t="s">
        <v>98</v>
      </c>
      <c r="C2" s="33" t="s">
        <v>132</v>
      </c>
    </row>
    <row r="3" spans="1:12" x14ac:dyDescent="0.45">
      <c r="A3" s="54" t="s">
        <v>99</v>
      </c>
      <c r="C3" s="33" t="s">
        <v>97</v>
      </c>
    </row>
    <row r="4" spans="1:12" x14ac:dyDescent="0.45">
      <c r="A4" s="54" t="s">
        <v>100</v>
      </c>
      <c r="C4" s="33" t="s">
        <v>109</v>
      </c>
    </row>
    <row r="5" spans="1:12" x14ac:dyDescent="0.45">
      <c r="A5" s="54" t="s">
        <v>101</v>
      </c>
    </row>
    <row r="6" spans="1:12" x14ac:dyDescent="0.45">
      <c r="A6" s="54" t="s">
        <v>102</v>
      </c>
      <c r="C6" s="33" t="s">
        <v>107</v>
      </c>
      <c r="J6" s="33" t="s">
        <v>19</v>
      </c>
      <c r="L6" s="33" t="s">
        <v>20</v>
      </c>
    </row>
    <row r="7" spans="1:12" ht="14.65" thickBot="1" x14ac:dyDescent="0.5">
      <c r="A7" s="54" t="s">
        <v>103</v>
      </c>
      <c r="C7" s="96" t="str">
        <f ca="1">_xlfn.FORMULATEXT(C8)</f>
        <v>=GAME5(pl,6,1)</v>
      </c>
      <c r="J7" s="96" t="str">
        <f ca="1">_xlfn.FORMULATEXT(J8)</f>
        <v>=GAME5(pl,6,1,1)</v>
      </c>
      <c r="L7" s="96" t="str">
        <f ca="1">_xlfn.FORMULATEXT(L8)</f>
        <v>=GAME5(pl,6,1,2)</v>
      </c>
    </row>
    <row r="8" spans="1:12" x14ac:dyDescent="0.45">
      <c r="A8" s="54" t="s">
        <v>104</v>
      </c>
      <c r="C8" s="58" t="str" cm="1">
        <f t="array" ref="C8:H13">GAME5(pl,6,1)</f>
        <v>G1-P1</v>
      </c>
      <c r="D8" s="59" t="str">
        <v>Eddy</v>
      </c>
      <c r="E8" s="59" t="str">
        <v>Dan</v>
      </c>
      <c r="F8" s="59" t="str">
        <v>John</v>
      </c>
      <c r="G8" s="59" t="str">
        <v>David</v>
      </c>
      <c r="H8" s="60" t="str">
        <v>Steve</v>
      </c>
      <c r="J8" s="1" t="str" cm="1">
        <f t="array" ref="J8:J16">GAME5(pl,6,1,1)</f>
        <v>4 : Eddy</v>
      </c>
      <c r="L8" s="1" t="str" cm="1">
        <f t="array" ref="L8:L16">GAME5(pl,6,1,2)</f>
        <v>4 : Eddy : G1-P1|G1-P2|G1-P4|G1-P6</v>
      </c>
    </row>
    <row r="9" spans="1:12" x14ac:dyDescent="0.45">
      <c r="A9" s="54" t="s">
        <v>105</v>
      </c>
      <c r="C9" s="56" t="str">
        <v>G1-P2</v>
      </c>
      <c r="D9" s="1" t="str">
        <v>Mike</v>
      </c>
      <c r="E9" s="1" t="str">
        <v>Robert</v>
      </c>
      <c r="F9" s="1" t="str">
        <v>Michael</v>
      </c>
      <c r="G9" s="1" t="str">
        <v>Adrian</v>
      </c>
      <c r="H9" s="53" t="str">
        <v>Eddy</v>
      </c>
      <c r="J9" s="1" t="str">
        <v>4 : Dan</v>
      </c>
      <c r="L9" s="1" t="str">
        <v>4 : Dan : G1-P1|G1-P3|G1-P4|G1-P6</v>
      </c>
    </row>
    <row r="10" spans="1:12" x14ac:dyDescent="0.45">
      <c r="A10" s="54" t="s">
        <v>106</v>
      </c>
      <c r="C10" s="56" t="str">
        <v>G1-P3</v>
      </c>
      <c r="D10" s="1" t="str">
        <v>Dan</v>
      </c>
      <c r="E10" s="1" t="str">
        <v>John</v>
      </c>
      <c r="F10" s="1" t="str">
        <v>David</v>
      </c>
      <c r="G10" s="1" t="str">
        <v>Steve</v>
      </c>
      <c r="H10" s="53" t="str">
        <v>Mike</v>
      </c>
      <c r="J10" s="1" t="str">
        <v>4 : John</v>
      </c>
      <c r="L10" s="1" t="str">
        <v>4 : John : G1-P1|G1-P3|G1-P5|G1-P6</v>
      </c>
    </row>
    <row r="11" spans="1:12" x14ac:dyDescent="0.45">
      <c r="C11" s="56" t="str">
        <v>G1-P4</v>
      </c>
      <c r="D11" s="1" t="str">
        <v>Robert</v>
      </c>
      <c r="E11" s="1" t="str">
        <v>Michael</v>
      </c>
      <c r="F11" s="1" t="str">
        <v>Adrian</v>
      </c>
      <c r="G11" s="1" t="str">
        <v>Eddy</v>
      </c>
      <c r="H11" s="53" t="str">
        <v>Dan</v>
      </c>
      <c r="J11" s="1" t="str">
        <v>3 : David</v>
      </c>
      <c r="L11" s="1" t="str">
        <v>3 : David : G1-P1|G1-P3|G1-P5</v>
      </c>
    </row>
    <row r="12" spans="1:12" x14ac:dyDescent="0.45">
      <c r="C12" s="56" t="str">
        <v>G1-P5</v>
      </c>
      <c r="D12" s="1" t="str">
        <v>John</v>
      </c>
      <c r="E12" s="1" t="str">
        <v>David</v>
      </c>
      <c r="F12" s="1" t="str">
        <v>Steve</v>
      </c>
      <c r="G12" s="1" t="str">
        <v>Mike</v>
      </c>
      <c r="H12" s="53" t="str">
        <v>Robert</v>
      </c>
      <c r="J12" s="1" t="str">
        <v>3 : Steve</v>
      </c>
      <c r="L12" s="1" t="str">
        <v>3 : Steve : G1-P1|G1-P3|G1-P5</v>
      </c>
    </row>
    <row r="13" spans="1:12" ht="14.65" thickBot="1" x14ac:dyDescent="0.5">
      <c r="C13" s="63" t="str">
        <v>G1-P6</v>
      </c>
      <c r="D13" s="61" t="str">
        <v>Michael</v>
      </c>
      <c r="E13" s="61" t="str">
        <v>Adrian</v>
      </c>
      <c r="F13" s="61" t="str">
        <v>Eddy</v>
      </c>
      <c r="G13" s="61" t="str">
        <v>Dan</v>
      </c>
      <c r="H13" s="62" t="str">
        <v>John</v>
      </c>
      <c r="J13" s="1" t="str">
        <v>3 : Mike</v>
      </c>
      <c r="L13" s="1" t="str">
        <v>3 : Mike : G1-P2|G1-P3|G1-P5</v>
      </c>
    </row>
    <row r="14" spans="1:12" x14ac:dyDescent="0.45">
      <c r="J14" s="1" t="str">
        <v>3 : Robert</v>
      </c>
      <c r="L14" s="1" t="str">
        <v>3 : Robert : G1-P2|G1-P4|G1-P5</v>
      </c>
    </row>
    <row r="15" spans="1:12" x14ac:dyDescent="0.45">
      <c r="J15" s="1" t="str">
        <v>3 : Michael</v>
      </c>
      <c r="L15" s="1" t="str">
        <v>3 : Michael : G1-P2|G1-P4|G1-P6</v>
      </c>
    </row>
    <row r="16" spans="1:12" x14ac:dyDescent="0.45">
      <c r="J16" s="1" t="str">
        <v>3 : Adrian</v>
      </c>
      <c r="L16" s="1" t="str">
        <v>3 : Adrian : G1-P2|G1-P4|G1-P6</v>
      </c>
    </row>
    <row r="18" spans="3:12" x14ac:dyDescent="0.45">
      <c r="C18" s="33" t="s">
        <v>108</v>
      </c>
      <c r="J18" s="33" t="s">
        <v>19</v>
      </c>
      <c r="L18" s="33" t="s">
        <v>20</v>
      </c>
    </row>
    <row r="19" spans="3:12" ht="14.65" thickBot="1" x14ac:dyDescent="0.5">
      <c r="C19" s="96" t="str">
        <f ca="1">_xlfn.FORMULATEXT(C20)</f>
        <v>=GAME5(pl,6,2)</v>
      </c>
      <c r="J19" s="96" t="str">
        <f ca="1">_xlfn.FORMULATEXT(J20)</f>
        <v>=GAME5(pl,6,2,1)</v>
      </c>
      <c r="L19" s="96" t="str">
        <f ca="1">_xlfn.FORMULATEXT(L20)</f>
        <v>=GAME5(pl,6,2,2)</v>
      </c>
    </row>
    <row r="20" spans="3:12" x14ac:dyDescent="0.45">
      <c r="C20" s="58" t="str" cm="1">
        <f t="array" ref="C20:H31">GAME5(pl,6,2)</f>
        <v>G1-P1</v>
      </c>
      <c r="D20" s="59" t="str">
        <v>Eddy</v>
      </c>
      <c r="E20" s="59" t="str">
        <v>Dan</v>
      </c>
      <c r="F20" s="59" t="str">
        <v>John</v>
      </c>
      <c r="G20" s="59" t="str">
        <v>David</v>
      </c>
      <c r="H20" s="60" t="str">
        <v>Steve</v>
      </c>
      <c r="J20" s="1" t="str" cm="1">
        <f t="array" ref="J20:J28">GAME5(pl,6,2,1)</f>
        <v>7 : Eddy</v>
      </c>
      <c r="L20" s="1" t="str" cm="1">
        <f t="array" ref="L20:L28">GAME5(pl,6,2,2)</f>
        <v>7 : Eddy : G1-P1|G1-P2|G1-P4|G1-P6|G2-P2|G2-P4|G2-P5</v>
      </c>
    </row>
    <row r="21" spans="3:12" x14ac:dyDescent="0.45">
      <c r="C21" s="56" t="str">
        <v>G1-P2</v>
      </c>
      <c r="D21" s="1" t="str">
        <v>Mike</v>
      </c>
      <c r="E21" s="1" t="str">
        <v>Robert</v>
      </c>
      <c r="F21" s="1" t="str">
        <v>Michael</v>
      </c>
      <c r="G21" s="1" t="str">
        <v>Adrian</v>
      </c>
      <c r="H21" s="53" t="str">
        <v>Eddy</v>
      </c>
      <c r="J21" s="1" t="str">
        <v>7 : Dan</v>
      </c>
      <c r="L21" s="1" t="str">
        <v>7 : Dan : G1-P1|G1-P3|G1-P4|G1-P6|G2-P2|G2-P4|G2-P6</v>
      </c>
    </row>
    <row r="22" spans="3:12" x14ac:dyDescent="0.45">
      <c r="C22" s="56" t="str">
        <v>G1-P3</v>
      </c>
      <c r="D22" s="1" t="str">
        <v>Dan</v>
      </c>
      <c r="E22" s="1" t="str">
        <v>John</v>
      </c>
      <c r="F22" s="1" t="str">
        <v>David</v>
      </c>
      <c r="G22" s="1" t="str">
        <v>Steve</v>
      </c>
      <c r="H22" s="53" t="str">
        <v>Mike</v>
      </c>
      <c r="J22" s="1" t="str">
        <v>7 : John</v>
      </c>
      <c r="L22" s="1" t="str">
        <v>7 : John : G1-P1|G1-P3|G1-P5|G1-P6|G2-P2|G2-P4|G2-P6</v>
      </c>
    </row>
    <row r="23" spans="3:12" x14ac:dyDescent="0.45">
      <c r="C23" s="56" t="str">
        <v>G1-P4</v>
      </c>
      <c r="D23" s="1" t="str">
        <v>Robert</v>
      </c>
      <c r="E23" s="1" t="str">
        <v>Michael</v>
      </c>
      <c r="F23" s="1" t="str">
        <v>Adrian</v>
      </c>
      <c r="G23" s="1" t="str">
        <v>Eddy</v>
      </c>
      <c r="H23" s="53" t="str">
        <v>Dan</v>
      </c>
      <c r="J23" s="1" t="str">
        <v>7 : David</v>
      </c>
      <c r="L23" s="1" t="str">
        <v>7 : David : G1-P1|G1-P3|G1-P5|G2-P1|G2-P2|G2-P4|G2-P6</v>
      </c>
    </row>
    <row r="24" spans="3:12" x14ac:dyDescent="0.45">
      <c r="C24" s="56" t="str">
        <v>G1-P5</v>
      </c>
      <c r="D24" s="1" t="str">
        <v>John</v>
      </c>
      <c r="E24" s="1" t="str">
        <v>David</v>
      </c>
      <c r="F24" s="1" t="str">
        <v>Steve</v>
      </c>
      <c r="G24" s="1" t="str">
        <v>Mike</v>
      </c>
      <c r="H24" s="53" t="str">
        <v>Robert</v>
      </c>
      <c r="J24" s="1" t="str">
        <v>7 : Steve</v>
      </c>
      <c r="L24" s="1" t="str">
        <v>7 : Steve : G1-P1|G1-P3|G1-P5|G2-P1|G2-P3|G2-P4|G2-P6</v>
      </c>
    </row>
    <row r="25" spans="3:12" ht="14.65" thickBot="1" x14ac:dyDescent="0.5">
      <c r="C25" s="63" t="str">
        <v>G1-P6</v>
      </c>
      <c r="D25" s="61" t="str">
        <v>Michael</v>
      </c>
      <c r="E25" s="61" t="str">
        <v>Adrian</v>
      </c>
      <c r="F25" s="61" t="str">
        <v>Eddy</v>
      </c>
      <c r="G25" s="61" t="str">
        <v>Dan</v>
      </c>
      <c r="H25" s="62" t="str">
        <v>John</v>
      </c>
      <c r="J25" s="1" t="str">
        <v>7 : Mike</v>
      </c>
      <c r="L25" s="1" t="str">
        <v>7 : Mike : G1-P2|G1-P3|G1-P5|G2-P1|G2-P3|G2-P5|G2-P6</v>
      </c>
    </row>
    <row r="26" spans="3:12" x14ac:dyDescent="0.45">
      <c r="C26" s="58" t="str">
        <v>G2-P1</v>
      </c>
      <c r="D26" s="59" t="str">
        <v>David</v>
      </c>
      <c r="E26" s="59" t="str">
        <v>Steve</v>
      </c>
      <c r="F26" s="59" t="str">
        <v>Mike</v>
      </c>
      <c r="G26" s="59" t="str">
        <v>Robert</v>
      </c>
      <c r="H26" s="60" t="str">
        <v>Michael</v>
      </c>
      <c r="J26" s="1" t="str">
        <v>6 : Robert</v>
      </c>
      <c r="L26" s="1" t="str">
        <v>6 : Robert : G1-P2|G1-P4|G1-P5|G2-P1|G2-P3|G2-P5</v>
      </c>
    </row>
    <row r="27" spans="3:12" x14ac:dyDescent="0.45">
      <c r="C27" s="56" t="str">
        <v>G2-P2</v>
      </c>
      <c r="D27" s="1" t="str">
        <v>Adrian</v>
      </c>
      <c r="E27" s="1" t="str">
        <v>Eddy</v>
      </c>
      <c r="F27" s="1" t="str">
        <v>Dan</v>
      </c>
      <c r="G27" s="1" t="str">
        <v>John</v>
      </c>
      <c r="H27" s="53" t="str">
        <v>David</v>
      </c>
      <c r="J27" s="1" t="str">
        <v>6 : Michael</v>
      </c>
      <c r="L27" s="1" t="str">
        <v>6 : Michael : G1-P2|G1-P4|G1-P6|G2-P1|G2-P3|G2-P5</v>
      </c>
    </row>
    <row r="28" spans="3:12" x14ac:dyDescent="0.45">
      <c r="C28" s="56" t="str">
        <v>G2-P3</v>
      </c>
      <c r="D28" s="1" t="str">
        <v>Steve</v>
      </c>
      <c r="E28" s="1" t="str">
        <v>Mike</v>
      </c>
      <c r="F28" s="1" t="str">
        <v>Robert</v>
      </c>
      <c r="G28" s="1" t="str">
        <v>Michael</v>
      </c>
      <c r="H28" s="53" t="str">
        <v>Adrian</v>
      </c>
      <c r="J28" s="1" t="str">
        <v>6 : Adrian</v>
      </c>
      <c r="L28" s="1" t="str">
        <v>6 : Adrian : G1-P2|G1-P4|G1-P6|G2-P2|G2-P3|G2-P5</v>
      </c>
    </row>
    <row r="29" spans="3:12" x14ac:dyDescent="0.45">
      <c r="C29" s="56" t="str">
        <v>G2-P4</v>
      </c>
      <c r="D29" s="1" t="str">
        <v>Eddy</v>
      </c>
      <c r="E29" s="1" t="str">
        <v>Dan</v>
      </c>
      <c r="F29" s="1" t="str">
        <v>John</v>
      </c>
      <c r="G29" s="1" t="str">
        <v>David</v>
      </c>
      <c r="H29" s="53" t="str">
        <v>Steve</v>
      </c>
    </row>
    <row r="30" spans="3:12" x14ac:dyDescent="0.45">
      <c r="C30" s="56" t="str">
        <v>G2-P5</v>
      </c>
      <c r="D30" s="1" t="str">
        <v>Mike</v>
      </c>
      <c r="E30" s="1" t="str">
        <v>Robert</v>
      </c>
      <c r="F30" s="1" t="str">
        <v>Michael</v>
      </c>
      <c r="G30" s="1" t="str">
        <v>Adrian</v>
      </c>
      <c r="H30" s="53" t="str">
        <v>Eddy</v>
      </c>
    </row>
    <row r="31" spans="3:12" ht="14.65" thickBot="1" x14ac:dyDescent="0.5">
      <c r="C31" s="63" t="str">
        <v>G2-P6</v>
      </c>
      <c r="D31" s="61" t="str">
        <v>Dan</v>
      </c>
      <c r="E31" s="61" t="str">
        <v>John</v>
      </c>
      <c r="F31" s="61" t="str">
        <v>David</v>
      </c>
      <c r="G31" s="61" t="str">
        <v>Steve</v>
      </c>
      <c r="H31" s="62" t="str">
        <v>Mike</v>
      </c>
    </row>
    <row r="33" spans="3:12" x14ac:dyDescent="0.45">
      <c r="C33" s="33" t="s">
        <v>110</v>
      </c>
      <c r="J33" s="33" t="s">
        <v>19</v>
      </c>
      <c r="L33" s="33" t="s">
        <v>20</v>
      </c>
    </row>
    <row r="34" spans="3:12" ht="14.65" thickBot="1" x14ac:dyDescent="0.5">
      <c r="C34" s="96" t="str">
        <f ca="1">_xlfn.FORMULATEXT(C35)</f>
        <v>=GAME5(pl,6,3)</v>
      </c>
      <c r="J34" s="96" t="str">
        <f ca="1">_xlfn.FORMULATEXT(J35)</f>
        <v>=GAME5(pl,6,3,1)</v>
      </c>
      <c r="L34" s="96" t="str">
        <f ca="1">_xlfn.FORMULATEXT(L35)</f>
        <v>=GAME5(pl,6,3,2)</v>
      </c>
    </row>
    <row r="35" spans="3:12" x14ac:dyDescent="0.45">
      <c r="C35" s="58" t="str" cm="1">
        <f t="array" ref="C35:H52">GAME5(pl,6,3)</f>
        <v>G1-P1</v>
      </c>
      <c r="D35" s="59" t="str">
        <v>Eddy</v>
      </c>
      <c r="E35" s="59" t="str">
        <v>Dan</v>
      </c>
      <c r="F35" s="59" t="str">
        <v>John</v>
      </c>
      <c r="G35" s="59" t="str">
        <v>David</v>
      </c>
      <c r="H35" s="60" t="str">
        <v>Steve</v>
      </c>
      <c r="J35" s="1" t="str" cm="1">
        <f t="array" ref="J35:J43">GAME5(pl,6,3,1)</f>
        <v>10 : Eddy</v>
      </c>
      <c r="L35" s="1" t="str" cm="1">
        <f t="array" ref="L35:L43">GAME5(pl,6,3,2)</f>
        <v>10 : Eddy : G1-P1|G1-P2|G1-P4|G1-P6|G2-P2|G2-P4|G2-P5|G3-P1|G3-P3|G3-P5</v>
      </c>
    </row>
    <row r="36" spans="3:12" x14ac:dyDescent="0.45">
      <c r="C36" s="56" t="str">
        <v>G1-P2</v>
      </c>
      <c r="D36" s="1" t="str">
        <v>Mike</v>
      </c>
      <c r="E36" s="1" t="str">
        <v>Robert</v>
      </c>
      <c r="F36" s="1" t="str">
        <v>Michael</v>
      </c>
      <c r="G36" s="1" t="str">
        <v>Adrian</v>
      </c>
      <c r="H36" s="53" t="str">
        <v>Eddy</v>
      </c>
      <c r="J36" s="1" t="str">
        <v>10 : Dan</v>
      </c>
      <c r="L36" s="1" t="str">
        <v>10 : Dan : G1-P1|G1-P3|G1-P4|G1-P6|G2-P2|G2-P4|G2-P6|G3-P1|G3-P3|G3-P5</v>
      </c>
    </row>
    <row r="37" spans="3:12" x14ac:dyDescent="0.45">
      <c r="C37" s="56" t="str">
        <v>G1-P3</v>
      </c>
      <c r="D37" s="1" t="str">
        <v>Dan</v>
      </c>
      <c r="E37" s="1" t="str">
        <v>John</v>
      </c>
      <c r="F37" s="1" t="str">
        <v>David</v>
      </c>
      <c r="G37" s="1" t="str">
        <v>Steve</v>
      </c>
      <c r="H37" s="53" t="str">
        <v>Mike</v>
      </c>
      <c r="J37" s="1" t="str">
        <v>10 : John</v>
      </c>
      <c r="L37" s="1" t="str">
        <v>10 : John : G1-P1|G1-P3|G1-P5|G1-P6|G2-P2|G2-P4|G2-P6|G3-P2|G3-P3|G3-P5</v>
      </c>
    </row>
    <row r="38" spans="3:12" x14ac:dyDescent="0.45">
      <c r="C38" s="56" t="str">
        <v>G1-P4</v>
      </c>
      <c r="D38" s="1" t="str">
        <v>Robert</v>
      </c>
      <c r="E38" s="1" t="str">
        <v>Michael</v>
      </c>
      <c r="F38" s="1" t="str">
        <v>Adrian</v>
      </c>
      <c r="G38" s="1" t="str">
        <v>Eddy</v>
      </c>
      <c r="H38" s="53" t="str">
        <v>Dan</v>
      </c>
      <c r="J38" s="1" t="str">
        <v>10 : David</v>
      </c>
      <c r="L38" s="1" t="str">
        <v>10 : David : G1-P1|G1-P3|G1-P5|G2-P1|G2-P2|G2-P4|G2-P6|G3-P2|G3-P4|G3-P5</v>
      </c>
    </row>
    <row r="39" spans="3:12" x14ac:dyDescent="0.45">
      <c r="C39" s="56" t="str">
        <v>G1-P5</v>
      </c>
      <c r="D39" s="1" t="str">
        <v>John</v>
      </c>
      <c r="E39" s="1" t="str">
        <v>David</v>
      </c>
      <c r="F39" s="1" t="str">
        <v>Steve</v>
      </c>
      <c r="G39" s="1" t="str">
        <v>Mike</v>
      </c>
      <c r="H39" s="53" t="str">
        <v>Robert</v>
      </c>
      <c r="J39" s="1" t="str">
        <v>10 : Steve</v>
      </c>
      <c r="L39" s="1" t="str">
        <v>10 : Steve : G1-P1|G1-P3|G1-P5|G2-P1|G2-P3|G2-P4|G2-P6|G3-P2|G3-P4|G3-P6</v>
      </c>
    </row>
    <row r="40" spans="3:12" ht="14.65" thickBot="1" x14ac:dyDescent="0.5">
      <c r="C40" s="63" t="str">
        <v>G1-P6</v>
      </c>
      <c r="D40" s="61" t="str">
        <v>Michael</v>
      </c>
      <c r="E40" s="61" t="str">
        <v>Adrian</v>
      </c>
      <c r="F40" s="61" t="str">
        <v>Eddy</v>
      </c>
      <c r="G40" s="61" t="str">
        <v>Dan</v>
      </c>
      <c r="H40" s="62" t="str">
        <v>John</v>
      </c>
      <c r="J40" s="1" t="str">
        <v>10 : Mike</v>
      </c>
      <c r="L40" s="1" t="str">
        <v>10 : Mike : G1-P2|G1-P3|G1-P5|G2-P1|G2-P3|G2-P5|G2-P6|G3-P2|G3-P4|G3-P6</v>
      </c>
    </row>
    <row r="41" spans="3:12" x14ac:dyDescent="0.45">
      <c r="C41" s="58" t="str">
        <v>G2-P1</v>
      </c>
      <c r="D41" s="59" t="str">
        <v>David</v>
      </c>
      <c r="E41" s="59" t="str">
        <v>Steve</v>
      </c>
      <c r="F41" s="59" t="str">
        <v>Mike</v>
      </c>
      <c r="G41" s="59" t="str">
        <v>Robert</v>
      </c>
      <c r="H41" s="60" t="str">
        <v>Michael</v>
      </c>
      <c r="J41" s="1" t="str">
        <v>10 : Robert</v>
      </c>
      <c r="L41" s="1" t="str">
        <v>10 : Robert : G1-P2|G1-P4|G1-P5|G2-P1|G2-P3|G2-P5|G3-P1|G3-P2|G3-P4|G3-P6</v>
      </c>
    </row>
    <row r="42" spans="3:12" x14ac:dyDescent="0.45">
      <c r="C42" s="56" t="str">
        <v>G2-P2</v>
      </c>
      <c r="D42" s="1" t="str">
        <v>Adrian</v>
      </c>
      <c r="E42" s="1" t="str">
        <v>Eddy</v>
      </c>
      <c r="F42" s="1" t="str">
        <v>Dan</v>
      </c>
      <c r="G42" s="1" t="str">
        <v>John</v>
      </c>
      <c r="H42" s="53" t="str">
        <v>David</v>
      </c>
      <c r="J42" s="1" t="str">
        <v>10 : Michael</v>
      </c>
      <c r="L42" s="1" t="str">
        <v>10 : Michael : G1-P2|G1-P4|G1-P6|G2-P1|G2-P3|G2-P5|G3-P1|G3-P3|G3-P4|G3-P6</v>
      </c>
    </row>
    <row r="43" spans="3:12" x14ac:dyDescent="0.45">
      <c r="C43" s="56" t="str">
        <v>G2-P3</v>
      </c>
      <c r="D43" s="1" t="str">
        <v>Steve</v>
      </c>
      <c r="E43" s="1" t="str">
        <v>Mike</v>
      </c>
      <c r="F43" s="1" t="str">
        <v>Robert</v>
      </c>
      <c r="G43" s="1" t="str">
        <v>Michael</v>
      </c>
      <c r="H43" s="53" t="str">
        <v>Adrian</v>
      </c>
      <c r="J43" s="1" t="str">
        <v>10 : Adrian</v>
      </c>
      <c r="L43" s="1" t="str">
        <v>10 : Adrian : G1-P2|G1-P4|G1-P6|G2-P2|G2-P3|G2-P5|G3-P1|G3-P3|G3-P5|G3-P6</v>
      </c>
    </row>
    <row r="44" spans="3:12" x14ac:dyDescent="0.45">
      <c r="C44" s="56" t="str">
        <v>G2-P4</v>
      </c>
      <c r="D44" s="1" t="str">
        <v>Eddy</v>
      </c>
      <c r="E44" s="1" t="str">
        <v>Dan</v>
      </c>
      <c r="F44" s="1" t="str">
        <v>John</v>
      </c>
      <c r="G44" s="1" t="str">
        <v>David</v>
      </c>
      <c r="H44" s="53" t="str">
        <v>Steve</v>
      </c>
    </row>
    <row r="45" spans="3:12" x14ac:dyDescent="0.45">
      <c r="C45" s="56" t="str">
        <v>G2-P5</v>
      </c>
      <c r="D45" s="1" t="str">
        <v>Mike</v>
      </c>
      <c r="E45" s="1" t="str">
        <v>Robert</v>
      </c>
      <c r="F45" s="1" t="str">
        <v>Michael</v>
      </c>
      <c r="G45" s="1" t="str">
        <v>Adrian</v>
      </c>
      <c r="H45" s="53" t="str">
        <v>Eddy</v>
      </c>
    </row>
    <row r="46" spans="3:12" ht="14.65" thickBot="1" x14ac:dyDescent="0.5">
      <c r="C46" s="63" t="str">
        <v>G2-P6</v>
      </c>
      <c r="D46" s="61" t="str">
        <v>Dan</v>
      </c>
      <c r="E46" s="61" t="str">
        <v>John</v>
      </c>
      <c r="F46" s="61" t="str">
        <v>David</v>
      </c>
      <c r="G46" s="61" t="str">
        <v>Steve</v>
      </c>
      <c r="H46" s="62" t="str">
        <v>Mike</v>
      </c>
    </row>
    <row r="47" spans="3:12" x14ac:dyDescent="0.45">
      <c r="C47" s="58" t="str">
        <v>G3-P1</v>
      </c>
      <c r="D47" s="59" t="str">
        <v>Robert</v>
      </c>
      <c r="E47" s="59" t="str">
        <v>Michael</v>
      </c>
      <c r="F47" s="59" t="str">
        <v>Adrian</v>
      </c>
      <c r="G47" s="59" t="str">
        <v>Eddy</v>
      </c>
      <c r="H47" s="60" t="str">
        <v>Dan</v>
      </c>
    </row>
    <row r="48" spans="3:12" x14ac:dyDescent="0.45">
      <c r="C48" s="56" t="str">
        <v>G3-P2</v>
      </c>
      <c r="D48" s="1" t="str">
        <v>John</v>
      </c>
      <c r="E48" s="1" t="str">
        <v>David</v>
      </c>
      <c r="F48" s="1" t="str">
        <v>Steve</v>
      </c>
      <c r="G48" s="1" t="str">
        <v>Mike</v>
      </c>
      <c r="H48" s="53" t="str">
        <v>Robert</v>
      </c>
    </row>
    <row r="49" spans="3:12" x14ac:dyDescent="0.45">
      <c r="C49" s="56" t="str">
        <v>G3-P3</v>
      </c>
      <c r="D49" s="1" t="str">
        <v>Michael</v>
      </c>
      <c r="E49" s="1" t="str">
        <v>Adrian</v>
      </c>
      <c r="F49" s="1" t="str">
        <v>Eddy</v>
      </c>
      <c r="G49" s="1" t="str">
        <v>Dan</v>
      </c>
      <c r="H49" s="53" t="str">
        <v>John</v>
      </c>
    </row>
    <row r="50" spans="3:12" x14ac:dyDescent="0.45">
      <c r="C50" s="56" t="str">
        <v>G3-P4</v>
      </c>
      <c r="D50" s="1" t="str">
        <v>David</v>
      </c>
      <c r="E50" s="1" t="str">
        <v>Steve</v>
      </c>
      <c r="F50" s="1" t="str">
        <v>Mike</v>
      </c>
      <c r="G50" s="1" t="str">
        <v>Robert</v>
      </c>
      <c r="H50" s="53" t="str">
        <v>Michael</v>
      </c>
    </row>
    <row r="51" spans="3:12" x14ac:dyDescent="0.45">
      <c r="C51" s="56" t="str">
        <v>G3-P5</v>
      </c>
      <c r="D51" s="1" t="str">
        <v>Adrian</v>
      </c>
      <c r="E51" s="1" t="str">
        <v>Eddy</v>
      </c>
      <c r="F51" s="1" t="str">
        <v>Dan</v>
      </c>
      <c r="G51" s="1" t="str">
        <v>John</v>
      </c>
      <c r="H51" s="53" t="str">
        <v>David</v>
      </c>
    </row>
    <row r="52" spans="3:12" ht="14.65" thickBot="1" x14ac:dyDescent="0.5">
      <c r="C52" s="63" t="str">
        <v>G3-P6</v>
      </c>
      <c r="D52" s="61" t="str">
        <v>Steve</v>
      </c>
      <c r="E52" s="61" t="str">
        <v>Mike</v>
      </c>
      <c r="F52" s="61" t="str">
        <v>Robert</v>
      </c>
      <c r="G52" s="61" t="str">
        <v>Michael</v>
      </c>
      <c r="H52" s="62" t="str">
        <v>Adrian</v>
      </c>
    </row>
    <row r="54" spans="3:12" x14ac:dyDescent="0.45">
      <c r="C54" s="33" t="s">
        <v>111</v>
      </c>
      <c r="J54" s="33" t="s">
        <v>19</v>
      </c>
      <c r="L54" s="33" t="s">
        <v>20</v>
      </c>
    </row>
    <row r="55" spans="3:12" ht="14.65" thickBot="1" x14ac:dyDescent="0.5">
      <c r="C55" s="96" t="str">
        <f ca="1">_xlfn.FORMULATEXT(C56)</f>
        <v>=GAME5(pl,6,4)</v>
      </c>
      <c r="J55" s="96" t="str">
        <f ca="1">_xlfn.FORMULATEXT(J56)</f>
        <v>=GAME5(pl,6,4,1)</v>
      </c>
      <c r="L55" s="96" t="str">
        <f ca="1">_xlfn.FORMULATEXT(L56)</f>
        <v>=GAME5(pl,6,4,2)</v>
      </c>
    </row>
    <row r="56" spans="3:12" x14ac:dyDescent="0.45">
      <c r="C56" s="58" t="str" cm="1">
        <f t="array" ref="C56:H79">GAME5(pl,6,4)</f>
        <v>G1-P1</v>
      </c>
      <c r="D56" s="59" t="str">
        <v>Eddy</v>
      </c>
      <c r="E56" s="59" t="str">
        <v>Dan</v>
      </c>
      <c r="F56" s="59" t="str">
        <v>John</v>
      </c>
      <c r="G56" s="59" t="str">
        <v>David</v>
      </c>
      <c r="H56" s="60" t="str">
        <v>Steve</v>
      </c>
      <c r="J56" s="1" t="str" cm="1">
        <f t="array" ref="J56:J64">GAME5(pl,6,4,1)</f>
        <v>14 : Eddy</v>
      </c>
      <c r="L56" s="1" t="str" cm="1">
        <f t="array" ref="L56:L64">GAME5(pl,6,4,2)</f>
        <v>14 : Eddy : G1-P1|G1-P2|G1-P4|G1-P6|G2-P2|G2-P4|G2-P5|G3-P1|G3-P3|G3-P5|G4-P1|G4-P2|G4-P4|G4-P6</v>
      </c>
    </row>
    <row r="57" spans="3:12" x14ac:dyDescent="0.45">
      <c r="C57" s="56" t="str">
        <v>G1-P2</v>
      </c>
      <c r="D57" s="1" t="str">
        <v>Mike</v>
      </c>
      <c r="E57" s="1" t="str">
        <v>Robert</v>
      </c>
      <c r="F57" s="1" t="str">
        <v>Michael</v>
      </c>
      <c r="G57" s="1" t="str">
        <v>Adrian</v>
      </c>
      <c r="H57" s="53" t="str">
        <v>Eddy</v>
      </c>
      <c r="J57" s="1" t="str">
        <v>14 : Dan</v>
      </c>
      <c r="L57" s="1" t="str">
        <v>14 : Dan : G1-P1|G1-P3|G1-P4|G1-P6|G2-P2|G2-P4|G2-P6|G3-P1|G3-P3|G3-P5|G4-P1|G4-P3|G4-P4|G4-P6</v>
      </c>
    </row>
    <row r="58" spans="3:12" x14ac:dyDescent="0.45">
      <c r="C58" s="56" t="str">
        <v>G1-P3</v>
      </c>
      <c r="D58" s="1" t="str">
        <v>Dan</v>
      </c>
      <c r="E58" s="1" t="str">
        <v>John</v>
      </c>
      <c r="F58" s="1" t="str">
        <v>David</v>
      </c>
      <c r="G58" s="1" t="str">
        <v>Steve</v>
      </c>
      <c r="H58" s="53" t="str">
        <v>Mike</v>
      </c>
      <c r="J58" s="1" t="str">
        <v>14 : John</v>
      </c>
      <c r="L58" s="1" t="str">
        <v>14 : John : G1-P1|G1-P3|G1-P5|G1-P6|G2-P2|G2-P4|G2-P6|G3-P2|G3-P3|G3-P5|G4-P1|G4-P3|G4-P5|G4-P6</v>
      </c>
    </row>
    <row r="59" spans="3:12" x14ac:dyDescent="0.45">
      <c r="C59" s="56" t="str">
        <v>G1-P4</v>
      </c>
      <c r="D59" s="1" t="str">
        <v>Robert</v>
      </c>
      <c r="E59" s="1" t="str">
        <v>Michael</v>
      </c>
      <c r="F59" s="1" t="str">
        <v>Adrian</v>
      </c>
      <c r="G59" s="1" t="str">
        <v>Eddy</v>
      </c>
      <c r="H59" s="53" t="str">
        <v>Dan</v>
      </c>
      <c r="J59" s="1" t="str">
        <v>13 : David</v>
      </c>
      <c r="L59" s="1" t="str">
        <v>13 : David : G1-P1|G1-P3|G1-P5|G2-P1|G2-P2|G2-P4|G2-P6|G3-P2|G3-P4|G3-P5|G4-P1|G4-P3|G4-P5</v>
      </c>
    </row>
    <row r="60" spans="3:12" x14ac:dyDescent="0.45">
      <c r="C60" s="56" t="str">
        <v>G1-P5</v>
      </c>
      <c r="D60" s="1" t="str">
        <v>John</v>
      </c>
      <c r="E60" s="1" t="str">
        <v>David</v>
      </c>
      <c r="F60" s="1" t="str">
        <v>Steve</v>
      </c>
      <c r="G60" s="1" t="str">
        <v>Mike</v>
      </c>
      <c r="H60" s="53" t="str">
        <v>Robert</v>
      </c>
      <c r="J60" s="1" t="str">
        <v>13 : Steve</v>
      </c>
      <c r="L60" s="1" t="str">
        <v>13 : Steve : G1-P1|G1-P3|G1-P5|G2-P1|G2-P3|G2-P4|G2-P6|G3-P2|G3-P4|G3-P6|G4-P1|G4-P3|G4-P5</v>
      </c>
    </row>
    <row r="61" spans="3:12" ht="14.65" thickBot="1" x14ac:dyDescent="0.5">
      <c r="C61" s="63" t="str">
        <v>G1-P6</v>
      </c>
      <c r="D61" s="61" t="str">
        <v>Michael</v>
      </c>
      <c r="E61" s="61" t="str">
        <v>Adrian</v>
      </c>
      <c r="F61" s="61" t="str">
        <v>Eddy</v>
      </c>
      <c r="G61" s="61" t="str">
        <v>Dan</v>
      </c>
      <c r="H61" s="62" t="str">
        <v>John</v>
      </c>
      <c r="J61" s="1" t="str">
        <v>13 : Mike</v>
      </c>
      <c r="L61" s="1" t="str">
        <v>13 : Mike : G1-P2|G1-P3|G1-P5|G2-P1|G2-P3|G2-P5|G2-P6|G3-P2|G3-P4|G3-P6|G4-P2|G4-P3|G4-P5</v>
      </c>
    </row>
    <row r="62" spans="3:12" x14ac:dyDescent="0.45">
      <c r="C62" s="58" t="str">
        <v>G2-P1</v>
      </c>
      <c r="D62" s="59" t="str">
        <v>David</v>
      </c>
      <c r="E62" s="59" t="str">
        <v>Steve</v>
      </c>
      <c r="F62" s="59" t="str">
        <v>Mike</v>
      </c>
      <c r="G62" s="59" t="str">
        <v>Robert</v>
      </c>
      <c r="H62" s="60" t="str">
        <v>Michael</v>
      </c>
      <c r="J62" s="1" t="str">
        <v>13 : Robert</v>
      </c>
      <c r="L62" s="1" t="str">
        <v>13 : Robert : G1-P2|G1-P4|G1-P5|G2-P1|G2-P3|G2-P5|G3-P1|G3-P2|G3-P4|G3-P6|G4-P2|G4-P4|G4-P5</v>
      </c>
    </row>
    <row r="63" spans="3:12" x14ac:dyDescent="0.45">
      <c r="C63" s="56" t="str">
        <v>G2-P2</v>
      </c>
      <c r="D63" s="1" t="str">
        <v>Adrian</v>
      </c>
      <c r="E63" s="1" t="str">
        <v>Eddy</v>
      </c>
      <c r="F63" s="1" t="str">
        <v>Dan</v>
      </c>
      <c r="G63" s="1" t="str">
        <v>John</v>
      </c>
      <c r="H63" s="53" t="str">
        <v>David</v>
      </c>
      <c r="J63" s="1" t="str">
        <v>13 : Michael</v>
      </c>
      <c r="L63" s="1" t="str">
        <v>13 : Michael : G1-P2|G1-P4|G1-P6|G2-P1|G2-P3|G2-P5|G3-P1|G3-P3|G3-P4|G3-P6|G4-P2|G4-P4|G4-P6</v>
      </c>
    </row>
    <row r="64" spans="3:12" x14ac:dyDescent="0.45">
      <c r="C64" s="56" t="str">
        <v>G2-P3</v>
      </c>
      <c r="D64" s="1" t="str">
        <v>Steve</v>
      </c>
      <c r="E64" s="1" t="str">
        <v>Mike</v>
      </c>
      <c r="F64" s="1" t="str">
        <v>Robert</v>
      </c>
      <c r="G64" s="1" t="str">
        <v>Michael</v>
      </c>
      <c r="H64" s="53" t="str">
        <v>Adrian</v>
      </c>
      <c r="J64" s="1" t="str">
        <v>13 : Adrian</v>
      </c>
      <c r="L64" s="1" t="str">
        <v>13 : Adrian : G1-P2|G1-P4|G1-P6|G2-P2|G2-P3|G2-P5|G3-P1|G3-P3|G3-P5|G3-P6|G4-P2|G4-P4|G4-P6</v>
      </c>
    </row>
    <row r="65" spans="3:8" x14ac:dyDescent="0.45">
      <c r="C65" s="56" t="str">
        <v>G2-P4</v>
      </c>
      <c r="D65" s="1" t="str">
        <v>Eddy</v>
      </c>
      <c r="E65" s="1" t="str">
        <v>Dan</v>
      </c>
      <c r="F65" s="1" t="str">
        <v>John</v>
      </c>
      <c r="G65" s="1" t="str">
        <v>David</v>
      </c>
      <c r="H65" s="53" t="str">
        <v>Steve</v>
      </c>
    </row>
    <row r="66" spans="3:8" x14ac:dyDescent="0.45">
      <c r="C66" s="56" t="str">
        <v>G2-P5</v>
      </c>
      <c r="D66" s="1" t="str">
        <v>Mike</v>
      </c>
      <c r="E66" s="1" t="str">
        <v>Robert</v>
      </c>
      <c r="F66" s="1" t="str">
        <v>Michael</v>
      </c>
      <c r="G66" s="1" t="str">
        <v>Adrian</v>
      </c>
      <c r="H66" s="53" t="str">
        <v>Eddy</v>
      </c>
    </row>
    <row r="67" spans="3:8" ht="14.65" thickBot="1" x14ac:dyDescent="0.5">
      <c r="C67" s="63" t="str">
        <v>G2-P6</v>
      </c>
      <c r="D67" s="61" t="str">
        <v>Dan</v>
      </c>
      <c r="E67" s="61" t="str">
        <v>John</v>
      </c>
      <c r="F67" s="61" t="str">
        <v>David</v>
      </c>
      <c r="G67" s="61" t="str">
        <v>Steve</v>
      </c>
      <c r="H67" s="62" t="str">
        <v>Mike</v>
      </c>
    </row>
    <row r="68" spans="3:8" x14ac:dyDescent="0.45">
      <c r="C68" s="58" t="str">
        <v>G3-P1</v>
      </c>
      <c r="D68" s="59" t="str">
        <v>Robert</v>
      </c>
      <c r="E68" s="59" t="str">
        <v>Michael</v>
      </c>
      <c r="F68" s="59" t="str">
        <v>Adrian</v>
      </c>
      <c r="G68" s="59" t="str">
        <v>Eddy</v>
      </c>
      <c r="H68" s="60" t="str">
        <v>Dan</v>
      </c>
    </row>
    <row r="69" spans="3:8" x14ac:dyDescent="0.45">
      <c r="C69" s="56" t="str">
        <v>G3-P2</v>
      </c>
      <c r="D69" s="1" t="str">
        <v>John</v>
      </c>
      <c r="E69" s="1" t="str">
        <v>David</v>
      </c>
      <c r="F69" s="1" t="str">
        <v>Steve</v>
      </c>
      <c r="G69" s="1" t="str">
        <v>Mike</v>
      </c>
      <c r="H69" s="53" t="str">
        <v>Robert</v>
      </c>
    </row>
    <row r="70" spans="3:8" x14ac:dyDescent="0.45">
      <c r="C70" s="56" t="str">
        <v>G3-P3</v>
      </c>
      <c r="D70" s="1" t="str">
        <v>Michael</v>
      </c>
      <c r="E70" s="1" t="str">
        <v>Adrian</v>
      </c>
      <c r="F70" s="1" t="str">
        <v>Eddy</v>
      </c>
      <c r="G70" s="1" t="str">
        <v>Dan</v>
      </c>
      <c r="H70" s="53" t="str">
        <v>John</v>
      </c>
    </row>
    <row r="71" spans="3:8" x14ac:dyDescent="0.45">
      <c r="C71" s="56" t="str">
        <v>G3-P4</v>
      </c>
      <c r="D71" s="1" t="str">
        <v>David</v>
      </c>
      <c r="E71" s="1" t="str">
        <v>Steve</v>
      </c>
      <c r="F71" s="1" t="str">
        <v>Mike</v>
      </c>
      <c r="G71" s="1" t="str">
        <v>Robert</v>
      </c>
      <c r="H71" s="53" t="str">
        <v>Michael</v>
      </c>
    </row>
    <row r="72" spans="3:8" x14ac:dyDescent="0.45">
      <c r="C72" s="56" t="str">
        <v>G3-P5</v>
      </c>
      <c r="D72" s="1" t="str">
        <v>Adrian</v>
      </c>
      <c r="E72" s="1" t="str">
        <v>Eddy</v>
      </c>
      <c r="F72" s="1" t="str">
        <v>Dan</v>
      </c>
      <c r="G72" s="1" t="str">
        <v>John</v>
      </c>
      <c r="H72" s="53" t="str">
        <v>David</v>
      </c>
    </row>
    <row r="73" spans="3:8" ht="14.65" thickBot="1" x14ac:dyDescent="0.5">
      <c r="C73" s="63" t="str">
        <v>G3-P6</v>
      </c>
      <c r="D73" s="61" t="str">
        <v>Steve</v>
      </c>
      <c r="E73" s="61" t="str">
        <v>Mike</v>
      </c>
      <c r="F73" s="61" t="str">
        <v>Robert</v>
      </c>
      <c r="G73" s="61" t="str">
        <v>Michael</v>
      </c>
      <c r="H73" s="62" t="str">
        <v>Adrian</v>
      </c>
    </row>
    <row r="74" spans="3:8" x14ac:dyDescent="0.45">
      <c r="C74" s="58" t="str">
        <v>G4-P1</v>
      </c>
      <c r="D74" s="59" t="str">
        <v>Eddy</v>
      </c>
      <c r="E74" s="59" t="str">
        <v>Dan</v>
      </c>
      <c r="F74" s="59" t="str">
        <v>John</v>
      </c>
      <c r="G74" s="59" t="str">
        <v>David</v>
      </c>
      <c r="H74" s="60" t="str">
        <v>Steve</v>
      </c>
    </row>
    <row r="75" spans="3:8" x14ac:dyDescent="0.45">
      <c r="C75" s="56" t="str">
        <v>G4-P2</v>
      </c>
      <c r="D75" s="1" t="str">
        <v>Mike</v>
      </c>
      <c r="E75" s="1" t="str">
        <v>Robert</v>
      </c>
      <c r="F75" s="1" t="str">
        <v>Michael</v>
      </c>
      <c r="G75" s="1" t="str">
        <v>Adrian</v>
      </c>
      <c r="H75" s="53" t="str">
        <v>Eddy</v>
      </c>
    </row>
    <row r="76" spans="3:8" x14ac:dyDescent="0.45">
      <c r="C76" s="56" t="str">
        <v>G4-P3</v>
      </c>
      <c r="D76" s="1" t="str">
        <v>Dan</v>
      </c>
      <c r="E76" s="1" t="str">
        <v>John</v>
      </c>
      <c r="F76" s="1" t="str">
        <v>David</v>
      </c>
      <c r="G76" s="1" t="str">
        <v>Steve</v>
      </c>
      <c r="H76" s="53" t="str">
        <v>Mike</v>
      </c>
    </row>
    <row r="77" spans="3:8" x14ac:dyDescent="0.45">
      <c r="C77" s="56" t="str">
        <v>G4-P4</v>
      </c>
      <c r="D77" s="1" t="str">
        <v>Robert</v>
      </c>
      <c r="E77" s="1" t="str">
        <v>Michael</v>
      </c>
      <c r="F77" s="1" t="str">
        <v>Adrian</v>
      </c>
      <c r="G77" s="1" t="str">
        <v>Eddy</v>
      </c>
      <c r="H77" s="53" t="str">
        <v>Dan</v>
      </c>
    </row>
    <row r="78" spans="3:8" x14ac:dyDescent="0.45">
      <c r="C78" s="56" t="str">
        <v>G4-P5</v>
      </c>
      <c r="D78" s="1" t="str">
        <v>John</v>
      </c>
      <c r="E78" s="1" t="str">
        <v>David</v>
      </c>
      <c r="F78" s="1" t="str">
        <v>Steve</v>
      </c>
      <c r="G78" s="1" t="str">
        <v>Mike</v>
      </c>
      <c r="H78" s="53" t="str">
        <v>Robert</v>
      </c>
    </row>
    <row r="79" spans="3:8" ht="14.65" thickBot="1" x14ac:dyDescent="0.5">
      <c r="C79" s="63" t="str">
        <v>G4-P6</v>
      </c>
      <c r="D79" s="61" t="str">
        <v>Michael</v>
      </c>
      <c r="E79" s="61" t="str">
        <v>Adrian</v>
      </c>
      <c r="F79" s="61" t="str">
        <v>Eddy</v>
      </c>
      <c r="G79" s="61" t="str">
        <v>Dan</v>
      </c>
      <c r="H79" s="62" t="str">
        <v>John</v>
      </c>
    </row>
    <row r="81" spans="3:12" x14ac:dyDescent="0.45">
      <c r="C81" s="33" t="s">
        <v>112</v>
      </c>
      <c r="J81" s="33" t="s">
        <v>19</v>
      </c>
      <c r="L81" s="33" t="s">
        <v>20</v>
      </c>
    </row>
    <row r="82" spans="3:12" ht="14.65" thickBot="1" x14ac:dyDescent="0.5">
      <c r="C82" s="96" t="str">
        <f ca="1">_xlfn.FORMULATEXT(C83)</f>
        <v>=GAME5(pl,6,5)</v>
      </c>
      <c r="J82" s="96" t="str">
        <f ca="1">_xlfn.FORMULATEXT(J83)</f>
        <v>=GAME5(pl,6,5,1)</v>
      </c>
      <c r="L82" s="96" t="str">
        <f ca="1">_xlfn.FORMULATEXT(L83)</f>
        <v>=GAME5(pl,6,5,2)</v>
      </c>
    </row>
    <row r="83" spans="3:12" x14ac:dyDescent="0.45">
      <c r="C83" s="58" t="str" cm="1">
        <f t="array" ref="C83:H112">GAME5(pl,6,5)</f>
        <v>G1-P1</v>
      </c>
      <c r="D83" s="59" t="str">
        <v>Eddy</v>
      </c>
      <c r="E83" s="59" t="str">
        <v>Dan</v>
      </c>
      <c r="F83" s="59" t="str">
        <v>John</v>
      </c>
      <c r="G83" s="59" t="str">
        <v>David</v>
      </c>
      <c r="H83" s="60" t="str">
        <v>Steve</v>
      </c>
      <c r="J83" s="1" t="str" cm="1">
        <f t="array" ref="J83:J91">GAME5(pl,6,5,1)</f>
        <v>17 : Eddy</v>
      </c>
      <c r="L83" s="1" t="str" cm="1">
        <f t="array" ref="L83:L91">GAME5(pl,6,5,2)</f>
        <v>17 : Eddy : G1-P1|G1-P2|G1-P4|G1-P6|G2-P2|G2-P4|G2-P5|G3-P1|G3-P3|G3-P5|G4-P1|G4-P2|G4-P4|G4-P6|G5-P2|G5-P4|G5-P5</v>
      </c>
    </row>
    <row r="84" spans="3:12" x14ac:dyDescent="0.45">
      <c r="C84" s="56" t="str">
        <v>G1-P2</v>
      </c>
      <c r="D84" s="1" t="str">
        <v>Mike</v>
      </c>
      <c r="E84" s="1" t="str">
        <v>Robert</v>
      </c>
      <c r="F84" s="1" t="str">
        <v>Michael</v>
      </c>
      <c r="G84" s="1" t="str">
        <v>Adrian</v>
      </c>
      <c r="H84" s="53" t="str">
        <v>Eddy</v>
      </c>
      <c r="J84" s="1" t="str">
        <v>17 : Dan</v>
      </c>
      <c r="L84" s="1" t="str">
        <v>17 : Dan : G1-P1|G1-P3|G1-P4|G1-P6|G2-P2|G2-P4|G2-P6|G3-P1|G3-P3|G3-P5|G4-P1|G4-P3|G4-P4|G4-P6|G5-P2|G5-P4|G5-P6</v>
      </c>
    </row>
    <row r="85" spans="3:12" x14ac:dyDescent="0.45">
      <c r="C85" s="56" t="str">
        <v>G1-P3</v>
      </c>
      <c r="D85" s="1" t="str">
        <v>Dan</v>
      </c>
      <c r="E85" s="1" t="str">
        <v>John</v>
      </c>
      <c r="F85" s="1" t="str">
        <v>David</v>
      </c>
      <c r="G85" s="1" t="str">
        <v>Steve</v>
      </c>
      <c r="H85" s="53" t="str">
        <v>Mike</v>
      </c>
      <c r="J85" s="1" t="str">
        <v>17 : John</v>
      </c>
      <c r="L85" s="1" t="str">
        <v>17 : John : G1-P1|G1-P3|G1-P5|G1-P6|G2-P2|G2-P4|G2-P6|G3-P2|G3-P3|G3-P5|G4-P1|G4-P3|G4-P5|G4-P6|G5-P2|G5-P4|G5-P6</v>
      </c>
    </row>
    <row r="86" spans="3:12" x14ac:dyDescent="0.45">
      <c r="C86" s="56" t="str">
        <v>G1-P4</v>
      </c>
      <c r="D86" s="1" t="str">
        <v>Robert</v>
      </c>
      <c r="E86" s="1" t="str">
        <v>Michael</v>
      </c>
      <c r="F86" s="1" t="str">
        <v>Adrian</v>
      </c>
      <c r="G86" s="1" t="str">
        <v>Eddy</v>
      </c>
      <c r="H86" s="53" t="str">
        <v>Dan</v>
      </c>
      <c r="J86" s="1" t="str">
        <v>17 : David</v>
      </c>
      <c r="L86" s="1" t="str">
        <v>17 : David : G1-P1|G1-P3|G1-P5|G2-P1|G2-P2|G2-P4|G2-P6|G3-P2|G3-P4|G3-P5|G4-P1|G4-P3|G4-P5|G5-P1|G5-P2|G5-P4|G5-P6</v>
      </c>
    </row>
    <row r="87" spans="3:12" x14ac:dyDescent="0.45">
      <c r="C87" s="56" t="str">
        <v>G1-P5</v>
      </c>
      <c r="D87" s="1" t="str">
        <v>John</v>
      </c>
      <c r="E87" s="1" t="str">
        <v>David</v>
      </c>
      <c r="F87" s="1" t="str">
        <v>Steve</v>
      </c>
      <c r="G87" s="1" t="str">
        <v>Mike</v>
      </c>
      <c r="H87" s="53" t="str">
        <v>Robert</v>
      </c>
      <c r="J87" s="1" t="str">
        <v>17 : Steve</v>
      </c>
      <c r="L87" s="1" t="str">
        <v>17 : Steve : G1-P1|G1-P3|G1-P5|G2-P1|G2-P3|G2-P4|G2-P6|G3-P2|G3-P4|G3-P6|G4-P1|G4-P3|G4-P5|G5-P1|G5-P3|G5-P4|G5-P6</v>
      </c>
    </row>
    <row r="88" spans="3:12" ht="14.65" thickBot="1" x14ac:dyDescent="0.5">
      <c r="C88" s="63" t="str">
        <v>G1-P6</v>
      </c>
      <c r="D88" s="61" t="str">
        <v>Michael</v>
      </c>
      <c r="E88" s="61" t="str">
        <v>Adrian</v>
      </c>
      <c r="F88" s="61" t="str">
        <v>Eddy</v>
      </c>
      <c r="G88" s="61" t="str">
        <v>Dan</v>
      </c>
      <c r="H88" s="62" t="str">
        <v>John</v>
      </c>
      <c r="J88" s="1" t="str">
        <v>17 : Mike</v>
      </c>
      <c r="L88" s="1" t="str">
        <v>17 : Mike : G1-P2|G1-P3|G1-P5|G2-P1|G2-P3|G2-P5|G2-P6|G3-P2|G3-P4|G3-P6|G4-P2|G4-P3|G4-P5|G5-P1|G5-P3|G5-P5|G5-P6</v>
      </c>
    </row>
    <row r="89" spans="3:12" x14ac:dyDescent="0.45">
      <c r="C89" s="58" t="str">
        <v>G2-P1</v>
      </c>
      <c r="D89" s="59" t="str">
        <v>David</v>
      </c>
      <c r="E89" s="59" t="str">
        <v>Steve</v>
      </c>
      <c r="F89" s="59" t="str">
        <v>Mike</v>
      </c>
      <c r="G89" s="59" t="str">
        <v>Robert</v>
      </c>
      <c r="H89" s="60" t="str">
        <v>Michael</v>
      </c>
      <c r="J89" s="1" t="str">
        <v>16 : Robert</v>
      </c>
      <c r="L89" s="1" t="str">
        <v>16 : Robert : G1-P2|G1-P4|G1-P5|G2-P1|G2-P3|G2-P5|G3-P1|G3-P2|G3-P4|G3-P6|G4-P2|G4-P4|G4-P5|G5-P1|G5-P3|G5-P5</v>
      </c>
    </row>
    <row r="90" spans="3:12" x14ac:dyDescent="0.45">
      <c r="C90" s="56" t="str">
        <v>G2-P2</v>
      </c>
      <c r="D90" s="1" t="str">
        <v>Adrian</v>
      </c>
      <c r="E90" s="1" t="str">
        <v>Eddy</v>
      </c>
      <c r="F90" s="1" t="str">
        <v>Dan</v>
      </c>
      <c r="G90" s="1" t="str">
        <v>John</v>
      </c>
      <c r="H90" s="53" t="str">
        <v>David</v>
      </c>
      <c r="J90" s="1" t="str">
        <v>16 : Michael</v>
      </c>
      <c r="L90" s="1" t="str">
        <v>16 : Michael : G1-P2|G1-P4|G1-P6|G2-P1|G2-P3|G2-P5|G3-P1|G3-P3|G3-P4|G3-P6|G4-P2|G4-P4|G4-P6|G5-P1|G5-P3|G5-P5</v>
      </c>
    </row>
    <row r="91" spans="3:12" x14ac:dyDescent="0.45">
      <c r="C91" s="56" t="str">
        <v>G2-P3</v>
      </c>
      <c r="D91" s="1" t="str">
        <v>Steve</v>
      </c>
      <c r="E91" s="1" t="str">
        <v>Mike</v>
      </c>
      <c r="F91" s="1" t="str">
        <v>Robert</v>
      </c>
      <c r="G91" s="1" t="str">
        <v>Michael</v>
      </c>
      <c r="H91" s="53" t="str">
        <v>Adrian</v>
      </c>
      <c r="J91" s="1" t="str">
        <v>16 : Adrian</v>
      </c>
      <c r="L91" s="1" t="str">
        <v>16 : Adrian : G1-P2|G1-P4|G1-P6|G2-P2|G2-P3|G2-P5|G3-P1|G3-P3|G3-P5|G3-P6|G4-P2|G4-P4|G4-P6|G5-P2|G5-P3|G5-P5</v>
      </c>
    </row>
    <row r="92" spans="3:12" x14ac:dyDescent="0.45">
      <c r="C92" s="56" t="str">
        <v>G2-P4</v>
      </c>
      <c r="D92" s="1" t="str">
        <v>Eddy</v>
      </c>
      <c r="E92" s="1" t="str">
        <v>Dan</v>
      </c>
      <c r="F92" s="1" t="str">
        <v>John</v>
      </c>
      <c r="G92" s="1" t="str">
        <v>David</v>
      </c>
      <c r="H92" s="53" t="str">
        <v>Steve</v>
      </c>
    </row>
    <row r="93" spans="3:12" x14ac:dyDescent="0.45">
      <c r="C93" s="56" t="str">
        <v>G2-P5</v>
      </c>
      <c r="D93" s="1" t="str">
        <v>Mike</v>
      </c>
      <c r="E93" s="1" t="str">
        <v>Robert</v>
      </c>
      <c r="F93" s="1" t="str">
        <v>Michael</v>
      </c>
      <c r="G93" s="1" t="str">
        <v>Adrian</v>
      </c>
      <c r="H93" s="53" t="str">
        <v>Eddy</v>
      </c>
    </row>
    <row r="94" spans="3:12" ht="14.65" thickBot="1" x14ac:dyDescent="0.5">
      <c r="C94" s="63" t="str">
        <v>G2-P6</v>
      </c>
      <c r="D94" s="61" t="str">
        <v>Dan</v>
      </c>
      <c r="E94" s="61" t="str">
        <v>John</v>
      </c>
      <c r="F94" s="61" t="str">
        <v>David</v>
      </c>
      <c r="G94" s="61" t="str">
        <v>Steve</v>
      </c>
      <c r="H94" s="62" t="str">
        <v>Mike</v>
      </c>
    </row>
    <row r="95" spans="3:12" x14ac:dyDescent="0.45">
      <c r="C95" s="58" t="str">
        <v>G3-P1</v>
      </c>
      <c r="D95" s="59" t="str">
        <v>Robert</v>
      </c>
      <c r="E95" s="59" t="str">
        <v>Michael</v>
      </c>
      <c r="F95" s="59" t="str">
        <v>Adrian</v>
      </c>
      <c r="G95" s="59" t="str">
        <v>Eddy</v>
      </c>
      <c r="H95" s="60" t="str">
        <v>Dan</v>
      </c>
    </row>
    <row r="96" spans="3:12" x14ac:dyDescent="0.45">
      <c r="C96" s="56" t="str">
        <v>G3-P2</v>
      </c>
      <c r="D96" s="1" t="str">
        <v>John</v>
      </c>
      <c r="E96" s="1" t="str">
        <v>David</v>
      </c>
      <c r="F96" s="1" t="str">
        <v>Steve</v>
      </c>
      <c r="G96" s="1" t="str">
        <v>Mike</v>
      </c>
      <c r="H96" s="53" t="str">
        <v>Robert</v>
      </c>
    </row>
    <row r="97" spans="3:8" x14ac:dyDescent="0.45">
      <c r="C97" s="56" t="str">
        <v>G3-P3</v>
      </c>
      <c r="D97" s="1" t="str">
        <v>Michael</v>
      </c>
      <c r="E97" s="1" t="str">
        <v>Adrian</v>
      </c>
      <c r="F97" s="1" t="str">
        <v>Eddy</v>
      </c>
      <c r="G97" s="1" t="str">
        <v>Dan</v>
      </c>
      <c r="H97" s="53" t="str">
        <v>John</v>
      </c>
    </row>
    <row r="98" spans="3:8" x14ac:dyDescent="0.45">
      <c r="C98" s="56" t="str">
        <v>G3-P4</v>
      </c>
      <c r="D98" s="1" t="str">
        <v>David</v>
      </c>
      <c r="E98" s="1" t="str">
        <v>Steve</v>
      </c>
      <c r="F98" s="1" t="str">
        <v>Mike</v>
      </c>
      <c r="G98" s="1" t="str">
        <v>Robert</v>
      </c>
      <c r="H98" s="53" t="str">
        <v>Michael</v>
      </c>
    </row>
    <row r="99" spans="3:8" x14ac:dyDescent="0.45">
      <c r="C99" s="56" t="str">
        <v>G3-P5</v>
      </c>
      <c r="D99" s="1" t="str">
        <v>Adrian</v>
      </c>
      <c r="E99" s="1" t="str">
        <v>Eddy</v>
      </c>
      <c r="F99" s="1" t="str">
        <v>Dan</v>
      </c>
      <c r="G99" s="1" t="str">
        <v>John</v>
      </c>
      <c r="H99" s="53" t="str">
        <v>David</v>
      </c>
    </row>
    <row r="100" spans="3:8" ht="14.65" thickBot="1" x14ac:dyDescent="0.5">
      <c r="C100" s="63" t="str">
        <v>G3-P6</v>
      </c>
      <c r="D100" s="61" t="str">
        <v>Steve</v>
      </c>
      <c r="E100" s="61" t="str">
        <v>Mike</v>
      </c>
      <c r="F100" s="61" t="str">
        <v>Robert</v>
      </c>
      <c r="G100" s="61" t="str">
        <v>Michael</v>
      </c>
      <c r="H100" s="62" t="str">
        <v>Adrian</v>
      </c>
    </row>
    <row r="101" spans="3:8" x14ac:dyDescent="0.45">
      <c r="C101" s="58" t="str">
        <v>G4-P1</v>
      </c>
      <c r="D101" s="59" t="str">
        <v>Eddy</v>
      </c>
      <c r="E101" s="59" t="str">
        <v>Dan</v>
      </c>
      <c r="F101" s="59" t="str">
        <v>John</v>
      </c>
      <c r="G101" s="59" t="str">
        <v>David</v>
      </c>
      <c r="H101" s="60" t="str">
        <v>Steve</v>
      </c>
    </row>
    <row r="102" spans="3:8" x14ac:dyDescent="0.45">
      <c r="C102" s="56" t="str">
        <v>G4-P2</v>
      </c>
      <c r="D102" s="1" t="str">
        <v>Mike</v>
      </c>
      <c r="E102" s="1" t="str">
        <v>Robert</v>
      </c>
      <c r="F102" s="1" t="str">
        <v>Michael</v>
      </c>
      <c r="G102" s="1" t="str">
        <v>Adrian</v>
      </c>
      <c r="H102" s="53" t="str">
        <v>Eddy</v>
      </c>
    </row>
    <row r="103" spans="3:8" x14ac:dyDescent="0.45">
      <c r="C103" s="56" t="str">
        <v>G4-P3</v>
      </c>
      <c r="D103" s="1" t="str">
        <v>Dan</v>
      </c>
      <c r="E103" s="1" t="str">
        <v>John</v>
      </c>
      <c r="F103" s="1" t="str">
        <v>David</v>
      </c>
      <c r="G103" s="1" t="str">
        <v>Steve</v>
      </c>
      <c r="H103" s="53" t="str">
        <v>Mike</v>
      </c>
    </row>
    <row r="104" spans="3:8" x14ac:dyDescent="0.45">
      <c r="C104" s="56" t="str">
        <v>G4-P4</v>
      </c>
      <c r="D104" s="1" t="str">
        <v>Robert</v>
      </c>
      <c r="E104" s="1" t="str">
        <v>Michael</v>
      </c>
      <c r="F104" s="1" t="str">
        <v>Adrian</v>
      </c>
      <c r="G104" s="1" t="str">
        <v>Eddy</v>
      </c>
      <c r="H104" s="53" t="str">
        <v>Dan</v>
      </c>
    </row>
    <row r="105" spans="3:8" x14ac:dyDescent="0.45">
      <c r="C105" s="56" t="str">
        <v>G4-P5</v>
      </c>
      <c r="D105" s="1" t="str">
        <v>John</v>
      </c>
      <c r="E105" s="1" t="str">
        <v>David</v>
      </c>
      <c r="F105" s="1" t="str">
        <v>Steve</v>
      </c>
      <c r="G105" s="1" t="str">
        <v>Mike</v>
      </c>
      <c r="H105" s="53" t="str">
        <v>Robert</v>
      </c>
    </row>
    <row r="106" spans="3:8" ht="14.65" thickBot="1" x14ac:dyDescent="0.5">
      <c r="C106" s="63" t="str">
        <v>G4-P6</v>
      </c>
      <c r="D106" s="61" t="str">
        <v>Michael</v>
      </c>
      <c r="E106" s="61" t="str">
        <v>Adrian</v>
      </c>
      <c r="F106" s="61" t="str">
        <v>Eddy</v>
      </c>
      <c r="G106" s="61" t="str">
        <v>Dan</v>
      </c>
      <c r="H106" s="62" t="str">
        <v>John</v>
      </c>
    </row>
    <row r="107" spans="3:8" x14ac:dyDescent="0.45">
      <c r="C107" s="58" t="str">
        <v>G5-P1</v>
      </c>
      <c r="D107" s="59" t="str">
        <v>David</v>
      </c>
      <c r="E107" s="59" t="str">
        <v>Steve</v>
      </c>
      <c r="F107" s="59" t="str">
        <v>Mike</v>
      </c>
      <c r="G107" s="59" t="str">
        <v>Robert</v>
      </c>
      <c r="H107" s="60" t="str">
        <v>Michael</v>
      </c>
    </row>
    <row r="108" spans="3:8" x14ac:dyDescent="0.45">
      <c r="C108" s="56" t="str">
        <v>G5-P2</v>
      </c>
      <c r="D108" s="1" t="str">
        <v>Adrian</v>
      </c>
      <c r="E108" s="1" t="str">
        <v>Eddy</v>
      </c>
      <c r="F108" s="1" t="str">
        <v>Dan</v>
      </c>
      <c r="G108" s="1" t="str">
        <v>John</v>
      </c>
      <c r="H108" s="53" t="str">
        <v>David</v>
      </c>
    </row>
    <row r="109" spans="3:8" x14ac:dyDescent="0.45">
      <c r="C109" s="56" t="str">
        <v>G5-P3</v>
      </c>
      <c r="D109" s="1" t="str">
        <v>Steve</v>
      </c>
      <c r="E109" s="1" t="str">
        <v>Mike</v>
      </c>
      <c r="F109" s="1" t="str">
        <v>Robert</v>
      </c>
      <c r="G109" s="1" t="str">
        <v>Michael</v>
      </c>
      <c r="H109" s="53" t="str">
        <v>Adrian</v>
      </c>
    </row>
    <row r="110" spans="3:8" x14ac:dyDescent="0.45">
      <c r="C110" s="56" t="str">
        <v>G5-P4</v>
      </c>
      <c r="D110" s="1" t="str">
        <v>Eddy</v>
      </c>
      <c r="E110" s="1" t="str">
        <v>Dan</v>
      </c>
      <c r="F110" s="1" t="str">
        <v>John</v>
      </c>
      <c r="G110" s="1" t="str">
        <v>David</v>
      </c>
      <c r="H110" s="53" t="str">
        <v>Steve</v>
      </c>
    </row>
    <row r="111" spans="3:8" x14ac:dyDescent="0.45">
      <c r="C111" s="56" t="str">
        <v>G5-P5</v>
      </c>
      <c r="D111" s="1" t="str">
        <v>Mike</v>
      </c>
      <c r="E111" s="1" t="str">
        <v>Robert</v>
      </c>
      <c r="F111" s="1" t="str">
        <v>Michael</v>
      </c>
      <c r="G111" s="1" t="str">
        <v>Adrian</v>
      </c>
      <c r="H111" s="53" t="str">
        <v>Eddy</v>
      </c>
    </row>
    <row r="112" spans="3:8" ht="14.65" thickBot="1" x14ac:dyDescent="0.5">
      <c r="C112" s="63" t="str">
        <v>G5-P6</v>
      </c>
      <c r="D112" s="61" t="str">
        <v>Dan</v>
      </c>
      <c r="E112" s="61" t="str">
        <v>John</v>
      </c>
      <c r="F112" s="61" t="str">
        <v>David</v>
      </c>
      <c r="G112" s="61" t="str">
        <v>Steve</v>
      </c>
      <c r="H112" s="62" t="str">
        <v>Mike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9B95-01B0-40A8-8AD3-779876094F73}">
  <dimension ref="A1:N130"/>
  <sheetViews>
    <sheetView topLeftCell="A20" workbookViewId="0">
      <selection activeCell="K3" sqref="K3"/>
    </sheetView>
  </sheetViews>
  <sheetFormatPr defaultRowHeight="14.25" x14ac:dyDescent="0.45"/>
  <cols>
    <col min="12" max="12" width="11.53125" customWidth="1"/>
    <col min="14" max="14" width="120.53125" bestFit="1" customWidth="1"/>
  </cols>
  <sheetData>
    <row r="1" spans="1:14" ht="15.75" x14ac:dyDescent="0.5">
      <c r="A1" s="33" t="s">
        <v>95</v>
      </c>
      <c r="C1" s="22" t="s">
        <v>131</v>
      </c>
      <c r="J1" s="97" t="s">
        <v>143</v>
      </c>
    </row>
    <row r="2" spans="1:14" ht="15.75" x14ac:dyDescent="0.5">
      <c r="A2" s="54" t="s">
        <v>98</v>
      </c>
      <c r="C2" s="33" t="s">
        <v>133</v>
      </c>
      <c r="K2" s="97" t="s">
        <v>151</v>
      </c>
    </row>
    <row r="3" spans="1:14" x14ac:dyDescent="0.45">
      <c r="A3" s="54" t="s">
        <v>99</v>
      </c>
      <c r="C3" s="33" t="s">
        <v>134</v>
      </c>
    </row>
    <row r="4" spans="1:14" x14ac:dyDescent="0.45">
      <c r="A4" s="54" t="s">
        <v>100</v>
      </c>
      <c r="C4" s="33" t="s">
        <v>135</v>
      </c>
    </row>
    <row r="5" spans="1:14" x14ac:dyDescent="0.45">
      <c r="A5" s="54" t="s">
        <v>101</v>
      </c>
    </row>
    <row r="6" spans="1:14" x14ac:dyDescent="0.45">
      <c r="A6" s="54" t="s">
        <v>102</v>
      </c>
      <c r="C6" s="33" t="s">
        <v>137</v>
      </c>
      <c r="L6" s="33" t="s">
        <v>19</v>
      </c>
      <c r="N6" s="33" t="s">
        <v>20</v>
      </c>
    </row>
    <row r="7" spans="1:14" ht="14.65" thickBot="1" x14ac:dyDescent="0.5">
      <c r="A7" s="54" t="s">
        <v>103</v>
      </c>
      <c r="C7" s="96" t="str">
        <f ca="1">_xlfn.FORMULATEXT(C8)</f>
        <v>=GAME7(plh,7,1)</v>
      </c>
      <c r="L7" s="96" t="str">
        <f ca="1">_xlfn.FORMULATEXT(L8)</f>
        <v>=GAME7(plh,7,1,1)</v>
      </c>
      <c r="N7" s="96" t="str">
        <f ca="1">_xlfn.FORMULATEXT(N8)</f>
        <v>=GAME7(plh,7,1,2)</v>
      </c>
    </row>
    <row r="8" spans="1:14" x14ac:dyDescent="0.45">
      <c r="A8" s="54" t="s">
        <v>104</v>
      </c>
      <c r="C8" s="58" t="str" cm="1">
        <f t="array" ref="C8:J14">GAME7(plh,7,1)</f>
        <v>G1-P1</v>
      </c>
      <c r="D8" s="59" t="str">
        <v>Eddy</v>
      </c>
      <c r="E8" s="59" t="str">
        <v>Dan</v>
      </c>
      <c r="F8" s="59" t="str">
        <v>John</v>
      </c>
      <c r="G8" s="59" t="str">
        <v>David</v>
      </c>
      <c r="H8" s="59" t="str">
        <v>Steve</v>
      </c>
      <c r="I8" s="59" t="str">
        <v>Mike</v>
      </c>
      <c r="J8" s="60" t="str">
        <v>Robert</v>
      </c>
      <c r="L8" s="78" t="str" cm="1">
        <f t="array" ref="L8:L20">GAME7(plh,7,1,1)</f>
        <v>4 : Eddy</v>
      </c>
      <c r="N8" s="78" t="str" cm="1">
        <f t="array" ref="N8:N20">GAME7(plh,7,1,2)</f>
        <v>4 : Eddy : G1-P1|G1-P2|G1-P4|G1-P6</v>
      </c>
    </row>
    <row r="9" spans="1:14" x14ac:dyDescent="0.45">
      <c r="A9" s="54" t="s">
        <v>105</v>
      </c>
      <c r="C9" s="56" t="str">
        <v>G1-P2</v>
      </c>
      <c r="D9" s="1" t="str">
        <v>Michael</v>
      </c>
      <c r="E9" s="1" t="str">
        <v>Adrian</v>
      </c>
      <c r="F9" s="1" t="str">
        <v>Dave</v>
      </c>
      <c r="G9" s="1" t="str">
        <v>Mark</v>
      </c>
      <c r="H9" s="1" t="str">
        <v>Brian</v>
      </c>
      <c r="I9" s="1" t="str">
        <v>Will</v>
      </c>
      <c r="J9" s="53" t="str">
        <v>Eddy</v>
      </c>
      <c r="L9" s="79" t="str">
        <v>4 : Dan</v>
      </c>
      <c r="N9" s="79" t="str">
        <v>4 : Dan : G1-P1|G1-P3|G1-P4|G1-P6</v>
      </c>
    </row>
    <row r="10" spans="1:14" x14ac:dyDescent="0.45">
      <c r="A10" s="54" t="s">
        <v>106</v>
      </c>
      <c r="C10" s="56" t="str">
        <v>G1-P3</v>
      </c>
      <c r="D10" s="1" t="str">
        <v>Dan</v>
      </c>
      <c r="E10" s="1" t="str">
        <v>John</v>
      </c>
      <c r="F10" s="1" t="str">
        <v>David</v>
      </c>
      <c r="G10" s="1" t="str">
        <v>Steve</v>
      </c>
      <c r="H10" s="1" t="str">
        <v>Mike</v>
      </c>
      <c r="I10" s="1" t="str">
        <v>Robert</v>
      </c>
      <c r="J10" s="53" t="str">
        <v>Michael</v>
      </c>
      <c r="L10" s="79" t="str">
        <v>4 : John</v>
      </c>
      <c r="N10" s="79" t="str">
        <v>4 : John : G1-P1|G1-P3|G1-P5|G1-P6</v>
      </c>
    </row>
    <row r="11" spans="1:14" x14ac:dyDescent="0.45">
      <c r="A11" s="93" t="s">
        <v>128</v>
      </c>
      <c r="C11" s="56" t="str">
        <v>G1-P4</v>
      </c>
      <c r="D11" s="1" t="str">
        <v>Adrian</v>
      </c>
      <c r="E11" s="1" t="str">
        <v>Dave</v>
      </c>
      <c r="F11" s="1" t="str">
        <v>Mark</v>
      </c>
      <c r="G11" s="1" t="str">
        <v>Brian</v>
      </c>
      <c r="H11" s="1" t="str">
        <v>Will</v>
      </c>
      <c r="I11" s="1" t="str">
        <v>Eddy</v>
      </c>
      <c r="J11" s="53" t="str">
        <v>Dan</v>
      </c>
      <c r="L11" s="79" t="str">
        <v>4 : David</v>
      </c>
      <c r="N11" s="79" t="str">
        <v>4 : David : G1-P1|G1-P3|G1-P5|G1-P7</v>
      </c>
    </row>
    <row r="12" spans="1:14" x14ac:dyDescent="0.45">
      <c r="A12" s="93" t="s">
        <v>129</v>
      </c>
      <c r="C12" s="56" t="str">
        <v>G1-P5</v>
      </c>
      <c r="D12" s="1" t="str">
        <v>John</v>
      </c>
      <c r="E12" s="1" t="str">
        <v>David</v>
      </c>
      <c r="F12" s="1" t="str">
        <v>Steve</v>
      </c>
      <c r="G12" s="1" t="str">
        <v>Mike</v>
      </c>
      <c r="H12" s="1" t="str">
        <v>Robert</v>
      </c>
      <c r="I12" s="1" t="str">
        <v>Michael</v>
      </c>
      <c r="J12" s="53" t="str">
        <v>Adrian</v>
      </c>
      <c r="L12" s="79" t="str">
        <v>4 : Steve</v>
      </c>
      <c r="N12" s="79" t="str">
        <v>4 : Steve : G1-P1|G1-P3|G1-P5|G1-P7</v>
      </c>
    </row>
    <row r="13" spans="1:14" x14ac:dyDescent="0.45">
      <c r="A13" s="1" t="s">
        <v>130</v>
      </c>
      <c r="C13" s="56" t="str">
        <v>G1-P6</v>
      </c>
      <c r="D13" s="1" t="str">
        <v>Dave</v>
      </c>
      <c r="E13" s="1" t="str">
        <v>Mark</v>
      </c>
      <c r="F13" s="1" t="str">
        <v>Brian</v>
      </c>
      <c r="G13" s="1" t="str">
        <v>Will</v>
      </c>
      <c r="H13" s="1" t="str">
        <v>Eddy</v>
      </c>
      <c r="I13" s="1" t="str">
        <v>Dan</v>
      </c>
      <c r="J13" s="53" t="str">
        <v>John</v>
      </c>
      <c r="L13" s="79" t="str">
        <v>4 : Mike</v>
      </c>
      <c r="N13" s="79" t="str">
        <v>4 : Mike : G1-P1|G1-P3|G1-P5|G1-P7</v>
      </c>
    </row>
    <row r="14" spans="1:14" ht="14.65" thickBot="1" x14ac:dyDescent="0.5">
      <c r="A14" s="94" t="s">
        <v>136</v>
      </c>
      <c r="C14" s="63" t="str">
        <v>G1-P7</v>
      </c>
      <c r="D14" s="61" t="str">
        <v>David</v>
      </c>
      <c r="E14" s="61" t="str">
        <v>Steve</v>
      </c>
      <c r="F14" s="61" t="str">
        <v>Mike</v>
      </c>
      <c r="G14" s="61" t="str">
        <v>Robert</v>
      </c>
      <c r="H14" s="61" t="str">
        <v>Michael</v>
      </c>
      <c r="I14" s="61" t="str">
        <v>Adrian</v>
      </c>
      <c r="J14" s="62" t="str">
        <v>Dave</v>
      </c>
      <c r="L14" s="79" t="str">
        <v>4 : Robert</v>
      </c>
      <c r="N14" s="79" t="str">
        <v>4 : Robert : G1-P1|G1-P3|G1-P5|G1-P7</v>
      </c>
    </row>
    <row r="15" spans="1:14" x14ac:dyDescent="0.45">
      <c r="L15" s="79" t="str">
        <v>4 : Michael</v>
      </c>
      <c r="N15" s="79" t="str">
        <v>4 : Michael : G1-P2|G1-P3|G1-P5|G1-P7</v>
      </c>
    </row>
    <row r="16" spans="1:14" x14ac:dyDescent="0.45">
      <c r="L16" s="79" t="str">
        <v>4 : Adrian</v>
      </c>
      <c r="N16" s="79" t="str">
        <v>4 : Adrian : G1-P2|G1-P4|G1-P5|G1-P7</v>
      </c>
    </row>
    <row r="17" spans="3:14" x14ac:dyDescent="0.45">
      <c r="L17" s="79" t="str">
        <v>4 : Dave</v>
      </c>
      <c r="N17" s="79" t="str">
        <v>4 : Dave : G1-P2|G1-P4|G1-P6|G1-P7</v>
      </c>
    </row>
    <row r="18" spans="3:14" x14ac:dyDescent="0.45">
      <c r="L18" s="79" t="str">
        <v>3 : Mark</v>
      </c>
      <c r="N18" s="79" t="str">
        <v>3 : Mark : G1-P2|G1-P4|G1-P6</v>
      </c>
    </row>
    <row r="19" spans="3:14" x14ac:dyDescent="0.45">
      <c r="L19" s="79" t="str">
        <v>3 : Brian</v>
      </c>
      <c r="N19" s="79" t="str">
        <v>3 : Brian : G1-P2|G1-P4|G1-P6</v>
      </c>
    </row>
    <row r="20" spans="3:14" ht="14.65" thickBot="1" x14ac:dyDescent="0.5">
      <c r="L20" s="64" t="str">
        <v>3 : Will</v>
      </c>
      <c r="N20" s="64" t="str">
        <v>3 : Will : G1-P2|G1-P4|G1-P6</v>
      </c>
    </row>
    <row r="22" spans="3:14" x14ac:dyDescent="0.45">
      <c r="C22" s="33" t="s">
        <v>138</v>
      </c>
      <c r="L22" s="33" t="s">
        <v>19</v>
      </c>
      <c r="N22" s="33" t="s">
        <v>20</v>
      </c>
    </row>
    <row r="23" spans="3:14" ht="14.65" thickBot="1" x14ac:dyDescent="0.5">
      <c r="C23" s="96" t="str">
        <f ca="1">_xlfn.FORMULATEXT(C24)</f>
        <v>=GAME7(plh,7,2)</v>
      </c>
      <c r="L23" s="96" t="str">
        <f ca="1">_xlfn.FORMULATEXT(L24)</f>
        <v>=GAME7(plh,7,2,1)</v>
      </c>
      <c r="N23" s="96" t="str">
        <f ca="1">_xlfn.FORMULATEXT(N24)</f>
        <v>=GAME7(plh,7,2,2)</v>
      </c>
    </row>
    <row r="24" spans="3:14" x14ac:dyDescent="0.45">
      <c r="C24" s="58" t="str" cm="1">
        <f t="array" ref="C24:J37">GAME7(plh,7,2)</f>
        <v>G1-P1</v>
      </c>
      <c r="D24" s="59" t="str">
        <v>Eddy</v>
      </c>
      <c r="E24" s="59" t="str">
        <v>Dan</v>
      </c>
      <c r="F24" s="59" t="str">
        <v>John</v>
      </c>
      <c r="G24" s="59" t="str">
        <v>David</v>
      </c>
      <c r="H24" s="59" t="str">
        <v>Steve</v>
      </c>
      <c r="I24" s="59" t="str">
        <v>Mike</v>
      </c>
      <c r="J24" s="60" t="str">
        <v>Robert</v>
      </c>
      <c r="L24" s="78" t="str" cm="1">
        <f t="array" ref="L24:L36">GAME7(plh,7,2,1)</f>
        <v>8 : Eddy</v>
      </c>
      <c r="N24" s="78" t="str" cm="1">
        <f t="array" ref="N24:N36">GAME7(plh,7,2,2)</f>
        <v>8 : Eddy : G1-P1|G1-P2|G1-P4|G1-P6|G2-P1|G2-P3|G2-P5|G2-P7</v>
      </c>
    </row>
    <row r="25" spans="3:14" x14ac:dyDescent="0.45">
      <c r="C25" s="56" t="str">
        <v>G1-P2</v>
      </c>
      <c r="D25" s="1" t="str">
        <v>Michael</v>
      </c>
      <c r="E25" s="1" t="str">
        <v>Adrian</v>
      </c>
      <c r="F25" s="1" t="str">
        <v>Dave</v>
      </c>
      <c r="G25" s="1" t="str">
        <v>Mark</v>
      </c>
      <c r="H25" s="1" t="str">
        <v>Brian</v>
      </c>
      <c r="I25" s="1" t="str">
        <v>Will</v>
      </c>
      <c r="J25" s="53" t="str">
        <v>Eddy</v>
      </c>
      <c r="L25" s="79" t="str">
        <v>8 : Dan</v>
      </c>
      <c r="N25" s="79" t="str">
        <v>8 : Dan : G1-P1|G1-P3|G1-P4|G1-P6|G2-P1|G2-P3|G2-P5|G2-P7</v>
      </c>
    </row>
    <row r="26" spans="3:14" x14ac:dyDescent="0.45">
      <c r="C26" s="56" t="str">
        <v>G1-P3</v>
      </c>
      <c r="D26" s="1" t="str">
        <v>Dan</v>
      </c>
      <c r="E26" s="1" t="str">
        <v>John</v>
      </c>
      <c r="F26" s="1" t="str">
        <v>David</v>
      </c>
      <c r="G26" s="1" t="str">
        <v>Steve</v>
      </c>
      <c r="H26" s="1" t="str">
        <v>Mike</v>
      </c>
      <c r="I26" s="1" t="str">
        <v>Robert</v>
      </c>
      <c r="J26" s="53" t="str">
        <v>Michael</v>
      </c>
      <c r="L26" s="79" t="str">
        <v>8 : John</v>
      </c>
      <c r="N26" s="79" t="str">
        <v>8 : John : G1-P1|G1-P3|G1-P5|G1-P6|G2-P1|G2-P3|G2-P5|G2-P7</v>
      </c>
    </row>
    <row r="27" spans="3:14" x14ac:dyDescent="0.45">
      <c r="C27" s="56" t="str">
        <v>G1-P4</v>
      </c>
      <c r="D27" s="1" t="str">
        <v>Adrian</v>
      </c>
      <c r="E27" s="1" t="str">
        <v>Dave</v>
      </c>
      <c r="F27" s="1" t="str">
        <v>Mark</v>
      </c>
      <c r="G27" s="1" t="str">
        <v>Brian</v>
      </c>
      <c r="H27" s="1" t="str">
        <v>Will</v>
      </c>
      <c r="I27" s="1" t="str">
        <v>Eddy</v>
      </c>
      <c r="J27" s="53" t="str">
        <v>Dan</v>
      </c>
      <c r="L27" s="79" t="str">
        <v>8 : David</v>
      </c>
      <c r="N27" s="79" t="str">
        <v>8 : David : G1-P1|G1-P3|G1-P5|G1-P7|G2-P1|G2-P3|G2-P5|G2-P7</v>
      </c>
    </row>
    <row r="28" spans="3:14" x14ac:dyDescent="0.45">
      <c r="C28" s="56" t="str">
        <v>G1-P5</v>
      </c>
      <c r="D28" s="1" t="str">
        <v>John</v>
      </c>
      <c r="E28" s="1" t="str">
        <v>David</v>
      </c>
      <c r="F28" s="1" t="str">
        <v>Steve</v>
      </c>
      <c r="G28" s="1" t="str">
        <v>Mike</v>
      </c>
      <c r="H28" s="1" t="str">
        <v>Robert</v>
      </c>
      <c r="I28" s="1" t="str">
        <v>Michael</v>
      </c>
      <c r="J28" s="53" t="str">
        <v>Adrian</v>
      </c>
      <c r="L28" s="79" t="str">
        <v>8 : Steve</v>
      </c>
      <c r="N28" s="79" t="str">
        <v>8 : Steve : G1-P1|G1-P3|G1-P5|G1-P7|G2-P2|G2-P3|G2-P5|G2-P7</v>
      </c>
    </row>
    <row r="29" spans="3:14" x14ac:dyDescent="0.45">
      <c r="C29" s="56" t="str">
        <v>G1-P6</v>
      </c>
      <c r="D29" s="1" t="str">
        <v>Dave</v>
      </c>
      <c r="E29" s="1" t="str">
        <v>Mark</v>
      </c>
      <c r="F29" s="1" t="str">
        <v>Brian</v>
      </c>
      <c r="G29" s="1" t="str">
        <v>Will</v>
      </c>
      <c r="H29" s="1" t="str">
        <v>Eddy</v>
      </c>
      <c r="I29" s="1" t="str">
        <v>Dan</v>
      </c>
      <c r="J29" s="53" t="str">
        <v>John</v>
      </c>
      <c r="L29" s="79" t="str">
        <v>8 : Mike</v>
      </c>
      <c r="N29" s="79" t="str">
        <v>8 : Mike : G1-P1|G1-P3|G1-P5|G1-P7|G2-P2|G2-P4|G2-P5|G2-P7</v>
      </c>
    </row>
    <row r="30" spans="3:14" ht="14.65" thickBot="1" x14ac:dyDescent="0.5">
      <c r="C30" s="63" t="str">
        <v>G1-P7</v>
      </c>
      <c r="D30" s="61" t="str">
        <v>David</v>
      </c>
      <c r="E30" s="61" t="str">
        <v>Steve</v>
      </c>
      <c r="F30" s="61" t="str">
        <v>Mike</v>
      </c>
      <c r="G30" s="61" t="str">
        <v>Robert</v>
      </c>
      <c r="H30" s="61" t="str">
        <v>Michael</v>
      </c>
      <c r="I30" s="61" t="str">
        <v>Adrian</v>
      </c>
      <c r="J30" s="62" t="str">
        <v>Dave</v>
      </c>
      <c r="L30" s="79" t="str">
        <v>8 : Robert</v>
      </c>
      <c r="N30" s="79" t="str">
        <v>8 : Robert : G1-P1|G1-P3|G1-P5|G1-P7|G2-P2|G2-P4|G2-P6|G2-P7</v>
      </c>
    </row>
    <row r="31" spans="3:14" x14ac:dyDescent="0.45">
      <c r="C31" s="58" t="str">
        <v>G2-P1</v>
      </c>
      <c r="D31" s="59" t="str">
        <v>Mark</v>
      </c>
      <c r="E31" s="59" t="str">
        <v>Brian</v>
      </c>
      <c r="F31" s="59" t="str">
        <v>Will</v>
      </c>
      <c r="G31" s="59" t="str">
        <v>Eddy</v>
      </c>
      <c r="H31" s="59" t="str">
        <v>Dan</v>
      </c>
      <c r="I31" s="59" t="str">
        <v>John</v>
      </c>
      <c r="J31" s="60" t="str">
        <v>David</v>
      </c>
      <c r="L31" s="79" t="str">
        <v>7 : Michael</v>
      </c>
      <c r="N31" s="79" t="str">
        <v>7 : Michael : G1-P2|G1-P3|G1-P5|G1-P7|G2-P2|G2-P4|G2-P6</v>
      </c>
    </row>
    <row r="32" spans="3:14" x14ac:dyDescent="0.45">
      <c r="C32" s="56" t="str">
        <v>G2-P2</v>
      </c>
      <c r="D32" s="1" t="str">
        <v>Steve</v>
      </c>
      <c r="E32" s="1" t="str">
        <v>Mike</v>
      </c>
      <c r="F32" s="1" t="str">
        <v>Robert</v>
      </c>
      <c r="G32" s="1" t="str">
        <v>Michael</v>
      </c>
      <c r="H32" s="1" t="str">
        <v>Adrian</v>
      </c>
      <c r="I32" s="1" t="str">
        <v>Dave</v>
      </c>
      <c r="J32" s="53" t="str">
        <v>Mark</v>
      </c>
      <c r="L32" s="79" t="str">
        <v>7 : Adrian</v>
      </c>
      <c r="N32" s="79" t="str">
        <v>7 : Adrian : G1-P2|G1-P4|G1-P5|G1-P7|G2-P2|G2-P4|G2-P6</v>
      </c>
    </row>
    <row r="33" spans="3:14" x14ac:dyDescent="0.45">
      <c r="C33" s="56" t="str">
        <v>G2-P3</v>
      </c>
      <c r="D33" s="1" t="str">
        <v>Brian</v>
      </c>
      <c r="E33" s="1" t="str">
        <v>Will</v>
      </c>
      <c r="F33" s="1" t="str">
        <v>Eddy</v>
      </c>
      <c r="G33" s="1" t="str">
        <v>Dan</v>
      </c>
      <c r="H33" s="1" t="str">
        <v>John</v>
      </c>
      <c r="I33" s="1" t="str">
        <v>David</v>
      </c>
      <c r="J33" s="53" t="str">
        <v>Steve</v>
      </c>
      <c r="L33" s="79" t="str">
        <v>7 : Dave</v>
      </c>
      <c r="N33" s="79" t="str">
        <v>7 : Dave : G1-P2|G1-P4|G1-P6|G1-P7|G2-P2|G2-P4|G2-P6</v>
      </c>
    </row>
    <row r="34" spans="3:14" x14ac:dyDescent="0.45">
      <c r="C34" s="56" t="str">
        <v>G2-P4</v>
      </c>
      <c r="D34" s="1" t="str">
        <v>Mike</v>
      </c>
      <c r="E34" s="1" t="str">
        <v>Robert</v>
      </c>
      <c r="F34" s="1" t="str">
        <v>Michael</v>
      </c>
      <c r="G34" s="1" t="str">
        <v>Adrian</v>
      </c>
      <c r="H34" s="1" t="str">
        <v>Dave</v>
      </c>
      <c r="I34" s="1" t="str">
        <v>Mark</v>
      </c>
      <c r="J34" s="53" t="str">
        <v>Brian</v>
      </c>
      <c r="L34" s="79" t="str">
        <v>7 : Mark</v>
      </c>
      <c r="N34" s="79" t="str">
        <v>7 : Mark : G1-P2|G1-P4|G1-P6|G2-P1|G2-P2|G2-P4|G2-P6</v>
      </c>
    </row>
    <row r="35" spans="3:14" x14ac:dyDescent="0.45">
      <c r="C35" s="56" t="str">
        <v>G2-P5</v>
      </c>
      <c r="D35" s="1" t="str">
        <v>Will</v>
      </c>
      <c r="E35" s="1" t="str">
        <v>Eddy</v>
      </c>
      <c r="F35" s="1" t="str">
        <v>Dan</v>
      </c>
      <c r="G35" s="1" t="str">
        <v>John</v>
      </c>
      <c r="H35" s="1" t="str">
        <v>David</v>
      </c>
      <c r="I35" s="1" t="str">
        <v>Steve</v>
      </c>
      <c r="J35" s="53" t="str">
        <v>Mike</v>
      </c>
      <c r="L35" s="79" t="str">
        <v>7 : Brian</v>
      </c>
      <c r="N35" s="79" t="str">
        <v>7 : Brian : G1-P2|G1-P4|G1-P6|G2-P1|G2-P3|G2-P4|G2-P6</v>
      </c>
    </row>
    <row r="36" spans="3:14" ht="14.65" thickBot="1" x14ac:dyDescent="0.5">
      <c r="C36" s="56" t="str">
        <v>G2-P6</v>
      </c>
      <c r="D36" s="1" t="str">
        <v>Robert</v>
      </c>
      <c r="E36" s="1" t="str">
        <v>Michael</v>
      </c>
      <c r="F36" s="1" t="str">
        <v>Adrian</v>
      </c>
      <c r="G36" s="1" t="str">
        <v>Dave</v>
      </c>
      <c r="H36" s="1" t="str">
        <v>Mark</v>
      </c>
      <c r="I36" s="1" t="str">
        <v>Brian</v>
      </c>
      <c r="J36" s="53" t="str">
        <v>Will</v>
      </c>
      <c r="L36" s="64" t="str">
        <v>7 : Will</v>
      </c>
      <c r="N36" s="64" t="str">
        <v>7 : Will : G1-P2|G1-P4|G1-P6|G2-P1|G2-P3|G2-P5|G2-P6</v>
      </c>
    </row>
    <row r="37" spans="3:14" ht="14.65" thickBot="1" x14ac:dyDescent="0.5">
      <c r="C37" s="63" t="str">
        <v>G2-P7</v>
      </c>
      <c r="D37" s="61" t="str">
        <v>Eddy</v>
      </c>
      <c r="E37" s="61" t="str">
        <v>Dan</v>
      </c>
      <c r="F37" s="61" t="str">
        <v>John</v>
      </c>
      <c r="G37" s="61" t="str">
        <v>David</v>
      </c>
      <c r="H37" s="61" t="str">
        <v>Steve</v>
      </c>
      <c r="I37" s="61" t="str">
        <v>Mike</v>
      </c>
      <c r="J37" s="62" t="str">
        <v>Robert</v>
      </c>
    </row>
    <row r="39" spans="3:14" x14ac:dyDescent="0.45">
      <c r="C39" s="33" t="s">
        <v>139</v>
      </c>
      <c r="L39" s="33" t="s">
        <v>19</v>
      </c>
      <c r="N39" s="33" t="s">
        <v>20</v>
      </c>
    </row>
    <row r="40" spans="3:14" ht="14.65" thickBot="1" x14ac:dyDescent="0.5">
      <c r="C40" s="96" t="str">
        <f ca="1">_xlfn.FORMULATEXT(C41)</f>
        <v>=GAME7(plh,7,3)</v>
      </c>
      <c r="L40" s="96" t="str">
        <f ca="1">_xlfn.FORMULATEXT(L41)</f>
        <v>=GAME7(plh,7,3,1)</v>
      </c>
      <c r="N40" s="96" t="str">
        <f ca="1">_xlfn.FORMULATEXT(N41)</f>
        <v>=GAME7(plh,7,3,2)</v>
      </c>
    </row>
    <row r="41" spans="3:14" x14ac:dyDescent="0.45">
      <c r="C41" s="58" t="str" cm="1">
        <f t="array" ref="C41:J61">GAME7(plh,7,3)</f>
        <v>G1-P1</v>
      </c>
      <c r="D41" s="59" t="str">
        <v>Eddy</v>
      </c>
      <c r="E41" s="59" t="str">
        <v>Dan</v>
      </c>
      <c r="F41" s="59" t="str">
        <v>John</v>
      </c>
      <c r="G41" s="59" t="str">
        <v>David</v>
      </c>
      <c r="H41" s="59" t="str">
        <v>Steve</v>
      </c>
      <c r="I41" s="59" t="str">
        <v>Mike</v>
      </c>
      <c r="J41" s="60" t="str">
        <v>Robert</v>
      </c>
      <c r="L41" s="78" t="str" cm="1">
        <f t="array" ref="L41:L53">GAME7(plh,7,3,1)</f>
        <v>12 : Eddy</v>
      </c>
      <c r="N41" s="78" t="str" cm="1">
        <f t="array" ref="N41:N53">GAME7(plh,7,3,2)</f>
        <v>12 : Eddy : G1-P1|G1-P2|G1-P4|G1-P6|G2-P1|G2-P3|G2-P5|G2-P7|G3-P1|G3-P3|G3-P5|G3-P7</v>
      </c>
    </row>
    <row r="42" spans="3:14" x14ac:dyDescent="0.45">
      <c r="C42" s="56" t="str">
        <v>G1-P2</v>
      </c>
      <c r="D42" s="1" t="str">
        <v>Michael</v>
      </c>
      <c r="E42" s="1" t="str">
        <v>Adrian</v>
      </c>
      <c r="F42" s="1" t="str">
        <v>Dave</v>
      </c>
      <c r="G42" s="1" t="str">
        <v>Mark</v>
      </c>
      <c r="H42" s="1" t="str">
        <v>Brian</v>
      </c>
      <c r="I42" s="1" t="str">
        <v>Will</v>
      </c>
      <c r="J42" s="53" t="str">
        <v>Eddy</v>
      </c>
      <c r="L42" s="79" t="str">
        <v>12 : Dan</v>
      </c>
      <c r="N42" s="79" t="str">
        <v>12 : Dan : G1-P1|G1-P3|G1-P4|G1-P6|G2-P1|G2-P3|G2-P5|G2-P7|G3-P2|G3-P3|G3-P5|G3-P7</v>
      </c>
    </row>
    <row r="43" spans="3:14" x14ac:dyDescent="0.45">
      <c r="C43" s="56" t="str">
        <v>G1-P3</v>
      </c>
      <c r="D43" s="1" t="str">
        <v>Dan</v>
      </c>
      <c r="E43" s="1" t="str">
        <v>John</v>
      </c>
      <c r="F43" s="1" t="str">
        <v>David</v>
      </c>
      <c r="G43" s="1" t="str">
        <v>Steve</v>
      </c>
      <c r="H43" s="1" t="str">
        <v>Mike</v>
      </c>
      <c r="I43" s="1" t="str">
        <v>Robert</v>
      </c>
      <c r="J43" s="53" t="str">
        <v>Michael</v>
      </c>
      <c r="L43" s="79" t="str">
        <v>12 : John</v>
      </c>
      <c r="N43" s="79" t="str">
        <v>12 : John : G1-P1|G1-P3|G1-P5|G1-P6|G2-P1|G2-P3|G2-P5|G2-P7|G3-P2|G3-P4|G3-P5|G3-P7</v>
      </c>
    </row>
    <row r="44" spans="3:14" x14ac:dyDescent="0.45">
      <c r="C44" s="56" t="str">
        <v>G1-P4</v>
      </c>
      <c r="D44" s="1" t="str">
        <v>Adrian</v>
      </c>
      <c r="E44" s="1" t="str">
        <v>Dave</v>
      </c>
      <c r="F44" s="1" t="str">
        <v>Mark</v>
      </c>
      <c r="G44" s="1" t="str">
        <v>Brian</v>
      </c>
      <c r="H44" s="1" t="str">
        <v>Will</v>
      </c>
      <c r="I44" s="1" t="str">
        <v>Eddy</v>
      </c>
      <c r="J44" s="53" t="str">
        <v>Dan</v>
      </c>
      <c r="L44" s="79" t="str">
        <v>12 : David</v>
      </c>
      <c r="N44" s="79" t="str">
        <v>12 : David : G1-P1|G1-P3|G1-P5|G1-P7|G2-P1|G2-P3|G2-P5|G2-P7|G3-P2|G3-P4|G3-P6|G3-P7</v>
      </c>
    </row>
    <row r="45" spans="3:14" x14ac:dyDescent="0.45">
      <c r="C45" s="56" t="str">
        <v>G1-P5</v>
      </c>
      <c r="D45" s="1" t="str">
        <v>John</v>
      </c>
      <c r="E45" s="1" t="str">
        <v>David</v>
      </c>
      <c r="F45" s="1" t="str">
        <v>Steve</v>
      </c>
      <c r="G45" s="1" t="str">
        <v>Mike</v>
      </c>
      <c r="H45" s="1" t="str">
        <v>Robert</v>
      </c>
      <c r="I45" s="1" t="str">
        <v>Michael</v>
      </c>
      <c r="J45" s="53" t="str">
        <v>Adrian</v>
      </c>
      <c r="L45" s="79" t="str">
        <v>11 : Steve</v>
      </c>
      <c r="N45" s="79" t="str">
        <v>11 : Steve : G1-P1|G1-P3|G1-P5|G1-P7|G2-P2|G2-P3|G2-P5|G2-P7|G3-P2|G3-P4|G3-P6</v>
      </c>
    </row>
    <row r="46" spans="3:14" x14ac:dyDescent="0.45">
      <c r="C46" s="56" t="str">
        <v>G1-P6</v>
      </c>
      <c r="D46" s="1" t="str">
        <v>Dave</v>
      </c>
      <c r="E46" s="1" t="str">
        <v>Mark</v>
      </c>
      <c r="F46" s="1" t="str">
        <v>Brian</v>
      </c>
      <c r="G46" s="1" t="str">
        <v>Will</v>
      </c>
      <c r="H46" s="1" t="str">
        <v>Eddy</v>
      </c>
      <c r="I46" s="1" t="str">
        <v>Dan</v>
      </c>
      <c r="J46" s="53" t="str">
        <v>John</v>
      </c>
      <c r="L46" s="79" t="str">
        <v>11 : Mike</v>
      </c>
      <c r="N46" s="79" t="str">
        <v>11 : Mike : G1-P1|G1-P3|G1-P5|G1-P7|G2-P2|G2-P4|G2-P5|G2-P7|G3-P2|G3-P4|G3-P6</v>
      </c>
    </row>
    <row r="47" spans="3:14" ht="14.65" thickBot="1" x14ac:dyDescent="0.5">
      <c r="C47" s="63" t="str">
        <v>G1-P7</v>
      </c>
      <c r="D47" s="61" t="str">
        <v>David</v>
      </c>
      <c r="E47" s="61" t="str">
        <v>Steve</v>
      </c>
      <c r="F47" s="61" t="str">
        <v>Mike</v>
      </c>
      <c r="G47" s="61" t="str">
        <v>Robert</v>
      </c>
      <c r="H47" s="61" t="str">
        <v>Michael</v>
      </c>
      <c r="I47" s="61" t="str">
        <v>Adrian</v>
      </c>
      <c r="J47" s="62" t="str">
        <v>Dave</v>
      </c>
      <c r="L47" s="79" t="str">
        <v>11 : Robert</v>
      </c>
      <c r="N47" s="79" t="str">
        <v>11 : Robert : G1-P1|G1-P3|G1-P5|G1-P7|G2-P2|G2-P4|G2-P6|G2-P7|G3-P2|G3-P4|G3-P6</v>
      </c>
    </row>
    <row r="48" spans="3:14" x14ac:dyDescent="0.45">
      <c r="C48" s="58" t="str">
        <v>G2-P1</v>
      </c>
      <c r="D48" s="59" t="str">
        <v>Mark</v>
      </c>
      <c r="E48" s="59" t="str">
        <v>Brian</v>
      </c>
      <c r="F48" s="59" t="str">
        <v>Will</v>
      </c>
      <c r="G48" s="59" t="str">
        <v>Eddy</v>
      </c>
      <c r="H48" s="59" t="str">
        <v>Dan</v>
      </c>
      <c r="I48" s="59" t="str">
        <v>John</v>
      </c>
      <c r="J48" s="60" t="str">
        <v>David</v>
      </c>
      <c r="L48" s="79" t="str">
        <v>11 : Michael</v>
      </c>
      <c r="N48" s="79" t="str">
        <v>11 : Michael : G1-P2|G1-P3|G1-P5|G1-P7|G2-P2|G2-P4|G2-P6|G3-P1|G3-P2|G3-P4|G3-P6</v>
      </c>
    </row>
    <row r="49" spans="3:14" x14ac:dyDescent="0.45">
      <c r="C49" s="56" t="str">
        <v>G2-P2</v>
      </c>
      <c r="D49" s="1" t="str">
        <v>Steve</v>
      </c>
      <c r="E49" s="1" t="str">
        <v>Mike</v>
      </c>
      <c r="F49" s="1" t="str">
        <v>Robert</v>
      </c>
      <c r="G49" s="1" t="str">
        <v>Michael</v>
      </c>
      <c r="H49" s="1" t="str">
        <v>Adrian</v>
      </c>
      <c r="I49" s="1" t="str">
        <v>Dave</v>
      </c>
      <c r="J49" s="53" t="str">
        <v>Mark</v>
      </c>
      <c r="L49" s="79" t="str">
        <v>11 : Adrian</v>
      </c>
      <c r="N49" s="79" t="str">
        <v>11 : Adrian : G1-P2|G1-P4|G1-P5|G1-P7|G2-P2|G2-P4|G2-P6|G3-P1|G3-P3|G3-P4|G3-P6</v>
      </c>
    </row>
    <row r="50" spans="3:14" x14ac:dyDescent="0.45">
      <c r="C50" s="56" t="str">
        <v>G2-P3</v>
      </c>
      <c r="D50" s="1" t="str">
        <v>Brian</v>
      </c>
      <c r="E50" s="1" t="str">
        <v>Will</v>
      </c>
      <c r="F50" s="1" t="str">
        <v>Eddy</v>
      </c>
      <c r="G50" s="1" t="str">
        <v>Dan</v>
      </c>
      <c r="H50" s="1" t="str">
        <v>John</v>
      </c>
      <c r="I50" s="1" t="str">
        <v>David</v>
      </c>
      <c r="J50" s="53" t="str">
        <v>Steve</v>
      </c>
      <c r="L50" s="79" t="str">
        <v>11 : Dave</v>
      </c>
      <c r="N50" s="79" t="str">
        <v>11 : Dave : G1-P2|G1-P4|G1-P6|G1-P7|G2-P2|G2-P4|G2-P6|G3-P1|G3-P3|G3-P5|G3-P6</v>
      </c>
    </row>
    <row r="51" spans="3:14" x14ac:dyDescent="0.45">
      <c r="C51" s="56" t="str">
        <v>G2-P4</v>
      </c>
      <c r="D51" s="1" t="str">
        <v>Mike</v>
      </c>
      <c r="E51" s="1" t="str">
        <v>Robert</v>
      </c>
      <c r="F51" s="1" t="str">
        <v>Michael</v>
      </c>
      <c r="G51" s="1" t="str">
        <v>Adrian</v>
      </c>
      <c r="H51" s="1" t="str">
        <v>Dave</v>
      </c>
      <c r="I51" s="1" t="str">
        <v>Mark</v>
      </c>
      <c r="J51" s="53" t="str">
        <v>Brian</v>
      </c>
      <c r="L51" s="79" t="str">
        <v>11 : Mark</v>
      </c>
      <c r="N51" s="79" t="str">
        <v>11 : Mark : G1-P2|G1-P4|G1-P6|G2-P1|G2-P2|G2-P4|G2-P6|G3-P1|G3-P3|G3-P5|G3-P7</v>
      </c>
    </row>
    <row r="52" spans="3:14" x14ac:dyDescent="0.45">
      <c r="C52" s="56" t="str">
        <v>G2-P5</v>
      </c>
      <c r="D52" s="1" t="str">
        <v>Will</v>
      </c>
      <c r="E52" s="1" t="str">
        <v>Eddy</v>
      </c>
      <c r="F52" s="1" t="str">
        <v>Dan</v>
      </c>
      <c r="G52" s="1" t="str">
        <v>John</v>
      </c>
      <c r="H52" s="1" t="str">
        <v>David</v>
      </c>
      <c r="I52" s="1" t="str">
        <v>Steve</v>
      </c>
      <c r="J52" s="53" t="str">
        <v>Mike</v>
      </c>
      <c r="L52" s="79" t="str">
        <v>11 : Brian</v>
      </c>
      <c r="N52" s="79" t="str">
        <v>11 : Brian : G1-P2|G1-P4|G1-P6|G2-P1|G2-P3|G2-P4|G2-P6|G3-P1|G3-P3|G3-P5|G3-P7</v>
      </c>
    </row>
    <row r="53" spans="3:14" ht="14.65" thickBot="1" x14ac:dyDescent="0.5">
      <c r="C53" s="56" t="str">
        <v>G2-P6</v>
      </c>
      <c r="D53" s="1" t="str">
        <v>Robert</v>
      </c>
      <c r="E53" s="1" t="str">
        <v>Michael</v>
      </c>
      <c r="F53" s="1" t="str">
        <v>Adrian</v>
      </c>
      <c r="G53" s="1" t="str">
        <v>Dave</v>
      </c>
      <c r="H53" s="1" t="str">
        <v>Mark</v>
      </c>
      <c r="I53" s="1" t="str">
        <v>Brian</v>
      </c>
      <c r="J53" s="53" t="str">
        <v>Will</v>
      </c>
      <c r="L53" s="64" t="str">
        <v>11 : Will</v>
      </c>
      <c r="N53" s="64" t="str">
        <v>11 : Will : G1-P2|G1-P4|G1-P6|G2-P1|G2-P3|G2-P5|G2-P6|G3-P1|G3-P3|G3-P5|G3-P7</v>
      </c>
    </row>
    <row r="54" spans="3:14" ht="14.65" thickBot="1" x14ac:dyDescent="0.5">
      <c r="C54" s="63" t="str">
        <v>G2-P7</v>
      </c>
      <c r="D54" s="61" t="str">
        <v>Eddy</v>
      </c>
      <c r="E54" s="61" t="str">
        <v>Dan</v>
      </c>
      <c r="F54" s="61" t="str">
        <v>John</v>
      </c>
      <c r="G54" s="61" t="str">
        <v>David</v>
      </c>
      <c r="H54" s="61" t="str">
        <v>Steve</v>
      </c>
      <c r="I54" s="61" t="str">
        <v>Mike</v>
      </c>
      <c r="J54" s="62" t="str">
        <v>Robert</v>
      </c>
    </row>
    <row r="55" spans="3:14" x14ac:dyDescent="0.45">
      <c r="C55" s="58" t="str">
        <v>G3-P1</v>
      </c>
      <c r="D55" s="59" t="str">
        <v>Michael</v>
      </c>
      <c r="E55" s="59" t="str">
        <v>Adrian</v>
      </c>
      <c r="F55" s="59" t="str">
        <v>Dave</v>
      </c>
      <c r="G55" s="59" t="str">
        <v>Mark</v>
      </c>
      <c r="H55" s="59" t="str">
        <v>Brian</v>
      </c>
      <c r="I55" s="59" t="str">
        <v>Will</v>
      </c>
      <c r="J55" s="60" t="str">
        <v>Eddy</v>
      </c>
    </row>
    <row r="56" spans="3:14" x14ac:dyDescent="0.45">
      <c r="C56" s="56" t="str">
        <v>G3-P2</v>
      </c>
      <c r="D56" s="1" t="str">
        <v>Dan</v>
      </c>
      <c r="E56" s="1" t="str">
        <v>John</v>
      </c>
      <c r="F56" s="1" t="str">
        <v>David</v>
      </c>
      <c r="G56" s="1" t="str">
        <v>Steve</v>
      </c>
      <c r="H56" s="1" t="str">
        <v>Mike</v>
      </c>
      <c r="I56" s="1" t="str">
        <v>Robert</v>
      </c>
      <c r="J56" s="53" t="str">
        <v>Michael</v>
      </c>
    </row>
    <row r="57" spans="3:14" x14ac:dyDescent="0.45">
      <c r="C57" s="56" t="str">
        <v>G3-P3</v>
      </c>
      <c r="D57" s="1" t="str">
        <v>Adrian</v>
      </c>
      <c r="E57" s="1" t="str">
        <v>Dave</v>
      </c>
      <c r="F57" s="1" t="str">
        <v>Mark</v>
      </c>
      <c r="G57" s="1" t="str">
        <v>Brian</v>
      </c>
      <c r="H57" s="1" t="str">
        <v>Will</v>
      </c>
      <c r="I57" s="1" t="str">
        <v>Eddy</v>
      </c>
      <c r="J57" s="53" t="str">
        <v>Dan</v>
      </c>
    </row>
    <row r="58" spans="3:14" x14ac:dyDescent="0.45">
      <c r="C58" s="56" t="str">
        <v>G3-P4</v>
      </c>
      <c r="D58" s="1" t="str">
        <v>John</v>
      </c>
      <c r="E58" s="1" t="str">
        <v>David</v>
      </c>
      <c r="F58" s="1" t="str">
        <v>Steve</v>
      </c>
      <c r="G58" s="1" t="str">
        <v>Mike</v>
      </c>
      <c r="H58" s="1" t="str">
        <v>Robert</v>
      </c>
      <c r="I58" s="1" t="str">
        <v>Michael</v>
      </c>
      <c r="J58" s="53" t="str">
        <v>Adrian</v>
      </c>
    </row>
    <row r="59" spans="3:14" x14ac:dyDescent="0.45">
      <c r="C59" s="56" t="str">
        <v>G3-P5</v>
      </c>
      <c r="D59" s="1" t="str">
        <v>Dave</v>
      </c>
      <c r="E59" s="1" t="str">
        <v>Mark</v>
      </c>
      <c r="F59" s="1" t="str">
        <v>Brian</v>
      </c>
      <c r="G59" s="1" t="str">
        <v>Will</v>
      </c>
      <c r="H59" s="1" t="str">
        <v>Eddy</v>
      </c>
      <c r="I59" s="1" t="str">
        <v>Dan</v>
      </c>
      <c r="J59" s="53" t="str">
        <v>John</v>
      </c>
    </row>
    <row r="60" spans="3:14" x14ac:dyDescent="0.45">
      <c r="C60" s="56" t="str">
        <v>G3-P6</v>
      </c>
      <c r="D60" s="1" t="str">
        <v>David</v>
      </c>
      <c r="E60" s="1" t="str">
        <v>Steve</v>
      </c>
      <c r="F60" s="1" t="str">
        <v>Mike</v>
      </c>
      <c r="G60" s="1" t="str">
        <v>Robert</v>
      </c>
      <c r="H60" s="1" t="str">
        <v>Michael</v>
      </c>
      <c r="I60" s="1" t="str">
        <v>Adrian</v>
      </c>
      <c r="J60" s="53" t="str">
        <v>Dave</v>
      </c>
    </row>
    <row r="61" spans="3:14" ht="14.65" thickBot="1" x14ac:dyDescent="0.5">
      <c r="C61" s="63" t="str">
        <v>G3-P7</v>
      </c>
      <c r="D61" s="61" t="str">
        <v>Mark</v>
      </c>
      <c r="E61" s="61" t="str">
        <v>Brian</v>
      </c>
      <c r="F61" s="61" t="str">
        <v>Will</v>
      </c>
      <c r="G61" s="61" t="str">
        <v>Eddy</v>
      </c>
      <c r="H61" s="61" t="str">
        <v>Dan</v>
      </c>
      <c r="I61" s="61" t="str">
        <v>John</v>
      </c>
      <c r="J61" s="62" t="str">
        <v>David</v>
      </c>
    </row>
    <row r="63" spans="3:14" x14ac:dyDescent="0.45">
      <c r="C63" s="33" t="s">
        <v>140</v>
      </c>
      <c r="L63" s="33" t="s">
        <v>19</v>
      </c>
      <c r="N63" s="33" t="s">
        <v>20</v>
      </c>
    </row>
    <row r="64" spans="3:14" ht="14.65" thickBot="1" x14ac:dyDescent="0.5">
      <c r="C64" s="96" t="str">
        <f ca="1">_xlfn.FORMULATEXT(C65)</f>
        <v>=GAME7(plh,7,4)</v>
      </c>
      <c r="L64" s="96" t="str">
        <f ca="1">_xlfn.FORMULATEXT(L65)</f>
        <v>=GAME7(plh,7,4,1)</v>
      </c>
      <c r="N64" s="96" t="str">
        <f ca="1">_xlfn.FORMULATEXT(N65)</f>
        <v>=GAME7(plh,7,4,2)</v>
      </c>
    </row>
    <row r="65" spans="3:14" x14ac:dyDescent="0.45">
      <c r="C65" s="58" t="str" cm="1">
        <f t="array" ref="C65:J92">GAME7(plh,7,4)</f>
        <v>G1-P1</v>
      </c>
      <c r="D65" s="59" t="str">
        <v>Eddy</v>
      </c>
      <c r="E65" s="59" t="str">
        <v>Dan</v>
      </c>
      <c r="F65" s="59" t="str">
        <v>John</v>
      </c>
      <c r="G65" s="59" t="str">
        <v>David</v>
      </c>
      <c r="H65" s="59" t="str">
        <v>Steve</v>
      </c>
      <c r="I65" s="59" t="str">
        <v>Mike</v>
      </c>
      <c r="J65" s="60" t="str">
        <v>Robert</v>
      </c>
      <c r="L65" s="78" t="str" cm="1">
        <f t="array" ref="L65:L77">GAME7(plh,7,4,1)</f>
        <v>16 : Eddy</v>
      </c>
      <c r="N65" s="78" t="str" cm="1">
        <f t="array" ref="N65:N77">GAME7(plh,7,4,2)</f>
        <v>16 : Eddy : G1-P1|G1-P2|G1-P4|G1-P6|G2-P1|G2-P3|G2-P5|G2-P7|G3-P1|G3-P3|G3-P5|G3-P7|G4-P2|G4-P4|G4-P6|G4-P7</v>
      </c>
    </row>
    <row r="66" spans="3:14" x14ac:dyDescent="0.45">
      <c r="C66" s="56" t="str">
        <v>G1-P2</v>
      </c>
      <c r="D66" s="1" t="str">
        <v>Michael</v>
      </c>
      <c r="E66" s="1" t="str">
        <v>Adrian</v>
      </c>
      <c r="F66" s="1" t="str">
        <v>Dave</v>
      </c>
      <c r="G66" s="1" t="str">
        <v>Mark</v>
      </c>
      <c r="H66" s="1" t="str">
        <v>Brian</v>
      </c>
      <c r="I66" s="1" t="str">
        <v>Will</v>
      </c>
      <c r="J66" s="53" t="str">
        <v>Eddy</v>
      </c>
      <c r="L66" s="79" t="str">
        <v>15 : Dan</v>
      </c>
      <c r="N66" s="79" t="str">
        <v>15 : Dan : G1-P1|G1-P3|G1-P4|G1-P6|G2-P1|G2-P3|G2-P5|G2-P7|G3-P2|G3-P3|G3-P5|G3-P7|G4-P2|G4-P4|G4-P6</v>
      </c>
    </row>
    <row r="67" spans="3:14" x14ac:dyDescent="0.45">
      <c r="C67" s="56" t="str">
        <v>G1-P3</v>
      </c>
      <c r="D67" s="1" t="str">
        <v>Dan</v>
      </c>
      <c r="E67" s="1" t="str">
        <v>John</v>
      </c>
      <c r="F67" s="1" t="str">
        <v>David</v>
      </c>
      <c r="G67" s="1" t="str">
        <v>Steve</v>
      </c>
      <c r="H67" s="1" t="str">
        <v>Mike</v>
      </c>
      <c r="I67" s="1" t="str">
        <v>Robert</v>
      </c>
      <c r="J67" s="53" t="str">
        <v>Michael</v>
      </c>
      <c r="L67" s="79" t="str">
        <v>15 : John</v>
      </c>
      <c r="N67" s="79" t="str">
        <v>15 : John : G1-P1|G1-P3|G1-P5|G1-P6|G2-P1|G2-P3|G2-P5|G2-P7|G3-P2|G3-P4|G3-P5|G3-P7|G4-P2|G4-P4|G4-P6</v>
      </c>
    </row>
    <row r="68" spans="3:14" x14ac:dyDescent="0.45">
      <c r="C68" s="56" t="str">
        <v>G1-P4</v>
      </c>
      <c r="D68" s="1" t="str">
        <v>Adrian</v>
      </c>
      <c r="E68" s="1" t="str">
        <v>Dave</v>
      </c>
      <c r="F68" s="1" t="str">
        <v>Mark</v>
      </c>
      <c r="G68" s="1" t="str">
        <v>Brian</v>
      </c>
      <c r="H68" s="1" t="str">
        <v>Will</v>
      </c>
      <c r="I68" s="1" t="str">
        <v>Eddy</v>
      </c>
      <c r="J68" s="53" t="str">
        <v>Dan</v>
      </c>
      <c r="L68" s="79" t="str">
        <v>15 : David</v>
      </c>
      <c r="N68" s="79" t="str">
        <v>15 : David : G1-P1|G1-P3|G1-P5|G1-P7|G2-P1|G2-P3|G2-P5|G2-P7|G3-P2|G3-P4|G3-P6|G3-P7|G4-P2|G4-P4|G4-P6</v>
      </c>
    </row>
    <row r="69" spans="3:14" x14ac:dyDescent="0.45">
      <c r="C69" s="56" t="str">
        <v>G1-P5</v>
      </c>
      <c r="D69" s="1" t="str">
        <v>John</v>
      </c>
      <c r="E69" s="1" t="str">
        <v>David</v>
      </c>
      <c r="F69" s="1" t="str">
        <v>Steve</v>
      </c>
      <c r="G69" s="1" t="str">
        <v>Mike</v>
      </c>
      <c r="H69" s="1" t="str">
        <v>Robert</v>
      </c>
      <c r="I69" s="1" t="str">
        <v>Michael</v>
      </c>
      <c r="J69" s="53" t="str">
        <v>Adrian</v>
      </c>
      <c r="L69" s="79" t="str">
        <v>15 : Steve</v>
      </c>
      <c r="N69" s="79" t="str">
        <v>15 : Steve : G1-P1|G1-P3|G1-P5|G1-P7|G2-P2|G2-P3|G2-P5|G2-P7|G3-P2|G3-P4|G3-P6|G4-P1|G4-P2|G4-P4|G4-P6</v>
      </c>
    </row>
    <row r="70" spans="3:14" x14ac:dyDescent="0.45">
      <c r="C70" s="56" t="str">
        <v>G1-P6</v>
      </c>
      <c r="D70" s="1" t="str">
        <v>Dave</v>
      </c>
      <c r="E70" s="1" t="str">
        <v>Mark</v>
      </c>
      <c r="F70" s="1" t="str">
        <v>Brian</v>
      </c>
      <c r="G70" s="1" t="str">
        <v>Will</v>
      </c>
      <c r="H70" s="1" t="str">
        <v>Eddy</v>
      </c>
      <c r="I70" s="1" t="str">
        <v>Dan</v>
      </c>
      <c r="J70" s="53" t="str">
        <v>John</v>
      </c>
      <c r="L70" s="79" t="str">
        <v>15 : Mike</v>
      </c>
      <c r="N70" s="79" t="str">
        <v>15 : Mike : G1-P1|G1-P3|G1-P5|G1-P7|G2-P2|G2-P4|G2-P5|G2-P7|G3-P2|G3-P4|G3-P6|G4-P1|G4-P3|G4-P4|G4-P6</v>
      </c>
    </row>
    <row r="71" spans="3:14" ht="14.65" thickBot="1" x14ac:dyDescent="0.5">
      <c r="C71" s="63" t="str">
        <v>G1-P7</v>
      </c>
      <c r="D71" s="61" t="str">
        <v>David</v>
      </c>
      <c r="E71" s="61" t="str">
        <v>Steve</v>
      </c>
      <c r="F71" s="61" t="str">
        <v>Mike</v>
      </c>
      <c r="G71" s="61" t="str">
        <v>Robert</v>
      </c>
      <c r="H71" s="61" t="str">
        <v>Michael</v>
      </c>
      <c r="I71" s="61" t="str">
        <v>Adrian</v>
      </c>
      <c r="J71" s="62" t="str">
        <v>Dave</v>
      </c>
      <c r="L71" s="79" t="str">
        <v>15 : Robert</v>
      </c>
      <c r="N71" s="79" t="str">
        <v>15 : Robert : G1-P1|G1-P3|G1-P5|G1-P7|G2-P2|G2-P4|G2-P6|G2-P7|G3-P2|G3-P4|G3-P6|G4-P1|G4-P3|G4-P5|G4-P6</v>
      </c>
    </row>
    <row r="72" spans="3:14" x14ac:dyDescent="0.45">
      <c r="C72" s="58" t="str">
        <v>G2-P1</v>
      </c>
      <c r="D72" s="59" t="str">
        <v>Mark</v>
      </c>
      <c r="E72" s="59" t="str">
        <v>Brian</v>
      </c>
      <c r="F72" s="59" t="str">
        <v>Will</v>
      </c>
      <c r="G72" s="59" t="str">
        <v>Eddy</v>
      </c>
      <c r="H72" s="59" t="str">
        <v>Dan</v>
      </c>
      <c r="I72" s="59" t="str">
        <v>John</v>
      </c>
      <c r="J72" s="60" t="str">
        <v>David</v>
      </c>
      <c r="L72" s="79" t="str">
        <v>15 : Michael</v>
      </c>
      <c r="N72" s="79" t="str">
        <v>15 : Michael : G1-P2|G1-P3|G1-P5|G1-P7|G2-P2|G2-P4|G2-P6|G3-P1|G3-P2|G3-P4|G3-P6|G4-P1|G4-P3|G4-P5|G4-P7</v>
      </c>
    </row>
    <row r="73" spans="3:14" x14ac:dyDescent="0.45">
      <c r="C73" s="56" t="str">
        <v>G2-P2</v>
      </c>
      <c r="D73" s="1" t="str">
        <v>Steve</v>
      </c>
      <c r="E73" s="1" t="str">
        <v>Mike</v>
      </c>
      <c r="F73" s="1" t="str">
        <v>Robert</v>
      </c>
      <c r="G73" s="1" t="str">
        <v>Michael</v>
      </c>
      <c r="H73" s="1" t="str">
        <v>Adrian</v>
      </c>
      <c r="I73" s="1" t="str">
        <v>Dave</v>
      </c>
      <c r="J73" s="53" t="str">
        <v>Mark</v>
      </c>
      <c r="L73" s="79" t="str">
        <v>15 : Adrian</v>
      </c>
      <c r="N73" s="79" t="str">
        <v>15 : Adrian : G1-P2|G1-P4|G1-P5|G1-P7|G2-P2|G2-P4|G2-P6|G3-P1|G3-P3|G3-P4|G3-P6|G4-P1|G4-P3|G4-P5|G4-P7</v>
      </c>
    </row>
    <row r="74" spans="3:14" x14ac:dyDescent="0.45">
      <c r="C74" s="56" t="str">
        <v>G2-P3</v>
      </c>
      <c r="D74" s="1" t="str">
        <v>Brian</v>
      </c>
      <c r="E74" s="1" t="str">
        <v>Will</v>
      </c>
      <c r="F74" s="1" t="str">
        <v>Eddy</v>
      </c>
      <c r="G74" s="1" t="str">
        <v>Dan</v>
      </c>
      <c r="H74" s="1" t="str">
        <v>John</v>
      </c>
      <c r="I74" s="1" t="str">
        <v>David</v>
      </c>
      <c r="J74" s="53" t="str">
        <v>Steve</v>
      </c>
      <c r="L74" s="79" t="str">
        <v>15 : Dave</v>
      </c>
      <c r="N74" s="79" t="str">
        <v>15 : Dave : G1-P2|G1-P4|G1-P6|G1-P7|G2-P2|G2-P4|G2-P6|G3-P1|G3-P3|G3-P5|G3-P6|G4-P1|G4-P3|G4-P5|G4-P7</v>
      </c>
    </row>
    <row r="75" spans="3:14" x14ac:dyDescent="0.45">
      <c r="C75" s="56" t="str">
        <v>G2-P4</v>
      </c>
      <c r="D75" s="1" t="str">
        <v>Mike</v>
      </c>
      <c r="E75" s="1" t="str">
        <v>Robert</v>
      </c>
      <c r="F75" s="1" t="str">
        <v>Michael</v>
      </c>
      <c r="G75" s="1" t="str">
        <v>Adrian</v>
      </c>
      <c r="H75" s="1" t="str">
        <v>Dave</v>
      </c>
      <c r="I75" s="1" t="str">
        <v>Mark</v>
      </c>
      <c r="J75" s="53" t="str">
        <v>Brian</v>
      </c>
      <c r="L75" s="79" t="str">
        <v>15 : Mark</v>
      </c>
      <c r="N75" s="79" t="str">
        <v>15 : Mark : G1-P2|G1-P4|G1-P6|G2-P1|G2-P2|G2-P4|G2-P6|G3-P1|G3-P3|G3-P5|G3-P7|G4-P1|G4-P3|G4-P5|G4-P7</v>
      </c>
    </row>
    <row r="76" spans="3:14" ht="14.65" thickBot="1" x14ac:dyDescent="0.5">
      <c r="C76" s="56" t="str">
        <v>G2-P5</v>
      </c>
      <c r="D76" s="1" t="str">
        <v>Will</v>
      </c>
      <c r="E76" s="1" t="str">
        <v>Eddy</v>
      </c>
      <c r="F76" s="1" t="str">
        <v>Dan</v>
      </c>
      <c r="G76" s="1" t="str">
        <v>John</v>
      </c>
      <c r="H76" s="1" t="str">
        <v>David</v>
      </c>
      <c r="I76" s="1" t="str">
        <v>Steve</v>
      </c>
      <c r="J76" s="53" t="str">
        <v>Mike</v>
      </c>
      <c r="L76" s="79" t="str">
        <v>15 : Brian</v>
      </c>
      <c r="N76" s="64" t="str">
        <v>15 : Brian : G1-P2|G1-P4|G1-P6|G2-P1|G2-P3|G2-P4|G2-P6|G3-P1|G3-P3|G3-P5|G3-P7|G4-P2|G4-P3|G4-P5|G4-P7</v>
      </c>
    </row>
    <row r="77" spans="3:14" ht="14.65" thickBot="1" x14ac:dyDescent="0.5">
      <c r="C77" s="56" t="str">
        <v>G2-P6</v>
      </c>
      <c r="D77" s="1" t="str">
        <v>Robert</v>
      </c>
      <c r="E77" s="1" t="str">
        <v>Michael</v>
      </c>
      <c r="F77" s="1" t="str">
        <v>Adrian</v>
      </c>
      <c r="G77" s="1" t="str">
        <v>Dave</v>
      </c>
      <c r="H77" s="1" t="str">
        <v>Mark</v>
      </c>
      <c r="I77" s="1" t="str">
        <v>Brian</v>
      </c>
      <c r="J77" s="53" t="str">
        <v>Will</v>
      </c>
      <c r="L77" s="64" t="str">
        <v>15 : Will</v>
      </c>
      <c r="N77" s="95" t="str">
        <v>15 : Will : G1-P2|G1-P4|G1-P6|G2-P1|G2-P3|G2-P5|G2-P6|G3-P1|G3-P3|G3-P5|G3-P7|G4-P2|G4-P4|G4-P5|G4-P7</v>
      </c>
    </row>
    <row r="78" spans="3:14" ht="14.65" thickBot="1" x14ac:dyDescent="0.5">
      <c r="C78" s="63" t="str">
        <v>G2-P7</v>
      </c>
      <c r="D78" s="61" t="str">
        <v>Eddy</v>
      </c>
      <c r="E78" s="61" t="str">
        <v>Dan</v>
      </c>
      <c r="F78" s="61" t="str">
        <v>John</v>
      </c>
      <c r="G78" s="61" t="str">
        <v>David</v>
      </c>
      <c r="H78" s="61" t="str">
        <v>Steve</v>
      </c>
      <c r="I78" s="61" t="str">
        <v>Mike</v>
      </c>
      <c r="J78" s="62" t="str">
        <v>Robert</v>
      </c>
    </row>
    <row r="79" spans="3:14" x14ac:dyDescent="0.45">
      <c r="C79" s="58" t="str">
        <v>G3-P1</v>
      </c>
      <c r="D79" s="59" t="str">
        <v>Michael</v>
      </c>
      <c r="E79" s="59" t="str">
        <v>Adrian</v>
      </c>
      <c r="F79" s="59" t="str">
        <v>Dave</v>
      </c>
      <c r="G79" s="59" t="str">
        <v>Mark</v>
      </c>
      <c r="H79" s="59" t="str">
        <v>Brian</v>
      </c>
      <c r="I79" s="59" t="str">
        <v>Will</v>
      </c>
      <c r="J79" s="60" t="str">
        <v>Eddy</v>
      </c>
    </row>
    <row r="80" spans="3:14" x14ac:dyDescent="0.45">
      <c r="C80" s="56" t="str">
        <v>G3-P2</v>
      </c>
      <c r="D80" s="1" t="str">
        <v>Dan</v>
      </c>
      <c r="E80" s="1" t="str">
        <v>John</v>
      </c>
      <c r="F80" s="1" t="str">
        <v>David</v>
      </c>
      <c r="G80" s="1" t="str">
        <v>Steve</v>
      </c>
      <c r="H80" s="1" t="str">
        <v>Mike</v>
      </c>
      <c r="I80" s="1" t="str">
        <v>Robert</v>
      </c>
      <c r="J80" s="53" t="str">
        <v>Michael</v>
      </c>
    </row>
    <row r="81" spans="3:14" x14ac:dyDescent="0.45">
      <c r="C81" s="56" t="str">
        <v>G3-P3</v>
      </c>
      <c r="D81" s="1" t="str">
        <v>Adrian</v>
      </c>
      <c r="E81" s="1" t="str">
        <v>Dave</v>
      </c>
      <c r="F81" s="1" t="str">
        <v>Mark</v>
      </c>
      <c r="G81" s="1" t="str">
        <v>Brian</v>
      </c>
      <c r="H81" s="1" t="str">
        <v>Will</v>
      </c>
      <c r="I81" s="1" t="str">
        <v>Eddy</v>
      </c>
      <c r="J81" s="53" t="str">
        <v>Dan</v>
      </c>
    </row>
    <row r="82" spans="3:14" x14ac:dyDescent="0.45">
      <c r="C82" s="56" t="str">
        <v>G3-P4</v>
      </c>
      <c r="D82" s="1" t="str">
        <v>John</v>
      </c>
      <c r="E82" s="1" t="str">
        <v>David</v>
      </c>
      <c r="F82" s="1" t="str">
        <v>Steve</v>
      </c>
      <c r="G82" s="1" t="str">
        <v>Mike</v>
      </c>
      <c r="H82" s="1" t="str">
        <v>Robert</v>
      </c>
      <c r="I82" s="1" t="str">
        <v>Michael</v>
      </c>
      <c r="J82" s="53" t="str">
        <v>Adrian</v>
      </c>
    </row>
    <row r="83" spans="3:14" x14ac:dyDescent="0.45">
      <c r="C83" s="56" t="str">
        <v>G3-P5</v>
      </c>
      <c r="D83" s="1" t="str">
        <v>Dave</v>
      </c>
      <c r="E83" s="1" t="str">
        <v>Mark</v>
      </c>
      <c r="F83" s="1" t="str">
        <v>Brian</v>
      </c>
      <c r="G83" s="1" t="str">
        <v>Will</v>
      </c>
      <c r="H83" s="1" t="str">
        <v>Eddy</v>
      </c>
      <c r="I83" s="1" t="str">
        <v>Dan</v>
      </c>
      <c r="J83" s="53" t="str">
        <v>John</v>
      </c>
    </row>
    <row r="84" spans="3:14" x14ac:dyDescent="0.45">
      <c r="C84" s="56" t="str">
        <v>G3-P6</v>
      </c>
      <c r="D84" s="1" t="str">
        <v>David</v>
      </c>
      <c r="E84" s="1" t="str">
        <v>Steve</v>
      </c>
      <c r="F84" s="1" t="str">
        <v>Mike</v>
      </c>
      <c r="G84" s="1" t="str">
        <v>Robert</v>
      </c>
      <c r="H84" s="1" t="str">
        <v>Michael</v>
      </c>
      <c r="I84" s="1" t="str">
        <v>Adrian</v>
      </c>
      <c r="J84" s="53" t="str">
        <v>Dave</v>
      </c>
    </row>
    <row r="85" spans="3:14" ht="14.65" thickBot="1" x14ac:dyDescent="0.5">
      <c r="C85" s="63" t="str">
        <v>G3-P7</v>
      </c>
      <c r="D85" s="61" t="str">
        <v>Mark</v>
      </c>
      <c r="E85" s="61" t="str">
        <v>Brian</v>
      </c>
      <c r="F85" s="61" t="str">
        <v>Will</v>
      </c>
      <c r="G85" s="61" t="str">
        <v>Eddy</v>
      </c>
      <c r="H85" s="61" t="str">
        <v>Dan</v>
      </c>
      <c r="I85" s="61" t="str">
        <v>John</v>
      </c>
      <c r="J85" s="62" t="str">
        <v>David</v>
      </c>
    </row>
    <row r="86" spans="3:14" x14ac:dyDescent="0.45">
      <c r="C86" s="58" t="str">
        <v>G4-P1</v>
      </c>
      <c r="D86" s="59" t="str">
        <v>Steve</v>
      </c>
      <c r="E86" s="59" t="str">
        <v>Mike</v>
      </c>
      <c r="F86" s="59" t="str">
        <v>Robert</v>
      </c>
      <c r="G86" s="59" t="str">
        <v>Michael</v>
      </c>
      <c r="H86" s="59" t="str">
        <v>Adrian</v>
      </c>
      <c r="I86" s="59" t="str">
        <v>Dave</v>
      </c>
      <c r="J86" s="60" t="str">
        <v>Mark</v>
      </c>
    </row>
    <row r="87" spans="3:14" x14ac:dyDescent="0.45">
      <c r="C87" s="56" t="str">
        <v>G4-P2</v>
      </c>
      <c r="D87" s="1" t="str">
        <v>Brian</v>
      </c>
      <c r="E87" s="1" t="str">
        <v>Will</v>
      </c>
      <c r="F87" s="1" t="str">
        <v>Eddy</v>
      </c>
      <c r="G87" s="1" t="str">
        <v>Dan</v>
      </c>
      <c r="H87" s="1" t="str">
        <v>John</v>
      </c>
      <c r="I87" s="1" t="str">
        <v>David</v>
      </c>
      <c r="J87" s="53" t="str">
        <v>Steve</v>
      </c>
    </row>
    <row r="88" spans="3:14" x14ac:dyDescent="0.45">
      <c r="C88" s="56" t="str">
        <v>G4-P3</v>
      </c>
      <c r="D88" s="1" t="str">
        <v>Mike</v>
      </c>
      <c r="E88" s="1" t="str">
        <v>Robert</v>
      </c>
      <c r="F88" s="1" t="str">
        <v>Michael</v>
      </c>
      <c r="G88" s="1" t="str">
        <v>Adrian</v>
      </c>
      <c r="H88" s="1" t="str">
        <v>Dave</v>
      </c>
      <c r="I88" s="1" t="str">
        <v>Mark</v>
      </c>
      <c r="J88" s="53" t="str">
        <v>Brian</v>
      </c>
    </row>
    <row r="89" spans="3:14" x14ac:dyDescent="0.45">
      <c r="C89" s="56" t="str">
        <v>G4-P4</v>
      </c>
      <c r="D89" s="1" t="str">
        <v>Will</v>
      </c>
      <c r="E89" s="1" t="str">
        <v>Eddy</v>
      </c>
      <c r="F89" s="1" t="str">
        <v>Dan</v>
      </c>
      <c r="G89" s="1" t="str">
        <v>John</v>
      </c>
      <c r="H89" s="1" t="str">
        <v>David</v>
      </c>
      <c r="I89" s="1" t="str">
        <v>Steve</v>
      </c>
      <c r="J89" s="53" t="str">
        <v>Mike</v>
      </c>
    </row>
    <row r="90" spans="3:14" x14ac:dyDescent="0.45">
      <c r="C90" s="56" t="str">
        <v>G4-P5</v>
      </c>
      <c r="D90" s="1" t="str">
        <v>Robert</v>
      </c>
      <c r="E90" s="1" t="str">
        <v>Michael</v>
      </c>
      <c r="F90" s="1" t="str">
        <v>Adrian</v>
      </c>
      <c r="G90" s="1" t="str">
        <v>Dave</v>
      </c>
      <c r="H90" s="1" t="str">
        <v>Mark</v>
      </c>
      <c r="I90" s="1" t="str">
        <v>Brian</v>
      </c>
      <c r="J90" s="53" t="str">
        <v>Will</v>
      </c>
    </row>
    <row r="91" spans="3:14" x14ac:dyDescent="0.45">
      <c r="C91" s="56" t="str">
        <v>G4-P6</v>
      </c>
      <c r="D91" s="1" t="str">
        <v>Eddy</v>
      </c>
      <c r="E91" s="1" t="str">
        <v>Dan</v>
      </c>
      <c r="F91" s="1" t="str">
        <v>John</v>
      </c>
      <c r="G91" s="1" t="str">
        <v>David</v>
      </c>
      <c r="H91" s="1" t="str">
        <v>Steve</v>
      </c>
      <c r="I91" s="1" t="str">
        <v>Mike</v>
      </c>
      <c r="J91" s="53" t="str">
        <v>Robert</v>
      </c>
    </row>
    <row r="92" spans="3:14" ht="14.65" thickBot="1" x14ac:dyDescent="0.5">
      <c r="C92" s="63" t="str">
        <v>G4-P7</v>
      </c>
      <c r="D92" s="61" t="str">
        <v>Michael</v>
      </c>
      <c r="E92" s="61" t="str">
        <v>Adrian</v>
      </c>
      <c r="F92" s="61" t="str">
        <v>Dave</v>
      </c>
      <c r="G92" s="61" t="str">
        <v>Mark</v>
      </c>
      <c r="H92" s="61" t="str">
        <v>Brian</v>
      </c>
      <c r="I92" s="61" t="str">
        <v>Will</v>
      </c>
      <c r="J92" s="62" t="str">
        <v>Eddy</v>
      </c>
    </row>
    <row r="94" spans="3:14" x14ac:dyDescent="0.45">
      <c r="C94" s="33" t="s">
        <v>141</v>
      </c>
      <c r="L94" s="33" t="s">
        <v>19</v>
      </c>
      <c r="N94" s="33" t="s">
        <v>20</v>
      </c>
    </row>
    <row r="95" spans="3:14" ht="14.65" thickBot="1" x14ac:dyDescent="0.5">
      <c r="C95" s="96" t="str">
        <f ca="1">_xlfn.FORMULATEXT(C96)</f>
        <v>=GAME7(plh,7,5)</v>
      </c>
      <c r="L95" s="96" t="str">
        <f ca="1">_xlfn.FORMULATEXT(L96)</f>
        <v>=GAME7(plh,7,5,1)</v>
      </c>
      <c r="N95" s="96" t="str">
        <f ca="1">_xlfn.FORMULATEXT(N96)</f>
        <v>=GAME7(plh,7,5,2)</v>
      </c>
    </row>
    <row r="96" spans="3:14" x14ac:dyDescent="0.45">
      <c r="C96" s="58" t="str" cm="1">
        <f t="array" ref="C96:J130">GAME7(plh,7,5)</f>
        <v>G1-P1</v>
      </c>
      <c r="D96" s="59" t="str">
        <v>Eddy</v>
      </c>
      <c r="E96" s="59" t="str">
        <v>Dan</v>
      </c>
      <c r="F96" s="59" t="str">
        <v>John</v>
      </c>
      <c r="G96" s="59" t="str">
        <v>David</v>
      </c>
      <c r="H96" s="59" t="str">
        <v>Steve</v>
      </c>
      <c r="I96" s="59" t="str">
        <v>Mike</v>
      </c>
      <c r="J96" s="60" t="str">
        <v>Robert</v>
      </c>
      <c r="L96" s="78" t="str" cm="1">
        <f t="array" ref="L96:L108">GAME7(plh,7,5,1)</f>
        <v>19 : Eddy</v>
      </c>
      <c r="N96" s="78" t="str" cm="1">
        <f t="array" ref="N96:N108">GAME7(plh,7,5,2)</f>
        <v>19 : Eddy : G1-P1|G1-P2|G1-P4|G1-P6|G2-P1|G2-P3|G2-P5|G2-P7|G3-P1|G3-P3|G3-P5|G3-P7|G4-P2|G4-P4|G4-P6|G4-P7|G5-P2|G5-P4|G5-P6</v>
      </c>
    </row>
    <row r="97" spans="3:14" x14ac:dyDescent="0.45">
      <c r="C97" s="56" t="str">
        <v>G1-P2</v>
      </c>
      <c r="D97" s="1" t="str">
        <v>Michael</v>
      </c>
      <c r="E97" s="1" t="str">
        <v>Adrian</v>
      </c>
      <c r="F97" s="1" t="str">
        <v>Dave</v>
      </c>
      <c r="G97" s="1" t="str">
        <v>Mark</v>
      </c>
      <c r="H97" s="1" t="str">
        <v>Brian</v>
      </c>
      <c r="I97" s="1" t="str">
        <v>Will</v>
      </c>
      <c r="J97" s="53" t="str">
        <v>Eddy</v>
      </c>
      <c r="L97" s="79" t="str">
        <v>19 : Dan</v>
      </c>
      <c r="N97" s="79" t="str">
        <v>19 : Dan : G1-P1|G1-P3|G1-P4|G1-P6|G2-P1|G2-P3|G2-P5|G2-P7|G3-P2|G3-P3|G3-P5|G3-P7|G4-P2|G4-P4|G4-P6|G5-P1|G5-P2|G5-P4|G5-P6</v>
      </c>
    </row>
    <row r="98" spans="3:14" x14ac:dyDescent="0.45">
      <c r="C98" s="56" t="str">
        <v>G1-P3</v>
      </c>
      <c r="D98" s="1" t="str">
        <v>Dan</v>
      </c>
      <c r="E98" s="1" t="str">
        <v>John</v>
      </c>
      <c r="F98" s="1" t="str">
        <v>David</v>
      </c>
      <c r="G98" s="1" t="str">
        <v>Steve</v>
      </c>
      <c r="H98" s="1" t="str">
        <v>Mike</v>
      </c>
      <c r="I98" s="1" t="str">
        <v>Robert</v>
      </c>
      <c r="J98" s="53" t="str">
        <v>Michael</v>
      </c>
      <c r="L98" s="79" t="str">
        <v>19 : John</v>
      </c>
      <c r="N98" s="79" t="str">
        <v>19 : John : G1-P1|G1-P3|G1-P5|G1-P6|G2-P1|G2-P3|G2-P5|G2-P7|G3-P2|G3-P4|G3-P5|G3-P7|G4-P2|G4-P4|G4-P6|G5-P1|G5-P3|G5-P4|G5-P6</v>
      </c>
    </row>
    <row r="99" spans="3:14" x14ac:dyDescent="0.45">
      <c r="C99" s="56" t="str">
        <v>G1-P4</v>
      </c>
      <c r="D99" s="1" t="str">
        <v>Adrian</v>
      </c>
      <c r="E99" s="1" t="str">
        <v>Dave</v>
      </c>
      <c r="F99" s="1" t="str">
        <v>Mark</v>
      </c>
      <c r="G99" s="1" t="str">
        <v>Brian</v>
      </c>
      <c r="H99" s="1" t="str">
        <v>Will</v>
      </c>
      <c r="I99" s="1" t="str">
        <v>Eddy</v>
      </c>
      <c r="J99" s="53" t="str">
        <v>Dan</v>
      </c>
      <c r="L99" s="79" t="str">
        <v>19 : David</v>
      </c>
      <c r="N99" s="79" t="str">
        <v>19 : David : G1-P1|G1-P3|G1-P5|G1-P7|G2-P1|G2-P3|G2-P5|G2-P7|G3-P2|G3-P4|G3-P6|G3-P7|G4-P2|G4-P4|G4-P6|G5-P1|G5-P3|G5-P5|G5-P6</v>
      </c>
    </row>
    <row r="100" spans="3:14" x14ac:dyDescent="0.45">
      <c r="C100" s="56" t="str">
        <v>G1-P5</v>
      </c>
      <c r="D100" s="1" t="str">
        <v>John</v>
      </c>
      <c r="E100" s="1" t="str">
        <v>David</v>
      </c>
      <c r="F100" s="1" t="str">
        <v>Steve</v>
      </c>
      <c r="G100" s="1" t="str">
        <v>Mike</v>
      </c>
      <c r="H100" s="1" t="str">
        <v>Robert</v>
      </c>
      <c r="I100" s="1" t="str">
        <v>Michael</v>
      </c>
      <c r="J100" s="53" t="str">
        <v>Adrian</v>
      </c>
      <c r="L100" s="79" t="str">
        <v>19 : Steve</v>
      </c>
      <c r="N100" s="79" t="str">
        <v>19 : Steve : G1-P1|G1-P3|G1-P5|G1-P7|G2-P2|G2-P3|G2-P5|G2-P7|G3-P2|G3-P4|G3-P6|G4-P1|G4-P2|G4-P4|G4-P6|G5-P1|G5-P3|G5-P5|G5-P7</v>
      </c>
    </row>
    <row r="101" spans="3:14" x14ac:dyDescent="0.45">
      <c r="C101" s="56" t="str">
        <v>G1-P6</v>
      </c>
      <c r="D101" s="1" t="str">
        <v>Dave</v>
      </c>
      <c r="E101" s="1" t="str">
        <v>Mark</v>
      </c>
      <c r="F101" s="1" t="str">
        <v>Brian</v>
      </c>
      <c r="G101" s="1" t="str">
        <v>Will</v>
      </c>
      <c r="H101" s="1" t="str">
        <v>Eddy</v>
      </c>
      <c r="I101" s="1" t="str">
        <v>Dan</v>
      </c>
      <c r="J101" s="53" t="str">
        <v>John</v>
      </c>
      <c r="L101" s="79" t="str">
        <v>19 : Mike</v>
      </c>
      <c r="N101" s="79" t="str">
        <v>19 : Mike : G1-P1|G1-P3|G1-P5|G1-P7|G2-P2|G2-P4|G2-P5|G2-P7|G3-P2|G3-P4|G3-P6|G4-P1|G4-P3|G4-P4|G4-P6|G5-P1|G5-P3|G5-P5|G5-P7</v>
      </c>
    </row>
    <row r="102" spans="3:14" ht="14.65" thickBot="1" x14ac:dyDescent="0.5">
      <c r="C102" s="63" t="str">
        <v>G1-P7</v>
      </c>
      <c r="D102" s="61" t="str">
        <v>David</v>
      </c>
      <c r="E102" s="61" t="str">
        <v>Steve</v>
      </c>
      <c r="F102" s="61" t="str">
        <v>Mike</v>
      </c>
      <c r="G102" s="61" t="str">
        <v>Robert</v>
      </c>
      <c r="H102" s="61" t="str">
        <v>Michael</v>
      </c>
      <c r="I102" s="61" t="str">
        <v>Adrian</v>
      </c>
      <c r="J102" s="62" t="str">
        <v>Dave</v>
      </c>
      <c r="L102" s="79" t="str">
        <v>19 : Robert</v>
      </c>
      <c r="N102" s="79" t="str">
        <v>19 : Robert : G1-P1|G1-P3|G1-P5|G1-P7|G2-P2|G2-P4|G2-P6|G2-P7|G3-P2|G3-P4|G3-P6|G4-P1|G4-P3|G4-P5|G4-P6|G5-P1|G5-P3|G5-P5|G5-P7</v>
      </c>
    </row>
    <row r="103" spans="3:14" x14ac:dyDescent="0.45">
      <c r="C103" s="58" t="str">
        <v>G2-P1</v>
      </c>
      <c r="D103" s="59" t="str">
        <v>Mark</v>
      </c>
      <c r="E103" s="59" t="str">
        <v>Brian</v>
      </c>
      <c r="F103" s="59" t="str">
        <v>Will</v>
      </c>
      <c r="G103" s="59" t="str">
        <v>Eddy</v>
      </c>
      <c r="H103" s="59" t="str">
        <v>Dan</v>
      </c>
      <c r="I103" s="59" t="str">
        <v>John</v>
      </c>
      <c r="J103" s="60" t="str">
        <v>David</v>
      </c>
      <c r="L103" s="79" t="str">
        <v>19 : Michael</v>
      </c>
      <c r="N103" s="79" t="str">
        <v>19 : Michael : G1-P2|G1-P3|G1-P5|G1-P7|G2-P2|G2-P4|G2-P6|G3-P1|G3-P2|G3-P4|G3-P6|G4-P1|G4-P3|G4-P5|G4-P7|G5-P1|G5-P3|G5-P5|G5-P7</v>
      </c>
    </row>
    <row r="104" spans="3:14" x14ac:dyDescent="0.45">
      <c r="C104" s="56" t="str">
        <v>G2-P2</v>
      </c>
      <c r="D104" s="1" t="str">
        <v>Steve</v>
      </c>
      <c r="E104" s="1" t="str">
        <v>Mike</v>
      </c>
      <c r="F104" s="1" t="str">
        <v>Robert</v>
      </c>
      <c r="G104" s="1" t="str">
        <v>Michael</v>
      </c>
      <c r="H104" s="1" t="str">
        <v>Adrian</v>
      </c>
      <c r="I104" s="1" t="str">
        <v>Dave</v>
      </c>
      <c r="J104" s="53" t="str">
        <v>Mark</v>
      </c>
      <c r="L104" s="79" t="str">
        <v>19 : Adrian</v>
      </c>
      <c r="N104" s="79" t="str">
        <v>19 : Adrian : G1-P2|G1-P4|G1-P5|G1-P7|G2-P2|G2-P4|G2-P6|G3-P1|G3-P3|G3-P4|G3-P6|G4-P1|G4-P3|G4-P5|G4-P7|G5-P2|G5-P3|G5-P5|G5-P7</v>
      </c>
    </row>
    <row r="105" spans="3:14" x14ac:dyDescent="0.45">
      <c r="C105" s="56" t="str">
        <v>G2-P3</v>
      </c>
      <c r="D105" s="1" t="str">
        <v>Brian</v>
      </c>
      <c r="E105" s="1" t="str">
        <v>Will</v>
      </c>
      <c r="F105" s="1" t="str">
        <v>Eddy</v>
      </c>
      <c r="G105" s="1" t="str">
        <v>Dan</v>
      </c>
      <c r="H105" s="1" t="str">
        <v>John</v>
      </c>
      <c r="I105" s="1" t="str">
        <v>David</v>
      </c>
      <c r="J105" s="53" t="str">
        <v>Steve</v>
      </c>
      <c r="L105" s="79" t="str">
        <v>19 : Dave</v>
      </c>
      <c r="N105" s="79" t="str">
        <v>19 : Dave : G1-P2|G1-P4|G1-P6|G1-P7|G2-P2|G2-P4|G2-P6|G3-P1|G3-P3|G3-P5|G3-P6|G4-P1|G4-P3|G4-P5|G4-P7|G5-P2|G5-P4|G5-P5|G5-P7</v>
      </c>
    </row>
    <row r="106" spans="3:14" x14ac:dyDescent="0.45">
      <c r="C106" s="56" t="str">
        <v>G2-P4</v>
      </c>
      <c r="D106" s="1" t="str">
        <v>Mike</v>
      </c>
      <c r="E106" s="1" t="str">
        <v>Robert</v>
      </c>
      <c r="F106" s="1" t="str">
        <v>Michael</v>
      </c>
      <c r="G106" s="1" t="str">
        <v>Adrian</v>
      </c>
      <c r="H106" s="1" t="str">
        <v>Dave</v>
      </c>
      <c r="I106" s="1" t="str">
        <v>Mark</v>
      </c>
      <c r="J106" s="53" t="str">
        <v>Brian</v>
      </c>
      <c r="L106" s="79" t="str">
        <v>19 : Mark</v>
      </c>
      <c r="N106" s="79" t="str">
        <v>19 : Mark : G1-P2|G1-P4|G1-P6|G2-P1|G2-P2|G2-P4|G2-P6|G3-P1|G3-P3|G3-P5|G3-P7|G4-P1|G4-P3|G4-P5|G4-P7|G5-P2|G5-P4|G5-P6|G5-P7</v>
      </c>
    </row>
    <row r="107" spans="3:14" x14ac:dyDescent="0.45">
      <c r="C107" s="56" t="str">
        <v>G2-P5</v>
      </c>
      <c r="D107" s="1" t="str">
        <v>Will</v>
      </c>
      <c r="E107" s="1" t="str">
        <v>Eddy</v>
      </c>
      <c r="F107" s="1" t="str">
        <v>Dan</v>
      </c>
      <c r="G107" s="1" t="str">
        <v>John</v>
      </c>
      <c r="H107" s="1" t="str">
        <v>David</v>
      </c>
      <c r="I107" s="1" t="str">
        <v>Steve</v>
      </c>
      <c r="J107" s="53" t="str">
        <v>Mike</v>
      </c>
      <c r="L107" s="79" t="str">
        <v>18 : Brian</v>
      </c>
      <c r="N107" s="79" t="str">
        <v>18 : Brian : G1-P2|G1-P4|G1-P6|G2-P1|G2-P3|G2-P4|G2-P6|G3-P1|G3-P3|G3-P5|G3-P7|G4-P2|G4-P3|G4-P5|G4-P7|G5-P2|G5-P4|G5-P6</v>
      </c>
    </row>
    <row r="108" spans="3:14" ht="14.65" thickBot="1" x14ac:dyDescent="0.5">
      <c r="C108" s="56" t="str">
        <v>G2-P6</v>
      </c>
      <c r="D108" s="1" t="str">
        <v>Robert</v>
      </c>
      <c r="E108" s="1" t="str">
        <v>Michael</v>
      </c>
      <c r="F108" s="1" t="str">
        <v>Adrian</v>
      </c>
      <c r="G108" s="1" t="str">
        <v>Dave</v>
      </c>
      <c r="H108" s="1" t="str">
        <v>Mark</v>
      </c>
      <c r="I108" s="1" t="str">
        <v>Brian</v>
      </c>
      <c r="J108" s="53" t="str">
        <v>Will</v>
      </c>
      <c r="L108" s="64" t="str">
        <v>18 : Will</v>
      </c>
      <c r="N108" s="64" t="str">
        <v>18 : Will : G1-P2|G1-P4|G1-P6|G2-P1|G2-P3|G2-P5|G2-P6|G3-P1|G3-P3|G3-P5|G3-P7|G4-P2|G4-P4|G4-P5|G4-P7|G5-P2|G5-P4|G5-P6</v>
      </c>
    </row>
    <row r="109" spans="3:14" ht="14.65" thickBot="1" x14ac:dyDescent="0.5">
      <c r="C109" s="63" t="str">
        <v>G2-P7</v>
      </c>
      <c r="D109" s="61" t="str">
        <v>Eddy</v>
      </c>
      <c r="E109" s="61" t="str">
        <v>Dan</v>
      </c>
      <c r="F109" s="61" t="str">
        <v>John</v>
      </c>
      <c r="G109" s="61" t="str">
        <v>David</v>
      </c>
      <c r="H109" s="61" t="str">
        <v>Steve</v>
      </c>
      <c r="I109" s="61" t="str">
        <v>Mike</v>
      </c>
      <c r="J109" s="62" t="str">
        <v>Robert</v>
      </c>
    </row>
    <row r="110" spans="3:14" x14ac:dyDescent="0.45">
      <c r="C110" s="58" t="str">
        <v>G3-P1</v>
      </c>
      <c r="D110" s="59" t="str">
        <v>Michael</v>
      </c>
      <c r="E110" s="59" t="str">
        <v>Adrian</v>
      </c>
      <c r="F110" s="59" t="str">
        <v>Dave</v>
      </c>
      <c r="G110" s="59" t="str">
        <v>Mark</v>
      </c>
      <c r="H110" s="59" t="str">
        <v>Brian</v>
      </c>
      <c r="I110" s="59" t="str">
        <v>Will</v>
      </c>
      <c r="J110" s="60" t="str">
        <v>Eddy</v>
      </c>
    </row>
    <row r="111" spans="3:14" x14ac:dyDescent="0.45">
      <c r="C111" s="56" t="str">
        <v>G3-P2</v>
      </c>
      <c r="D111" s="1" t="str">
        <v>Dan</v>
      </c>
      <c r="E111" s="1" t="str">
        <v>John</v>
      </c>
      <c r="F111" s="1" t="str">
        <v>David</v>
      </c>
      <c r="G111" s="1" t="str">
        <v>Steve</v>
      </c>
      <c r="H111" s="1" t="str">
        <v>Mike</v>
      </c>
      <c r="I111" s="1" t="str">
        <v>Robert</v>
      </c>
      <c r="J111" s="53" t="str">
        <v>Michael</v>
      </c>
    </row>
    <row r="112" spans="3:14" x14ac:dyDescent="0.45">
      <c r="C112" s="56" t="str">
        <v>G3-P3</v>
      </c>
      <c r="D112" s="1" t="str">
        <v>Adrian</v>
      </c>
      <c r="E112" s="1" t="str">
        <v>Dave</v>
      </c>
      <c r="F112" s="1" t="str">
        <v>Mark</v>
      </c>
      <c r="G112" s="1" t="str">
        <v>Brian</v>
      </c>
      <c r="H112" s="1" t="str">
        <v>Will</v>
      </c>
      <c r="I112" s="1" t="str">
        <v>Eddy</v>
      </c>
      <c r="J112" s="53" t="str">
        <v>Dan</v>
      </c>
    </row>
    <row r="113" spans="3:10" x14ac:dyDescent="0.45">
      <c r="C113" s="56" t="str">
        <v>G3-P4</v>
      </c>
      <c r="D113" s="1" t="str">
        <v>John</v>
      </c>
      <c r="E113" s="1" t="str">
        <v>David</v>
      </c>
      <c r="F113" s="1" t="str">
        <v>Steve</v>
      </c>
      <c r="G113" s="1" t="str">
        <v>Mike</v>
      </c>
      <c r="H113" s="1" t="str">
        <v>Robert</v>
      </c>
      <c r="I113" s="1" t="str">
        <v>Michael</v>
      </c>
      <c r="J113" s="53" t="str">
        <v>Adrian</v>
      </c>
    </row>
    <row r="114" spans="3:10" x14ac:dyDescent="0.45">
      <c r="C114" s="56" t="str">
        <v>G3-P5</v>
      </c>
      <c r="D114" s="1" t="str">
        <v>Dave</v>
      </c>
      <c r="E114" s="1" t="str">
        <v>Mark</v>
      </c>
      <c r="F114" s="1" t="str">
        <v>Brian</v>
      </c>
      <c r="G114" s="1" t="str">
        <v>Will</v>
      </c>
      <c r="H114" s="1" t="str">
        <v>Eddy</v>
      </c>
      <c r="I114" s="1" t="str">
        <v>Dan</v>
      </c>
      <c r="J114" s="53" t="str">
        <v>John</v>
      </c>
    </row>
    <row r="115" spans="3:10" x14ac:dyDescent="0.45">
      <c r="C115" s="56" t="str">
        <v>G3-P6</v>
      </c>
      <c r="D115" s="1" t="str">
        <v>David</v>
      </c>
      <c r="E115" s="1" t="str">
        <v>Steve</v>
      </c>
      <c r="F115" s="1" t="str">
        <v>Mike</v>
      </c>
      <c r="G115" s="1" t="str">
        <v>Robert</v>
      </c>
      <c r="H115" s="1" t="str">
        <v>Michael</v>
      </c>
      <c r="I115" s="1" t="str">
        <v>Adrian</v>
      </c>
      <c r="J115" s="53" t="str">
        <v>Dave</v>
      </c>
    </row>
    <row r="116" spans="3:10" ht="14.65" thickBot="1" x14ac:dyDescent="0.5">
      <c r="C116" s="63" t="str">
        <v>G3-P7</v>
      </c>
      <c r="D116" s="61" t="str">
        <v>Mark</v>
      </c>
      <c r="E116" s="61" t="str">
        <v>Brian</v>
      </c>
      <c r="F116" s="61" t="str">
        <v>Will</v>
      </c>
      <c r="G116" s="61" t="str">
        <v>Eddy</v>
      </c>
      <c r="H116" s="61" t="str">
        <v>Dan</v>
      </c>
      <c r="I116" s="61" t="str">
        <v>John</v>
      </c>
      <c r="J116" s="62" t="str">
        <v>David</v>
      </c>
    </row>
    <row r="117" spans="3:10" x14ac:dyDescent="0.45">
      <c r="C117" s="58" t="str">
        <v>G4-P1</v>
      </c>
      <c r="D117" s="59" t="str">
        <v>Steve</v>
      </c>
      <c r="E117" s="59" t="str">
        <v>Mike</v>
      </c>
      <c r="F117" s="59" t="str">
        <v>Robert</v>
      </c>
      <c r="G117" s="59" t="str">
        <v>Michael</v>
      </c>
      <c r="H117" s="59" t="str">
        <v>Adrian</v>
      </c>
      <c r="I117" s="59" t="str">
        <v>Dave</v>
      </c>
      <c r="J117" s="60" t="str">
        <v>Mark</v>
      </c>
    </row>
    <row r="118" spans="3:10" x14ac:dyDescent="0.45">
      <c r="C118" s="56" t="str">
        <v>G4-P2</v>
      </c>
      <c r="D118" s="1" t="str">
        <v>Brian</v>
      </c>
      <c r="E118" s="1" t="str">
        <v>Will</v>
      </c>
      <c r="F118" s="1" t="str">
        <v>Eddy</v>
      </c>
      <c r="G118" s="1" t="str">
        <v>Dan</v>
      </c>
      <c r="H118" s="1" t="str">
        <v>John</v>
      </c>
      <c r="I118" s="1" t="str">
        <v>David</v>
      </c>
      <c r="J118" s="53" t="str">
        <v>Steve</v>
      </c>
    </row>
    <row r="119" spans="3:10" x14ac:dyDescent="0.45">
      <c r="C119" s="56" t="str">
        <v>G4-P3</v>
      </c>
      <c r="D119" s="1" t="str">
        <v>Mike</v>
      </c>
      <c r="E119" s="1" t="str">
        <v>Robert</v>
      </c>
      <c r="F119" s="1" t="str">
        <v>Michael</v>
      </c>
      <c r="G119" s="1" t="str">
        <v>Adrian</v>
      </c>
      <c r="H119" s="1" t="str">
        <v>Dave</v>
      </c>
      <c r="I119" s="1" t="str">
        <v>Mark</v>
      </c>
      <c r="J119" s="53" t="str">
        <v>Brian</v>
      </c>
    </row>
    <row r="120" spans="3:10" x14ac:dyDescent="0.45">
      <c r="C120" s="56" t="str">
        <v>G4-P4</v>
      </c>
      <c r="D120" s="1" t="str">
        <v>Will</v>
      </c>
      <c r="E120" s="1" t="str">
        <v>Eddy</v>
      </c>
      <c r="F120" s="1" t="str">
        <v>Dan</v>
      </c>
      <c r="G120" s="1" t="str">
        <v>John</v>
      </c>
      <c r="H120" s="1" t="str">
        <v>David</v>
      </c>
      <c r="I120" s="1" t="str">
        <v>Steve</v>
      </c>
      <c r="J120" s="53" t="str">
        <v>Mike</v>
      </c>
    </row>
    <row r="121" spans="3:10" x14ac:dyDescent="0.45">
      <c r="C121" s="56" t="str">
        <v>G4-P5</v>
      </c>
      <c r="D121" s="1" t="str">
        <v>Robert</v>
      </c>
      <c r="E121" s="1" t="str">
        <v>Michael</v>
      </c>
      <c r="F121" s="1" t="str">
        <v>Adrian</v>
      </c>
      <c r="G121" s="1" t="str">
        <v>Dave</v>
      </c>
      <c r="H121" s="1" t="str">
        <v>Mark</v>
      </c>
      <c r="I121" s="1" t="str">
        <v>Brian</v>
      </c>
      <c r="J121" s="53" t="str">
        <v>Will</v>
      </c>
    </row>
    <row r="122" spans="3:10" x14ac:dyDescent="0.45">
      <c r="C122" s="56" t="str">
        <v>G4-P6</v>
      </c>
      <c r="D122" s="1" t="str">
        <v>Eddy</v>
      </c>
      <c r="E122" s="1" t="str">
        <v>Dan</v>
      </c>
      <c r="F122" s="1" t="str">
        <v>John</v>
      </c>
      <c r="G122" s="1" t="str">
        <v>David</v>
      </c>
      <c r="H122" s="1" t="str">
        <v>Steve</v>
      </c>
      <c r="I122" s="1" t="str">
        <v>Mike</v>
      </c>
      <c r="J122" s="53" t="str">
        <v>Robert</v>
      </c>
    </row>
    <row r="123" spans="3:10" ht="14.65" thickBot="1" x14ac:dyDescent="0.5">
      <c r="C123" s="63" t="str">
        <v>G4-P7</v>
      </c>
      <c r="D123" s="61" t="str">
        <v>Michael</v>
      </c>
      <c r="E123" s="61" t="str">
        <v>Adrian</v>
      </c>
      <c r="F123" s="61" t="str">
        <v>Dave</v>
      </c>
      <c r="G123" s="61" t="str">
        <v>Mark</v>
      </c>
      <c r="H123" s="61" t="str">
        <v>Brian</v>
      </c>
      <c r="I123" s="61" t="str">
        <v>Will</v>
      </c>
      <c r="J123" s="62" t="str">
        <v>Eddy</v>
      </c>
    </row>
    <row r="124" spans="3:10" x14ac:dyDescent="0.45">
      <c r="C124" s="58" t="str">
        <v>G5-P1</v>
      </c>
      <c r="D124" s="59" t="str">
        <v>Dan</v>
      </c>
      <c r="E124" s="59" t="str">
        <v>John</v>
      </c>
      <c r="F124" s="59" t="str">
        <v>David</v>
      </c>
      <c r="G124" s="59" t="str">
        <v>Steve</v>
      </c>
      <c r="H124" s="59" t="str">
        <v>Mike</v>
      </c>
      <c r="I124" s="59" t="str">
        <v>Robert</v>
      </c>
      <c r="J124" s="60" t="str">
        <v>Michael</v>
      </c>
    </row>
    <row r="125" spans="3:10" x14ac:dyDescent="0.45">
      <c r="C125" s="56" t="str">
        <v>G5-P2</v>
      </c>
      <c r="D125" s="1" t="str">
        <v>Adrian</v>
      </c>
      <c r="E125" s="1" t="str">
        <v>Dave</v>
      </c>
      <c r="F125" s="1" t="str">
        <v>Mark</v>
      </c>
      <c r="G125" s="1" t="str">
        <v>Brian</v>
      </c>
      <c r="H125" s="1" t="str">
        <v>Will</v>
      </c>
      <c r="I125" s="1" t="str">
        <v>Eddy</v>
      </c>
      <c r="J125" s="53" t="str">
        <v>Dan</v>
      </c>
    </row>
    <row r="126" spans="3:10" x14ac:dyDescent="0.45">
      <c r="C126" s="56" t="str">
        <v>G5-P3</v>
      </c>
      <c r="D126" s="1" t="str">
        <v>John</v>
      </c>
      <c r="E126" s="1" t="str">
        <v>David</v>
      </c>
      <c r="F126" s="1" t="str">
        <v>Steve</v>
      </c>
      <c r="G126" s="1" t="str">
        <v>Mike</v>
      </c>
      <c r="H126" s="1" t="str">
        <v>Robert</v>
      </c>
      <c r="I126" s="1" t="str">
        <v>Michael</v>
      </c>
      <c r="J126" s="53" t="str">
        <v>Adrian</v>
      </c>
    </row>
    <row r="127" spans="3:10" x14ac:dyDescent="0.45">
      <c r="C127" s="56" t="str">
        <v>G5-P4</v>
      </c>
      <c r="D127" s="1" t="str">
        <v>Dave</v>
      </c>
      <c r="E127" s="1" t="str">
        <v>Mark</v>
      </c>
      <c r="F127" s="1" t="str">
        <v>Brian</v>
      </c>
      <c r="G127" s="1" t="str">
        <v>Will</v>
      </c>
      <c r="H127" s="1" t="str">
        <v>Eddy</v>
      </c>
      <c r="I127" s="1" t="str">
        <v>Dan</v>
      </c>
      <c r="J127" s="53" t="str">
        <v>John</v>
      </c>
    </row>
    <row r="128" spans="3:10" x14ac:dyDescent="0.45">
      <c r="C128" s="56" t="str">
        <v>G5-P5</v>
      </c>
      <c r="D128" s="1" t="str">
        <v>David</v>
      </c>
      <c r="E128" s="1" t="str">
        <v>Steve</v>
      </c>
      <c r="F128" s="1" t="str">
        <v>Mike</v>
      </c>
      <c r="G128" s="1" t="str">
        <v>Robert</v>
      </c>
      <c r="H128" s="1" t="str">
        <v>Michael</v>
      </c>
      <c r="I128" s="1" t="str">
        <v>Adrian</v>
      </c>
      <c r="J128" s="53" t="str">
        <v>Dave</v>
      </c>
    </row>
    <row r="129" spans="3:10" x14ac:dyDescent="0.45">
      <c r="C129" s="56" t="str">
        <v>G5-P6</v>
      </c>
      <c r="D129" s="1" t="str">
        <v>Mark</v>
      </c>
      <c r="E129" s="1" t="str">
        <v>Brian</v>
      </c>
      <c r="F129" s="1" t="str">
        <v>Will</v>
      </c>
      <c r="G129" s="1" t="str">
        <v>Eddy</v>
      </c>
      <c r="H129" s="1" t="str">
        <v>Dan</v>
      </c>
      <c r="I129" s="1" t="str">
        <v>John</v>
      </c>
      <c r="J129" s="53" t="str">
        <v>David</v>
      </c>
    </row>
    <row r="130" spans="3:10" ht="14.65" thickBot="1" x14ac:dyDescent="0.5">
      <c r="C130" s="63" t="str">
        <v>G5-P7</v>
      </c>
      <c r="D130" s="61" t="str">
        <v>Steve</v>
      </c>
      <c r="E130" s="61" t="str">
        <v>Mike</v>
      </c>
      <c r="F130" s="61" t="str">
        <v>Robert</v>
      </c>
      <c r="G130" s="61" t="str">
        <v>Michael</v>
      </c>
      <c r="H130" s="61" t="str">
        <v>Adrian</v>
      </c>
      <c r="I130" s="61" t="str">
        <v>Dave</v>
      </c>
      <c r="J130" s="62" t="str">
        <v>Mark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E678C-37D6-4303-A55B-C0203073B2B8}">
  <dimension ref="B1:W63"/>
  <sheetViews>
    <sheetView topLeftCell="A46" workbookViewId="0">
      <selection activeCell="P6" sqref="P6:P14"/>
    </sheetView>
  </sheetViews>
  <sheetFormatPr defaultRowHeight="14.25" x14ac:dyDescent="0.45"/>
  <sheetData>
    <row r="1" spans="2:23" ht="22.9" customHeight="1" thickBot="1" x14ac:dyDescent="0.5">
      <c r="B1" s="107" t="s">
        <v>147</v>
      </c>
    </row>
    <row r="2" spans="2:23" ht="63.75" customHeight="1" thickBot="1" x14ac:dyDescent="0.55000000000000004">
      <c r="B2" s="99" t="s">
        <v>148</v>
      </c>
      <c r="C2" s="100"/>
      <c r="D2" s="100"/>
      <c r="E2" s="100"/>
      <c r="F2" s="100"/>
      <c r="G2" s="100"/>
      <c r="H2" s="100"/>
      <c r="I2" s="101"/>
      <c r="J2" s="98"/>
      <c r="K2" s="98"/>
      <c r="L2" s="98"/>
      <c r="P2" s="108" t="s">
        <v>152</v>
      </c>
    </row>
    <row r="4" spans="2:23" x14ac:dyDescent="0.45">
      <c r="B4" s="33" t="s">
        <v>91</v>
      </c>
      <c r="P4" s="33" t="s">
        <v>95</v>
      </c>
    </row>
    <row r="5" spans="2:23" x14ac:dyDescent="0.45">
      <c r="B5" s="33" t="s">
        <v>142</v>
      </c>
      <c r="P5" s="39" t="str">
        <f ca="1">_xlfn.FORMULATEXT(P6)</f>
        <v>=pl</v>
      </c>
    </row>
    <row r="6" spans="2:23" x14ac:dyDescent="0.45">
      <c r="B6" s="33" t="s">
        <v>135</v>
      </c>
      <c r="P6" s="1" t="str" cm="1">
        <f t="array" ref="P6:P14">pl</f>
        <v>Eddy</v>
      </c>
    </row>
    <row r="7" spans="2:23" x14ac:dyDescent="0.45">
      <c r="B7" s="33"/>
      <c r="P7" s="1" t="str">
        <v>Dan</v>
      </c>
    </row>
    <row r="8" spans="2:23" x14ac:dyDescent="0.45">
      <c r="B8" s="33" t="s">
        <v>149</v>
      </c>
      <c r="I8" s="33" t="s">
        <v>150</v>
      </c>
      <c r="P8" s="1" t="str">
        <v>John</v>
      </c>
      <c r="R8" s="33" t="s">
        <v>153</v>
      </c>
    </row>
    <row r="9" spans="2:23" ht="14.65" thickBot="1" x14ac:dyDescent="0.5">
      <c r="B9" s="39" t="str">
        <f ca="1">_xlfn.FORMULATEXT(B10)</f>
        <v>=GAME(Table1[Player],9,6)</v>
      </c>
      <c r="I9" s="39" t="str">
        <f ca="1">_xlfn.FORMULATEXT(I10)</f>
        <v>=GAME(Table1[Player],9,3)</v>
      </c>
      <c r="P9" s="1" t="str">
        <v>David</v>
      </c>
      <c r="R9" s="39" t="str">
        <f ca="1">_xlfn.FORMULATEXT(R10)</f>
        <v>=GAME(pl,6,5)</v>
      </c>
    </row>
    <row r="10" spans="2:23" x14ac:dyDescent="0.45">
      <c r="B10" s="58" t="str" cm="1">
        <f t="array" ref="B10:G63">GAME(Table1[Player],9,6)</f>
        <v>G1-P1</v>
      </c>
      <c r="C10" s="102" t="str">
        <v>Player 1</v>
      </c>
      <c r="D10" s="102" t="str">
        <v>Player 2</v>
      </c>
      <c r="E10" s="102" t="str">
        <v>Player 3</v>
      </c>
      <c r="F10" s="102" t="str">
        <v>Player 4</v>
      </c>
      <c r="G10" s="103" t="str">
        <v>Player 5</v>
      </c>
      <c r="I10" s="58" t="str" cm="1">
        <f t="array" ref="I10:N36">GAME(Table1[Player],9,3)</f>
        <v>G1-P1</v>
      </c>
      <c r="J10" s="102" t="str">
        <v>Player 1</v>
      </c>
      <c r="K10" s="102" t="str">
        <v>Player 2</v>
      </c>
      <c r="L10" s="102" t="str">
        <v>Player 3</v>
      </c>
      <c r="M10" s="102" t="str">
        <v>Player 4</v>
      </c>
      <c r="N10" s="103" t="str">
        <v>Player 5</v>
      </c>
      <c r="P10" s="1" t="str">
        <v>Steve</v>
      </c>
      <c r="R10" s="58" t="str" cm="1">
        <f t="array" ref="R10:W39">GAME(pl,6,5)</f>
        <v>G1-P1</v>
      </c>
      <c r="S10" s="59" t="str">
        <v>Eddy</v>
      </c>
      <c r="T10" s="59" t="str">
        <v>Dan</v>
      </c>
      <c r="U10" s="59" t="str">
        <v>John</v>
      </c>
      <c r="V10" s="59" t="str">
        <v>David</v>
      </c>
      <c r="W10" s="60" t="str">
        <v>Steve</v>
      </c>
    </row>
    <row r="11" spans="2:23" x14ac:dyDescent="0.45">
      <c r="B11" s="56" t="str">
        <v>G1-P2</v>
      </c>
      <c r="C11" s="54" t="str">
        <v>Player 6</v>
      </c>
      <c r="D11" s="54" t="str">
        <v>Player 7</v>
      </c>
      <c r="E11" s="54" t="str">
        <v>Player 8</v>
      </c>
      <c r="F11" s="54" t="str">
        <v>Player 9</v>
      </c>
      <c r="G11" s="104" t="str">
        <v>Player 10</v>
      </c>
      <c r="I11" s="56" t="str">
        <v>G1-P2</v>
      </c>
      <c r="J11" s="54" t="str">
        <v>Player 6</v>
      </c>
      <c r="K11" s="54" t="str">
        <v>Player 7</v>
      </c>
      <c r="L11" s="54" t="str">
        <v>Player 8</v>
      </c>
      <c r="M11" s="54" t="str">
        <v>Player 9</v>
      </c>
      <c r="N11" s="104" t="str">
        <v>Player 10</v>
      </c>
      <c r="P11" s="1" t="str">
        <v>Mike</v>
      </c>
      <c r="R11" s="56" t="str">
        <v>G1-P2</v>
      </c>
      <c r="S11" s="1" t="str">
        <v>Mike</v>
      </c>
      <c r="T11" s="1" t="str">
        <v>Robert</v>
      </c>
      <c r="U11" s="1" t="str">
        <v>Michael</v>
      </c>
      <c r="V11" s="1" t="str">
        <v>Adrian</v>
      </c>
      <c r="W11" s="53" t="str">
        <v>Eddy</v>
      </c>
    </row>
    <row r="12" spans="2:23" x14ac:dyDescent="0.45">
      <c r="B12" s="56" t="str">
        <v>G1-P3</v>
      </c>
      <c r="C12" s="54" t="str">
        <v>Player 11</v>
      </c>
      <c r="D12" s="54" t="str">
        <v>Player 12</v>
      </c>
      <c r="E12" s="54" t="str">
        <v>Player 1</v>
      </c>
      <c r="F12" s="54" t="str">
        <v>Player 2</v>
      </c>
      <c r="G12" s="104" t="str">
        <v>Player 3</v>
      </c>
      <c r="I12" s="56" t="str">
        <v>G1-P3</v>
      </c>
      <c r="J12" s="54" t="str">
        <v>Player 11</v>
      </c>
      <c r="K12" s="54" t="str">
        <v>Player 12</v>
      </c>
      <c r="L12" s="54" t="str">
        <v>Player 1</v>
      </c>
      <c r="M12" s="54" t="str">
        <v>Player 2</v>
      </c>
      <c r="N12" s="104" t="str">
        <v>Player 3</v>
      </c>
      <c r="P12" s="1" t="str">
        <v>Robert</v>
      </c>
      <c r="R12" s="56" t="str">
        <v>G1-P3</v>
      </c>
      <c r="S12" s="1" t="str">
        <v>Dan</v>
      </c>
      <c r="T12" s="1" t="str">
        <v>John</v>
      </c>
      <c r="U12" s="1" t="str">
        <v>David</v>
      </c>
      <c r="V12" s="1" t="str">
        <v>Steve</v>
      </c>
      <c r="W12" s="53" t="str">
        <v>Mike</v>
      </c>
    </row>
    <row r="13" spans="2:23" x14ac:dyDescent="0.45">
      <c r="B13" s="56" t="str">
        <v>G1-P4</v>
      </c>
      <c r="C13" s="54" t="str">
        <v>Player 4</v>
      </c>
      <c r="D13" s="54" t="str">
        <v>Player 5</v>
      </c>
      <c r="E13" s="54" t="str">
        <v>Player 6</v>
      </c>
      <c r="F13" s="54" t="str">
        <v>Player 7</v>
      </c>
      <c r="G13" s="104" t="str">
        <v>Player 8</v>
      </c>
      <c r="I13" s="56" t="str">
        <v>G1-P4</v>
      </c>
      <c r="J13" s="54" t="str">
        <v>Player 4</v>
      </c>
      <c r="K13" s="54" t="str">
        <v>Player 5</v>
      </c>
      <c r="L13" s="54" t="str">
        <v>Player 6</v>
      </c>
      <c r="M13" s="54" t="str">
        <v>Player 7</v>
      </c>
      <c r="N13" s="104" t="str">
        <v>Player 8</v>
      </c>
      <c r="P13" s="1" t="str">
        <v>Michael</v>
      </c>
      <c r="R13" s="56" t="str">
        <v>G1-P4</v>
      </c>
      <c r="S13" s="1" t="str">
        <v>Robert</v>
      </c>
      <c r="T13" s="1" t="str">
        <v>Michael</v>
      </c>
      <c r="U13" s="1" t="str">
        <v>Adrian</v>
      </c>
      <c r="V13" s="1" t="str">
        <v>Eddy</v>
      </c>
      <c r="W13" s="53" t="str">
        <v>Dan</v>
      </c>
    </row>
    <row r="14" spans="2:23" x14ac:dyDescent="0.45">
      <c r="B14" s="56" t="str">
        <v>G1-P5</v>
      </c>
      <c r="C14" s="54" t="str">
        <v>Player 9</v>
      </c>
      <c r="D14" s="54" t="str">
        <v>Player 10</v>
      </c>
      <c r="E14" s="54" t="str">
        <v>Player 11</v>
      </c>
      <c r="F14" s="54" t="str">
        <v>Player 12</v>
      </c>
      <c r="G14" s="104" t="str">
        <v>Player 1</v>
      </c>
      <c r="I14" s="56" t="str">
        <v>G1-P5</v>
      </c>
      <c r="J14" s="54" t="str">
        <v>Player 9</v>
      </c>
      <c r="K14" s="54" t="str">
        <v>Player 10</v>
      </c>
      <c r="L14" s="54" t="str">
        <v>Player 11</v>
      </c>
      <c r="M14" s="54" t="str">
        <v>Player 12</v>
      </c>
      <c r="N14" s="104" t="str">
        <v>Player 1</v>
      </c>
      <c r="P14" s="1" t="str">
        <v>Adrian</v>
      </c>
      <c r="R14" s="56" t="str">
        <v>G1-P5</v>
      </c>
      <c r="S14" s="1" t="str">
        <v>John</v>
      </c>
      <c r="T14" s="1" t="str">
        <v>David</v>
      </c>
      <c r="U14" s="1" t="str">
        <v>Steve</v>
      </c>
      <c r="V14" s="1" t="str">
        <v>Mike</v>
      </c>
      <c r="W14" s="53" t="str">
        <v>Robert</v>
      </c>
    </row>
    <row r="15" spans="2:23" ht="14.65" thickBot="1" x14ac:dyDescent="0.5">
      <c r="B15" s="56" t="str">
        <v>G1-P6</v>
      </c>
      <c r="C15" s="54" t="str">
        <v>Player 2</v>
      </c>
      <c r="D15" s="54" t="str">
        <v>Player 3</v>
      </c>
      <c r="E15" s="54" t="str">
        <v>Player 4</v>
      </c>
      <c r="F15" s="54" t="str">
        <v>Player 5</v>
      </c>
      <c r="G15" s="104" t="str">
        <v>Player 6</v>
      </c>
      <c r="I15" s="56" t="str">
        <v>G1-P6</v>
      </c>
      <c r="J15" s="54" t="str">
        <v>Player 2</v>
      </c>
      <c r="K15" s="54" t="str">
        <v>Player 3</v>
      </c>
      <c r="L15" s="54" t="str">
        <v>Player 4</v>
      </c>
      <c r="M15" s="54" t="str">
        <v>Player 5</v>
      </c>
      <c r="N15" s="104" t="str">
        <v>Player 6</v>
      </c>
      <c r="R15" s="63" t="str">
        <v>G1-P6</v>
      </c>
      <c r="S15" s="61" t="str">
        <v>Michael</v>
      </c>
      <c r="T15" s="61" t="str">
        <v>Adrian</v>
      </c>
      <c r="U15" s="61" t="str">
        <v>Eddy</v>
      </c>
      <c r="V15" s="61" t="str">
        <v>Dan</v>
      </c>
      <c r="W15" s="62" t="str">
        <v>John</v>
      </c>
    </row>
    <row r="16" spans="2:23" x14ac:dyDescent="0.45">
      <c r="B16" s="56" t="str">
        <v>G1-P7</v>
      </c>
      <c r="C16" s="54" t="str">
        <v>Player 7</v>
      </c>
      <c r="D16" s="54" t="str">
        <v>Player 8</v>
      </c>
      <c r="E16" s="54" t="str">
        <v>Player 9</v>
      </c>
      <c r="F16" s="54" t="str">
        <v>Player 10</v>
      </c>
      <c r="G16" s="104" t="str">
        <v>Player 11</v>
      </c>
      <c r="I16" s="56" t="str">
        <v>G1-P7</v>
      </c>
      <c r="J16" s="54" t="str">
        <v>Player 7</v>
      </c>
      <c r="K16" s="54" t="str">
        <v>Player 8</v>
      </c>
      <c r="L16" s="54" t="str">
        <v>Player 9</v>
      </c>
      <c r="M16" s="54" t="str">
        <v>Player 10</v>
      </c>
      <c r="N16" s="104" t="str">
        <v>Player 11</v>
      </c>
      <c r="R16" s="58" t="str">
        <v>G2-P1</v>
      </c>
      <c r="S16" s="59" t="str">
        <v>David</v>
      </c>
      <c r="T16" s="59" t="str">
        <v>Steve</v>
      </c>
      <c r="U16" s="59" t="str">
        <v>Mike</v>
      </c>
      <c r="V16" s="59" t="str">
        <v>Robert</v>
      </c>
      <c r="W16" s="60" t="str">
        <v>Michael</v>
      </c>
    </row>
    <row r="17" spans="2:23" x14ac:dyDescent="0.45">
      <c r="B17" s="56" t="str">
        <v>G1-P8</v>
      </c>
      <c r="C17" s="54" t="str">
        <v>Player 12</v>
      </c>
      <c r="D17" s="54" t="str">
        <v>Player 1</v>
      </c>
      <c r="E17" s="54" t="str">
        <v>Player 2</v>
      </c>
      <c r="F17" s="54" t="str">
        <v>Player 3</v>
      </c>
      <c r="G17" s="104" t="str">
        <v>Player 4</v>
      </c>
      <c r="I17" s="56" t="str">
        <v>G1-P8</v>
      </c>
      <c r="J17" s="54" t="str">
        <v>Player 12</v>
      </c>
      <c r="K17" s="54" t="str">
        <v>Player 1</v>
      </c>
      <c r="L17" s="54" t="str">
        <v>Player 2</v>
      </c>
      <c r="M17" s="54" t="str">
        <v>Player 3</v>
      </c>
      <c r="N17" s="104" t="str">
        <v>Player 4</v>
      </c>
      <c r="R17" s="56" t="str">
        <v>G2-P2</v>
      </c>
      <c r="S17" s="1" t="str">
        <v>Adrian</v>
      </c>
      <c r="T17" s="1" t="str">
        <v>Eddy</v>
      </c>
      <c r="U17" s="1" t="str">
        <v>Dan</v>
      </c>
      <c r="V17" s="1" t="str">
        <v>John</v>
      </c>
      <c r="W17" s="53" t="str">
        <v>David</v>
      </c>
    </row>
    <row r="18" spans="2:23" ht="14.65" thickBot="1" x14ac:dyDescent="0.5">
      <c r="B18" s="63" t="str">
        <v>G1-P9</v>
      </c>
      <c r="C18" s="105" t="str">
        <v>Player 5</v>
      </c>
      <c r="D18" s="105" t="str">
        <v>Player 6</v>
      </c>
      <c r="E18" s="105" t="str">
        <v>Player 7</v>
      </c>
      <c r="F18" s="105" t="str">
        <v>Player 8</v>
      </c>
      <c r="G18" s="106" t="str">
        <v>Player 9</v>
      </c>
      <c r="I18" s="63" t="str">
        <v>G1-P9</v>
      </c>
      <c r="J18" s="105" t="str">
        <v>Player 5</v>
      </c>
      <c r="K18" s="105" t="str">
        <v>Player 6</v>
      </c>
      <c r="L18" s="105" t="str">
        <v>Player 7</v>
      </c>
      <c r="M18" s="105" t="str">
        <v>Player 8</v>
      </c>
      <c r="N18" s="106" t="str">
        <v>Player 9</v>
      </c>
      <c r="R18" s="56" t="str">
        <v>G2-P3</v>
      </c>
      <c r="S18" s="1" t="str">
        <v>Steve</v>
      </c>
      <c r="T18" s="1" t="str">
        <v>Mike</v>
      </c>
      <c r="U18" s="1" t="str">
        <v>Robert</v>
      </c>
      <c r="V18" s="1" t="str">
        <v>Michael</v>
      </c>
      <c r="W18" s="53" t="str">
        <v>Adrian</v>
      </c>
    </row>
    <row r="19" spans="2:23" x14ac:dyDescent="0.45">
      <c r="B19" s="58" t="str">
        <v>G2-P1</v>
      </c>
      <c r="C19" s="102" t="str">
        <v>Player 10</v>
      </c>
      <c r="D19" s="102" t="str">
        <v>Player 11</v>
      </c>
      <c r="E19" s="102" t="str">
        <v>Player 12</v>
      </c>
      <c r="F19" s="102" t="str">
        <v>Player 1</v>
      </c>
      <c r="G19" s="103" t="str">
        <v>Player 2</v>
      </c>
      <c r="I19" s="58" t="str">
        <v>G2-P1</v>
      </c>
      <c r="J19" s="102" t="str">
        <v>Player 10</v>
      </c>
      <c r="K19" s="102" t="str">
        <v>Player 11</v>
      </c>
      <c r="L19" s="102" t="str">
        <v>Player 12</v>
      </c>
      <c r="M19" s="102" t="str">
        <v>Player 1</v>
      </c>
      <c r="N19" s="103" t="str">
        <v>Player 2</v>
      </c>
      <c r="R19" s="56" t="str">
        <v>G2-P4</v>
      </c>
      <c r="S19" s="1" t="str">
        <v>Eddy</v>
      </c>
      <c r="T19" s="1" t="str">
        <v>Dan</v>
      </c>
      <c r="U19" s="1" t="str">
        <v>John</v>
      </c>
      <c r="V19" s="1" t="str">
        <v>David</v>
      </c>
      <c r="W19" s="53" t="str">
        <v>Steve</v>
      </c>
    </row>
    <row r="20" spans="2:23" x14ac:dyDescent="0.45">
      <c r="B20" s="56" t="str">
        <v>G2-P2</v>
      </c>
      <c r="C20" s="54" t="str">
        <v>Player 3</v>
      </c>
      <c r="D20" s="54" t="str">
        <v>Player 4</v>
      </c>
      <c r="E20" s="54" t="str">
        <v>Player 5</v>
      </c>
      <c r="F20" s="54" t="str">
        <v>Player 6</v>
      </c>
      <c r="G20" s="104" t="str">
        <v>Player 7</v>
      </c>
      <c r="I20" s="56" t="str">
        <v>G2-P2</v>
      </c>
      <c r="J20" s="54" t="str">
        <v>Player 3</v>
      </c>
      <c r="K20" s="54" t="str">
        <v>Player 4</v>
      </c>
      <c r="L20" s="54" t="str">
        <v>Player 5</v>
      </c>
      <c r="M20" s="54" t="str">
        <v>Player 6</v>
      </c>
      <c r="N20" s="104" t="str">
        <v>Player 7</v>
      </c>
      <c r="R20" s="56" t="str">
        <v>G2-P5</v>
      </c>
      <c r="S20" s="1" t="str">
        <v>Mike</v>
      </c>
      <c r="T20" s="1" t="str">
        <v>Robert</v>
      </c>
      <c r="U20" s="1" t="str">
        <v>Michael</v>
      </c>
      <c r="V20" s="1" t="str">
        <v>Adrian</v>
      </c>
      <c r="W20" s="53" t="str">
        <v>Eddy</v>
      </c>
    </row>
    <row r="21" spans="2:23" ht="14.65" thickBot="1" x14ac:dyDescent="0.5">
      <c r="B21" s="56" t="str">
        <v>G2-P3</v>
      </c>
      <c r="C21" s="54" t="str">
        <v>Player 8</v>
      </c>
      <c r="D21" s="54" t="str">
        <v>Player 9</v>
      </c>
      <c r="E21" s="54" t="str">
        <v>Player 10</v>
      </c>
      <c r="F21" s="54" t="str">
        <v>Player 11</v>
      </c>
      <c r="G21" s="104" t="str">
        <v>Player 12</v>
      </c>
      <c r="I21" s="56" t="str">
        <v>G2-P3</v>
      </c>
      <c r="J21" s="54" t="str">
        <v>Player 8</v>
      </c>
      <c r="K21" s="54" t="str">
        <v>Player 9</v>
      </c>
      <c r="L21" s="54" t="str">
        <v>Player 10</v>
      </c>
      <c r="M21" s="54" t="str">
        <v>Player 11</v>
      </c>
      <c r="N21" s="104" t="str">
        <v>Player 12</v>
      </c>
      <c r="R21" s="63" t="str">
        <v>G2-P6</v>
      </c>
      <c r="S21" s="61" t="str">
        <v>Dan</v>
      </c>
      <c r="T21" s="61" t="str">
        <v>John</v>
      </c>
      <c r="U21" s="61" t="str">
        <v>David</v>
      </c>
      <c r="V21" s="61" t="str">
        <v>Steve</v>
      </c>
      <c r="W21" s="62" t="str">
        <v>Mike</v>
      </c>
    </row>
    <row r="22" spans="2:23" x14ac:dyDescent="0.45">
      <c r="B22" s="56" t="str">
        <v>G2-P4</v>
      </c>
      <c r="C22" s="54" t="str">
        <v>Player 1</v>
      </c>
      <c r="D22" s="54" t="str">
        <v>Player 2</v>
      </c>
      <c r="E22" s="54" t="str">
        <v>Player 3</v>
      </c>
      <c r="F22" s="54" t="str">
        <v>Player 4</v>
      </c>
      <c r="G22" s="104" t="str">
        <v>Player 5</v>
      </c>
      <c r="I22" s="56" t="str">
        <v>G2-P4</v>
      </c>
      <c r="J22" s="54" t="str">
        <v>Player 1</v>
      </c>
      <c r="K22" s="54" t="str">
        <v>Player 2</v>
      </c>
      <c r="L22" s="54" t="str">
        <v>Player 3</v>
      </c>
      <c r="M22" s="54" t="str">
        <v>Player 4</v>
      </c>
      <c r="N22" s="104" t="str">
        <v>Player 5</v>
      </c>
      <c r="R22" s="58" t="str">
        <v>G3-P1</v>
      </c>
      <c r="S22" s="59" t="str">
        <v>Robert</v>
      </c>
      <c r="T22" s="59" t="str">
        <v>Michael</v>
      </c>
      <c r="U22" s="59" t="str">
        <v>Adrian</v>
      </c>
      <c r="V22" s="59" t="str">
        <v>Eddy</v>
      </c>
      <c r="W22" s="60" t="str">
        <v>Dan</v>
      </c>
    </row>
    <row r="23" spans="2:23" x14ac:dyDescent="0.45">
      <c r="B23" s="56" t="str">
        <v>G2-P5</v>
      </c>
      <c r="C23" s="54" t="str">
        <v>Player 6</v>
      </c>
      <c r="D23" s="54" t="str">
        <v>Player 7</v>
      </c>
      <c r="E23" s="54" t="str">
        <v>Player 8</v>
      </c>
      <c r="F23" s="54" t="str">
        <v>Player 9</v>
      </c>
      <c r="G23" s="104" t="str">
        <v>Player 10</v>
      </c>
      <c r="I23" s="56" t="str">
        <v>G2-P5</v>
      </c>
      <c r="J23" s="54" t="str">
        <v>Player 6</v>
      </c>
      <c r="K23" s="54" t="str">
        <v>Player 7</v>
      </c>
      <c r="L23" s="54" t="str">
        <v>Player 8</v>
      </c>
      <c r="M23" s="54" t="str">
        <v>Player 9</v>
      </c>
      <c r="N23" s="104" t="str">
        <v>Player 10</v>
      </c>
      <c r="R23" s="56" t="str">
        <v>G3-P2</v>
      </c>
      <c r="S23" s="1" t="str">
        <v>John</v>
      </c>
      <c r="T23" s="1" t="str">
        <v>David</v>
      </c>
      <c r="U23" s="1" t="str">
        <v>Steve</v>
      </c>
      <c r="V23" s="1" t="str">
        <v>Mike</v>
      </c>
      <c r="W23" s="53" t="str">
        <v>Robert</v>
      </c>
    </row>
    <row r="24" spans="2:23" x14ac:dyDescent="0.45">
      <c r="B24" s="56" t="str">
        <v>G2-P6</v>
      </c>
      <c r="C24" s="54" t="str">
        <v>Player 11</v>
      </c>
      <c r="D24" s="54" t="str">
        <v>Player 12</v>
      </c>
      <c r="E24" s="54" t="str">
        <v>Player 1</v>
      </c>
      <c r="F24" s="54" t="str">
        <v>Player 2</v>
      </c>
      <c r="G24" s="104" t="str">
        <v>Player 3</v>
      </c>
      <c r="I24" s="56" t="str">
        <v>G2-P6</v>
      </c>
      <c r="J24" s="54" t="str">
        <v>Player 11</v>
      </c>
      <c r="K24" s="54" t="str">
        <v>Player 12</v>
      </c>
      <c r="L24" s="54" t="str">
        <v>Player 1</v>
      </c>
      <c r="M24" s="54" t="str">
        <v>Player 2</v>
      </c>
      <c r="N24" s="104" t="str">
        <v>Player 3</v>
      </c>
      <c r="R24" s="56" t="str">
        <v>G3-P3</v>
      </c>
      <c r="S24" s="1" t="str">
        <v>Michael</v>
      </c>
      <c r="T24" s="1" t="str">
        <v>Adrian</v>
      </c>
      <c r="U24" s="1" t="str">
        <v>Eddy</v>
      </c>
      <c r="V24" s="1" t="str">
        <v>Dan</v>
      </c>
      <c r="W24" s="53" t="str">
        <v>John</v>
      </c>
    </row>
    <row r="25" spans="2:23" x14ac:dyDescent="0.45">
      <c r="B25" s="56" t="str">
        <v>G2-P7</v>
      </c>
      <c r="C25" s="54" t="str">
        <v>Player 4</v>
      </c>
      <c r="D25" s="54" t="str">
        <v>Player 5</v>
      </c>
      <c r="E25" s="54" t="str">
        <v>Player 6</v>
      </c>
      <c r="F25" s="54" t="str">
        <v>Player 7</v>
      </c>
      <c r="G25" s="104" t="str">
        <v>Player 8</v>
      </c>
      <c r="I25" s="56" t="str">
        <v>G2-P7</v>
      </c>
      <c r="J25" s="54" t="str">
        <v>Player 4</v>
      </c>
      <c r="K25" s="54" t="str">
        <v>Player 5</v>
      </c>
      <c r="L25" s="54" t="str">
        <v>Player 6</v>
      </c>
      <c r="M25" s="54" t="str">
        <v>Player 7</v>
      </c>
      <c r="N25" s="104" t="str">
        <v>Player 8</v>
      </c>
      <c r="R25" s="56" t="str">
        <v>G3-P4</v>
      </c>
      <c r="S25" s="1" t="str">
        <v>David</v>
      </c>
      <c r="T25" s="1" t="str">
        <v>Steve</v>
      </c>
      <c r="U25" s="1" t="str">
        <v>Mike</v>
      </c>
      <c r="V25" s="1" t="str">
        <v>Robert</v>
      </c>
      <c r="W25" s="53" t="str">
        <v>Michael</v>
      </c>
    </row>
    <row r="26" spans="2:23" x14ac:dyDescent="0.45">
      <c r="B26" s="56" t="str">
        <v>G2-P8</v>
      </c>
      <c r="C26" s="54" t="str">
        <v>Player 9</v>
      </c>
      <c r="D26" s="54" t="str">
        <v>Player 10</v>
      </c>
      <c r="E26" s="54" t="str">
        <v>Player 11</v>
      </c>
      <c r="F26" s="54" t="str">
        <v>Player 12</v>
      </c>
      <c r="G26" s="104" t="str">
        <v>Player 1</v>
      </c>
      <c r="I26" s="56" t="str">
        <v>G2-P8</v>
      </c>
      <c r="J26" s="54" t="str">
        <v>Player 9</v>
      </c>
      <c r="K26" s="54" t="str">
        <v>Player 10</v>
      </c>
      <c r="L26" s="54" t="str">
        <v>Player 11</v>
      </c>
      <c r="M26" s="54" t="str">
        <v>Player 12</v>
      </c>
      <c r="N26" s="104" t="str">
        <v>Player 1</v>
      </c>
      <c r="R26" s="56" t="str">
        <v>G3-P5</v>
      </c>
      <c r="S26" s="1" t="str">
        <v>Adrian</v>
      </c>
      <c r="T26" s="1" t="str">
        <v>Eddy</v>
      </c>
      <c r="U26" s="1" t="str">
        <v>Dan</v>
      </c>
      <c r="V26" s="1" t="str">
        <v>John</v>
      </c>
      <c r="W26" s="53" t="str">
        <v>David</v>
      </c>
    </row>
    <row r="27" spans="2:23" ht="14.65" thickBot="1" x14ac:dyDescent="0.5">
      <c r="B27" s="63" t="str">
        <v>G2-P9</v>
      </c>
      <c r="C27" s="105" t="str">
        <v>Player 2</v>
      </c>
      <c r="D27" s="105" t="str">
        <v>Player 3</v>
      </c>
      <c r="E27" s="105" t="str">
        <v>Player 4</v>
      </c>
      <c r="F27" s="105" t="str">
        <v>Player 5</v>
      </c>
      <c r="G27" s="106" t="str">
        <v>Player 6</v>
      </c>
      <c r="I27" s="63" t="str">
        <v>G2-P9</v>
      </c>
      <c r="J27" s="105" t="str">
        <v>Player 2</v>
      </c>
      <c r="K27" s="105" t="str">
        <v>Player 3</v>
      </c>
      <c r="L27" s="105" t="str">
        <v>Player 4</v>
      </c>
      <c r="M27" s="105" t="str">
        <v>Player 5</v>
      </c>
      <c r="N27" s="106" t="str">
        <v>Player 6</v>
      </c>
      <c r="R27" s="63" t="str">
        <v>G3-P6</v>
      </c>
      <c r="S27" s="61" t="str">
        <v>Steve</v>
      </c>
      <c r="T27" s="61" t="str">
        <v>Mike</v>
      </c>
      <c r="U27" s="61" t="str">
        <v>Robert</v>
      </c>
      <c r="V27" s="61" t="str">
        <v>Michael</v>
      </c>
      <c r="W27" s="62" t="str">
        <v>Adrian</v>
      </c>
    </row>
    <row r="28" spans="2:23" x14ac:dyDescent="0.45">
      <c r="B28" s="58" t="str">
        <v>G3-P1</v>
      </c>
      <c r="C28" s="102" t="str">
        <v>Player 7</v>
      </c>
      <c r="D28" s="102" t="str">
        <v>Player 8</v>
      </c>
      <c r="E28" s="102" t="str">
        <v>Player 9</v>
      </c>
      <c r="F28" s="102" t="str">
        <v>Player 10</v>
      </c>
      <c r="G28" s="103" t="str">
        <v>Player 11</v>
      </c>
      <c r="I28" s="58" t="str">
        <v>G3-P1</v>
      </c>
      <c r="J28" s="102" t="str">
        <v>Player 7</v>
      </c>
      <c r="K28" s="102" t="str">
        <v>Player 8</v>
      </c>
      <c r="L28" s="102" t="str">
        <v>Player 9</v>
      </c>
      <c r="M28" s="102" t="str">
        <v>Player 10</v>
      </c>
      <c r="N28" s="103" t="str">
        <v>Player 11</v>
      </c>
      <c r="R28" s="58" t="str">
        <v>G4-P1</v>
      </c>
      <c r="S28" s="59" t="str">
        <v>Eddy</v>
      </c>
      <c r="T28" s="59" t="str">
        <v>Dan</v>
      </c>
      <c r="U28" s="59" t="str">
        <v>John</v>
      </c>
      <c r="V28" s="59" t="str">
        <v>David</v>
      </c>
      <c r="W28" s="60" t="str">
        <v>Steve</v>
      </c>
    </row>
    <row r="29" spans="2:23" x14ac:dyDescent="0.45">
      <c r="B29" s="56" t="str">
        <v>G3-P2</v>
      </c>
      <c r="C29" s="54" t="str">
        <v>Player 12</v>
      </c>
      <c r="D29" s="54" t="str">
        <v>Player 1</v>
      </c>
      <c r="E29" s="54" t="str">
        <v>Player 2</v>
      </c>
      <c r="F29" s="54" t="str">
        <v>Player 3</v>
      </c>
      <c r="G29" s="104" t="str">
        <v>Player 4</v>
      </c>
      <c r="I29" s="56" t="str">
        <v>G3-P2</v>
      </c>
      <c r="J29" s="54" t="str">
        <v>Player 12</v>
      </c>
      <c r="K29" s="54" t="str">
        <v>Player 1</v>
      </c>
      <c r="L29" s="54" t="str">
        <v>Player 2</v>
      </c>
      <c r="M29" s="54" t="str">
        <v>Player 3</v>
      </c>
      <c r="N29" s="104" t="str">
        <v>Player 4</v>
      </c>
      <c r="R29" s="56" t="str">
        <v>G4-P2</v>
      </c>
      <c r="S29" s="1" t="str">
        <v>Mike</v>
      </c>
      <c r="T29" s="1" t="str">
        <v>Robert</v>
      </c>
      <c r="U29" s="1" t="str">
        <v>Michael</v>
      </c>
      <c r="V29" s="1" t="str">
        <v>Adrian</v>
      </c>
      <c r="W29" s="53" t="str">
        <v>Eddy</v>
      </c>
    </row>
    <row r="30" spans="2:23" x14ac:dyDescent="0.45">
      <c r="B30" s="56" t="str">
        <v>G3-P3</v>
      </c>
      <c r="C30" s="54" t="str">
        <v>Player 5</v>
      </c>
      <c r="D30" s="54" t="str">
        <v>Player 6</v>
      </c>
      <c r="E30" s="54" t="str">
        <v>Player 7</v>
      </c>
      <c r="F30" s="54" t="str">
        <v>Player 8</v>
      </c>
      <c r="G30" s="104" t="str">
        <v>Player 9</v>
      </c>
      <c r="I30" s="56" t="str">
        <v>G3-P3</v>
      </c>
      <c r="J30" s="54" t="str">
        <v>Player 5</v>
      </c>
      <c r="K30" s="54" t="str">
        <v>Player 6</v>
      </c>
      <c r="L30" s="54" t="str">
        <v>Player 7</v>
      </c>
      <c r="M30" s="54" t="str">
        <v>Player 8</v>
      </c>
      <c r="N30" s="104" t="str">
        <v>Player 9</v>
      </c>
      <c r="R30" s="56" t="str">
        <v>G4-P3</v>
      </c>
      <c r="S30" s="1" t="str">
        <v>Dan</v>
      </c>
      <c r="T30" s="1" t="str">
        <v>John</v>
      </c>
      <c r="U30" s="1" t="str">
        <v>David</v>
      </c>
      <c r="V30" s="1" t="str">
        <v>Steve</v>
      </c>
      <c r="W30" s="53" t="str">
        <v>Mike</v>
      </c>
    </row>
    <row r="31" spans="2:23" x14ac:dyDescent="0.45">
      <c r="B31" s="56" t="str">
        <v>G3-P4</v>
      </c>
      <c r="C31" s="54" t="str">
        <v>Player 10</v>
      </c>
      <c r="D31" s="54" t="str">
        <v>Player 11</v>
      </c>
      <c r="E31" s="54" t="str">
        <v>Player 12</v>
      </c>
      <c r="F31" s="54" t="str">
        <v>Player 1</v>
      </c>
      <c r="G31" s="104" t="str">
        <v>Player 2</v>
      </c>
      <c r="I31" s="56" t="str">
        <v>G3-P4</v>
      </c>
      <c r="J31" s="54" t="str">
        <v>Player 10</v>
      </c>
      <c r="K31" s="54" t="str">
        <v>Player 11</v>
      </c>
      <c r="L31" s="54" t="str">
        <v>Player 12</v>
      </c>
      <c r="M31" s="54" t="str">
        <v>Player 1</v>
      </c>
      <c r="N31" s="104" t="str">
        <v>Player 2</v>
      </c>
      <c r="R31" s="56" t="str">
        <v>G4-P4</v>
      </c>
      <c r="S31" s="1" t="str">
        <v>Robert</v>
      </c>
      <c r="T31" s="1" t="str">
        <v>Michael</v>
      </c>
      <c r="U31" s="1" t="str">
        <v>Adrian</v>
      </c>
      <c r="V31" s="1" t="str">
        <v>Eddy</v>
      </c>
      <c r="W31" s="53" t="str">
        <v>Dan</v>
      </c>
    </row>
    <row r="32" spans="2:23" x14ac:dyDescent="0.45">
      <c r="B32" s="56" t="str">
        <v>G3-P5</v>
      </c>
      <c r="C32" s="54" t="str">
        <v>Player 3</v>
      </c>
      <c r="D32" s="54" t="str">
        <v>Player 4</v>
      </c>
      <c r="E32" s="54" t="str">
        <v>Player 5</v>
      </c>
      <c r="F32" s="54" t="str">
        <v>Player 6</v>
      </c>
      <c r="G32" s="104" t="str">
        <v>Player 7</v>
      </c>
      <c r="I32" s="56" t="str">
        <v>G3-P5</v>
      </c>
      <c r="J32" s="54" t="str">
        <v>Player 3</v>
      </c>
      <c r="K32" s="54" t="str">
        <v>Player 4</v>
      </c>
      <c r="L32" s="54" t="str">
        <v>Player 5</v>
      </c>
      <c r="M32" s="54" t="str">
        <v>Player 6</v>
      </c>
      <c r="N32" s="104" t="str">
        <v>Player 7</v>
      </c>
      <c r="R32" s="56" t="str">
        <v>G4-P5</v>
      </c>
      <c r="S32" s="1" t="str">
        <v>John</v>
      </c>
      <c r="T32" s="1" t="str">
        <v>David</v>
      </c>
      <c r="U32" s="1" t="str">
        <v>Steve</v>
      </c>
      <c r="V32" s="1" t="str">
        <v>Mike</v>
      </c>
      <c r="W32" s="53" t="str">
        <v>Robert</v>
      </c>
    </row>
    <row r="33" spans="2:23" ht="14.65" thickBot="1" x14ac:dyDescent="0.5">
      <c r="B33" s="56" t="str">
        <v>G3-P6</v>
      </c>
      <c r="C33" s="54" t="str">
        <v>Player 8</v>
      </c>
      <c r="D33" s="54" t="str">
        <v>Player 9</v>
      </c>
      <c r="E33" s="54" t="str">
        <v>Player 10</v>
      </c>
      <c r="F33" s="54" t="str">
        <v>Player 11</v>
      </c>
      <c r="G33" s="104" t="str">
        <v>Player 12</v>
      </c>
      <c r="I33" s="56" t="str">
        <v>G3-P6</v>
      </c>
      <c r="J33" s="54" t="str">
        <v>Player 8</v>
      </c>
      <c r="K33" s="54" t="str">
        <v>Player 9</v>
      </c>
      <c r="L33" s="54" t="str">
        <v>Player 10</v>
      </c>
      <c r="M33" s="54" t="str">
        <v>Player 11</v>
      </c>
      <c r="N33" s="104" t="str">
        <v>Player 12</v>
      </c>
      <c r="R33" s="63" t="str">
        <v>G4-P6</v>
      </c>
      <c r="S33" s="61" t="str">
        <v>Michael</v>
      </c>
      <c r="T33" s="61" t="str">
        <v>Adrian</v>
      </c>
      <c r="U33" s="61" t="str">
        <v>Eddy</v>
      </c>
      <c r="V33" s="61" t="str">
        <v>Dan</v>
      </c>
      <c r="W33" s="62" t="str">
        <v>John</v>
      </c>
    </row>
    <row r="34" spans="2:23" x14ac:dyDescent="0.45">
      <c r="B34" s="56" t="str">
        <v>G3-P7</v>
      </c>
      <c r="C34" s="54" t="str">
        <v>Player 1</v>
      </c>
      <c r="D34" s="54" t="str">
        <v>Player 2</v>
      </c>
      <c r="E34" s="54" t="str">
        <v>Player 3</v>
      </c>
      <c r="F34" s="54" t="str">
        <v>Player 4</v>
      </c>
      <c r="G34" s="104" t="str">
        <v>Player 5</v>
      </c>
      <c r="I34" s="56" t="str">
        <v>G3-P7</v>
      </c>
      <c r="J34" s="54" t="str">
        <v>Player 1</v>
      </c>
      <c r="K34" s="54" t="str">
        <v>Player 2</v>
      </c>
      <c r="L34" s="54" t="str">
        <v>Player 3</v>
      </c>
      <c r="M34" s="54" t="str">
        <v>Player 4</v>
      </c>
      <c r="N34" s="104" t="str">
        <v>Player 5</v>
      </c>
      <c r="R34" s="58" t="str">
        <v>G5-P1</v>
      </c>
      <c r="S34" s="59" t="str">
        <v>David</v>
      </c>
      <c r="T34" s="59" t="str">
        <v>Steve</v>
      </c>
      <c r="U34" s="59" t="str">
        <v>Mike</v>
      </c>
      <c r="V34" s="59" t="str">
        <v>Robert</v>
      </c>
      <c r="W34" s="60" t="str">
        <v>Michael</v>
      </c>
    </row>
    <row r="35" spans="2:23" x14ac:dyDescent="0.45">
      <c r="B35" s="56" t="str">
        <v>G3-P8</v>
      </c>
      <c r="C35" s="54" t="str">
        <v>Player 6</v>
      </c>
      <c r="D35" s="54" t="str">
        <v>Player 7</v>
      </c>
      <c r="E35" s="54" t="str">
        <v>Player 8</v>
      </c>
      <c r="F35" s="54" t="str">
        <v>Player 9</v>
      </c>
      <c r="G35" s="104" t="str">
        <v>Player 10</v>
      </c>
      <c r="I35" s="56" t="str">
        <v>G3-P8</v>
      </c>
      <c r="J35" s="54" t="str">
        <v>Player 6</v>
      </c>
      <c r="K35" s="54" t="str">
        <v>Player 7</v>
      </c>
      <c r="L35" s="54" t="str">
        <v>Player 8</v>
      </c>
      <c r="M35" s="54" t="str">
        <v>Player 9</v>
      </c>
      <c r="N35" s="104" t="str">
        <v>Player 10</v>
      </c>
      <c r="R35" s="56" t="str">
        <v>G5-P2</v>
      </c>
      <c r="S35" s="1" t="str">
        <v>Adrian</v>
      </c>
      <c r="T35" s="1" t="str">
        <v>Eddy</v>
      </c>
      <c r="U35" s="1" t="str">
        <v>Dan</v>
      </c>
      <c r="V35" s="1" t="str">
        <v>John</v>
      </c>
      <c r="W35" s="53" t="str">
        <v>David</v>
      </c>
    </row>
    <row r="36" spans="2:23" ht="14.65" thickBot="1" x14ac:dyDescent="0.5">
      <c r="B36" s="63" t="str">
        <v>G3-P9</v>
      </c>
      <c r="C36" s="105" t="str">
        <v>Player 11</v>
      </c>
      <c r="D36" s="105" t="str">
        <v>Player 12</v>
      </c>
      <c r="E36" s="105" t="str">
        <v>Player 1</v>
      </c>
      <c r="F36" s="105" t="str">
        <v>Player 2</v>
      </c>
      <c r="G36" s="106" t="str">
        <v>Player 3</v>
      </c>
      <c r="I36" s="63" t="str">
        <v>G3-P9</v>
      </c>
      <c r="J36" s="105" t="str">
        <v>Player 11</v>
      </c>
      <c r="K36" s="105" t="str">
        <v>Player 12</v>
      </c>
      <c r="L36" s="105" t="str">
        <v>Player 1</v>
      </c>
      <c r="M36" s="105" t="str">
        <v>Player 2</v>
      </c>
      <c r="N36" s="106" t="str">
        <v>Player 3</v>
      </c>
      <c r="R36" s="56" t="str">
        <v>G5-P3</v>
      </c>
      <c r="S36" s="1" t="str">
        <v>Steve</v>
      </c>
      <c r="T36" s="1" t="str">
        <v>Mike</v>
      </c>
      <c r="U36" s="1" t="str">
        <v>Robert</v>
      </c>
      <c r="V36" s="1" t="str">
        <v>Michael</v>
      </c>
      <c r="W36" s="53" t="str">
        <v>Adrian</v>
      </c>
    </row>
    <row r="37" spans="2:23" x14ac:dyDescent="0.45">
      <c r="B37" s="58" t="str">
        <v>G4-P1</v>
      </c>
      <c r="C37" s="102" t="str">
        <v>Player 4</v>
      </c>
      <c r="D37" s="102" t="str">
        <v>Player 5</v>
      </c>
      <c r="E37" s="102" t="str">
        <v>Player 6</v>
      </c>
      <c r="F37" s="102" t="str">
        <v>Player 7</v>
      </c>
      <c r="G37" s="103" t="str">
        <v>Player 8</v>
      </c>
      <c r="R37" s="56" t="str">
        <v>G5-P4</v>
      </c>
      <c r="S37" s="1" t="str">
        <v>Eddy</v>
      </c>
      <c r="T37" s="1" t="str">
        <v>Dan</v>
      </c>
      <c r="U37" s="1" t="str">
        <v>John</v>
      </c>
      <c r="V37" s="1" t="str">
        <v>David</v>
      </c>
      <c r="W37" s="53" t="str">
        <v>Steve</v>
      </c>
    </row>
    <row r="38" spans="2:23" x14ac:dyDescent="0.45">
      <c r="B38" s="56" t="str">
        <v>G4-P2</v>
      </c>
      <c r="C38" s="54" t="str">
        <v>Player 9</v>
      </c>
      <c r="D38" s="54" t="str">
        <v>Player 10</v>
      </c>
      <c r="E38" s="54" t="str">
        <v>Player 11</v>
      </c>
      <c r="F38" s="54" t="str">
        <v>Player 12</v>
      </c>
      <c r="G38" s="104" t="str">
        <v>Player 1</v>
      </c>
      <c r="R38" s="56" t="str">
        <v>G5-P5</v>
      </c>
      <c r="S38" s="1" t="str">
        <v>Mike</v>
      </c>
      <c r="T38" s="1" t="str">
        <v>Robert</v>
      </c>
      <c r="U38" s="1" t="str">
        <v>Michael</v>
      </c>
      <c r="V38" s="1" t="str">
        <v>Adrian</v>
      </c>
      <c r="W38" s="53" t="str">
        <v>Eddy</v>
      </c>
    </row>
    <row r="39" spans="2:23" ht="14.65" thickBot="1" x14ac:dyDescent="0.5">
      <c r="B39" s="56" t="str">
        <v>G4-P3</v>
      </c>
      <c r="C39" s="54" t="str">
        <v>Player 2</v>
      </c>
      <c r="D39" s="54" t="str">
        <v>Player 3</v>
      </c>
      <c r="E39" s="54" t="str">
        <v>Player 4</v>
      </c>
      <c r="F39" s="54" t="str">
        <v>Player 5</v>
      </c>
      <c r="G39" s="104" t="str">
        <v>Player 6</v>
      </c>
      <c r="R39" s="63" t="str">
        <v>G5-P6</v>
      </c>
      <c r="S39" s="61" t="str">
        <v>Dan</v>
      </c>
      <c r="T39" s="61" t="str">
        <v>John</v>
      </c>
      <c r="U39" s="61" t="str">
        <v>David</v>
      </c>
      <c r="V39" s="61" t="str">
        <v>Steve</v>
      </c>
      <c r="W39" s="62" t="str">
        <v>Mike</v>
      </c>
    </row>
    <row r="40" spans="2:23" x14ac:dyDescent="0.45">
      <c r="B40" s="56" t="str">
        <v>G4-P4</v>
      </c>
      <c r="C40" s="54" t="str">
        <v>Player 7</v>
      </c>
      <c r="D40" s="54" t="str">
        <v>Player 8</v>
      </c>
      <c r="E40" s="54" t="str">
        <v>Player 9</v>
      </c>
      <c r="F40" s="54" t="str">
        <v>Player 10</v>
      </c>
      <c r="G40" s="104" t="str">
        <v>Player 11</v>
      </c>
    </row>
    <row r="41" spans="2:23" x14ac:dyDescent="0.45">
      <c r="B41" s="56" t="str">
        <v>G4-P5</v>
      </c>
      <c r="C41" s="54" t="str">
        <v>Player 12</v>
      </c>
      <c r="D41" s="54" t="str">
        <v>Player 1</v>
      </c>
      <c r="E41" s="54" t="str">
        <v>Player 2</v>
      </c>
      <c r="F41" s="54" t="str">
        <v>Player 3</v>
      </c>
      <c r="G41" s="104" t="str">
        <v>Player 4</v>
      </c>
    </row>
    <row r="42" spans="2:23" x14ac:dyDescent="0.45">
      <c r="B42" s="56" t="str">
        <v>G4-P6</v>
      </c>
      <c r="C42" s="54" t="str">
        <v>Player 5</v>
      </c>
      <c r="D42" s="54" t="str">
        <v>Player 6</v>
      </c>
      <c r="E42" s="54" t="str">
        <v>Player 7</v>
      </c>
      <c r="F42" s="54" t="str">
        <v>Player 8</v>
      </c>
      <c r="G42" s="104" t="str">
        <v>Player 9</v>
      </c>
    </row>
    <row r="43" spans="2:23" x14ac:dyDescent="0.45">
      <c r="B43" s="56" t="str">
        <v>G4-P7</v>
      </c>
      <c r="C43" s="54" t="str">
        <v>Player 10</v>
      </c>
      <c r="D43" s="54" t="str">
        <v>Player 11</v>
      </c>
      <c r="E43" s="54" t="str">
        <v>Player 12</v>
      </c>
      <c r="F43" s="54" t="str">
        <v>Player 1</v>
      </c>
      <c r="G43" s="104" t="str">
        <v>Player 2</v>
      </c>
    </row>
    <row r="44" spans="2:23" x14ac:dyDescent="0.45">
      <c r="B44" s="56" t="str">
        <v>G4-P8</v>
      </c>
      <c r="C44" s="54" t="str">
        <v>Player 3</v>
      </c>
      <c r="D44" s="54" t="str">
        <v>Player 4</v>
      </c>
      <c r="E44" s="54" t="str">
        <v>Player 5</v>
      </c>
      <c r="F44" s="54" t="str">
        <v>Player 6</v>
      </c>
      <c r="G44" s="104" t="str">
        <v>Player 7</v>
      </c>
    </row>
    <row r="45" spans="2:23" ht="14.65" thickBot="1" x14ac:dyDescent="0.5">
      <c r="B45" s="63" t="str">
        <v>G4-P9</v>
      </c>
      <c r="C45" s="105" t="str">
        <v>Player 8</v>
      </c>
      <c r="D45" s="105" t="str">
        <v>Player 9</v>
      </c>
      <c r="E45" s="105" t="str">
        <v>Player 10</v>
      </c>
      <c r="F45" s="105" t="str">
        <v>Player 11</v>
      </c>
      <c r="G45" s="106" t="str">
        <v>Player 12</v>
      </c>
    </row>
    <row r="46" spans="2:23" x14ac:dyDescent="0.45">
      <c r="B46" s="58" t="str">
        <v>G5-P1</v>
      </c>
      <c r="C46" s="102" t="str">
        <v>Player 1</v>
      </c>
      <c r="D46" s="102" t="str">
        <v>Player 2</v>
      </c>
      <c r="E46" s="102" t="str">
        <v>Player 3</v>
      </c>
      <c r="F46" s="102" t="str">
        <v>Player 4</v>
      </c>
      <c r="G46" s="103" t="str">
        <v>Player 5</v>
      </c>
    </row>
    <row r="47" spans="2:23" x14ac:dyDescent="0.45">
      <c r="B47" s="56" t="str">
        <v>G5-P2</v>
      </c>
      <c r="C47" s="54" t="str">
        <v>Player 6</v>
      </c>
      <c r="D47" s="54" t="str">
        <v>Player 7</v>
      </c>
      <c r="E47" s="54" t="str">
        <v>Player 8</v>
      </c>
      <c r="F47" s="54" t="str">
        <v>Player 9</v>
      </c>
      <c r="G47" s="104" t="str">
        <v>Player 10</v>
      </c>
    </row>
    <row r="48" spans="2:23" x14ac:dyDescent="0.45">
      <c r="B48" s="56" t="str">
        <v>G5-P3</v>
      </c>
      <c r="C48" s="54" t="str">
        <v>Player 11</v>
      </c>
      <c r="D48" s="54" t="str">
        <v>Player 12</v>
      </c>
      <c r="E48" s="54" t="str">
        <v>Player 1</v>
      </c>
      <c r="F48" s="54" t="str">
        <v>Player 2</v>
      </c>
      <c r="G48" s="104" t="str">
        <v>Player 3</v>
      </c>
    </row>
    <row r="49" spans="2:7" x14ac:dyDescent="0.45">
      <c r="B49" s="56" t="str">
        <v>G5-P4</v>
      </c>
      <c r="C49" s="54" t="str">
        <v>Player 4</v>
      </c>
      <c r="D49" s="54" t="str">
        <v>Player 5</v>
      </c>
      <c r="E49" s="54" t="str">
        <v>Player 6</v>
      </c>
      <c r="F49" s="54" t="str">
        <v>Player 7</v>
      </c>
      <c r="G49" s="104" t="str">
        <v>Player 8</v>
      </c>
    </row>
    <row r="50" spans="2:7" x14ac:dyDescent="0.45">
      <c r="B50" s="56" t="str">
        <v>G5-P5</v>
      </c>
      <c r="C50" s="54" t="str">
        <v>Player 9</v>
      </c>
      <c r="D50" s="54" t="str">
        <v>Player 10</v>
      </c>
      <c r="E50" s="54" t="str">
        <v>Player 11</v>
      </c>
      <c r="F50" s="54" t="str">
        <v>Player 12</v>
      </c>
      <c r="G50" s="104" t="str">
        <v>Player 1</v>
      </c>
    </row>
    <row r="51" spans="2:7" x14ac:dyDescent="0.45">
      <c r="B51" s="56" t="str">
        <v>G5-P6</v>
      </c>
      <c r="C51" s="54" t="str">
        <v>Player 2</v>
      </c>
      <c r="D51" s="54" t="str">
        <v>Player 3</v>
      </c>
      <c r="E51" s="54" t="str">
        <v>Player 4</v>
      </c>
      <c r="F51" s="54" t="str">
        <v>Player 5</v>
      </c>
      <c r="G51" s="104" t="str">
        <v>Player 6</v>
      </c>
    </row>
    <row r="52" spans="2:7" x14ac:dyDescent="0.45">
      <c r="B52" s="56" t="str">
        <v>G5-P7</v>
      </c>
      <c r="C52" s="54" t="str">
        <v>Player 7</v>
      </c>
      <c r="D52" s="54" t="str">
        <v>Player 8</v>
      </c>
      <c r="E52" s="54" t="str">
        <v>Player 9</v>
      </c>
      <c r="F52" s="54" t="str">
        <v>Player 10</v>
      </c>
      <c r="G52" s="104" t="str">
        <v>Player 11</v>
      </c>
    </row>
    <row r="53" spans="2:7" x14ac:dyDescent="0.45">
      <c r="B53" s="56" t="str">
        <v>G5-P8</v>
      </c>
      <c r="C53" s="54" t="str">
        <v>Player 12</v>
      </c>
      <c r="D53" s="54" t="str">
        <v>Player 1</v>
      </c>
      <c r="E53" s="54" t="str">
        <v>Player 2</v>
      </c>
      <c r="F53" s="54" t="str">
        <v>Player 3</v>
      </c>
      <c r="G53" s="104" t="str">
        <v>Player 4</v>
      </c>
    </row>
    <row r="54" spans="2:7" ht="14.65" thickBot="1" x14ac:dyDescent="0.5">
      <c r="B54" s="63" t="str">
        <v>G5-P9</v>
      </c>
      <c r="C54" s="105" t="str">
        <v>Player 5</v>
      </c>
      <c r="D54" s="105" t="str">
        <v>Player 6</v>
      </c>
      <c r="E54" s="105" t="str">
        <v>Player 7</v>
      </c>
      <c r="F54" s="105" t="str">
        <v>Player 8</v>
      </c>
      <c r="G54" s="106" t="str">
        <v>Player 9</v>
      </c>
    </row>
    <row r="55" spans="2:7" x14ac:dyDescent="0.45">
      <c r="B55" s="58" t="str">
        <v>G6-P1</v>
      </c>
      <c r="C55" s="102" t="str">
        <v>Player 10</v>
      </c>
      <c r="D55" s="102" t="str">
        <v>Player 11</v>
      </c>
      <c r="E55" s="102" t="str">
        <v>Player 12</v>
      </c>
      <c r="F55" s="102" t="str">
        <v>Player 1</v>
      </c>
      <c r="G55" s="103" t="str">
        <v>Player 2</v>
      </c>
    </row>
    <row r="56" spans="2:7" x14ac:dyDescent="0.45">
      <c r="B56" s="56" t="str">
        <v>G6-P2</v>
      </c>
      <c r="C56" s="54" t="str">
        <v>Player 3</v>
      </c>
      <c r="D56" s="54" t="str">
        <v>Player 4</v>
      </c>
      <c r="E56" s="54" t="str">
        <v>Player 5</v>
      </c>
      <c r="F56" s="54" t="str">
        <v>Player 6</v>
      </c>
      <c r="G56" s="104" t="str">
        <v>Player 7</v>
      </c>
    </row>
    <row r="57" spans="2:7" x14ac:dyDescent="0.45">
      <c r="B57" s="56" t="str">
        <v>G6-P3</v>
      </c>
      <c r="C57" s="54" t="str">
        <v>Player 8</v>
      </c>
      <c r="D57" s="54" t="str">
        <v>Player 9</v>
      </c>
      <c r="E57" s="54" t="str">
        <v>Player 10</v>
      </c>
      <c r="F57" s="54" t="str">
        <v>Player 11</v>
      </c>
      <c r="G57" s="104" t="str">
        <v>Player 12</v>
      </c>
    </row>
    <row r="58" spans="2:7" x14ac:dyDescent="0.45">
      <c r="B58" s="56" t="str">
        <v>G6-P4</v>
      </c>
      <c r="C58" s="54" t="str">
        <v>Player 1</v>
      </c>
      <c r="D58" s="54" t="str">
        <v>Player 2</v>
      </c>
      <c r="E58" s="54" t="str">
        <v>Player 3</v>
      </c>
      <c r="F58" s="54" t="str">
        <v>Player 4</v>
      </c>
      <c r="G58" s="104" t="str">
        <v>Player 5</v>
      </c>
    </row>
    <row r="59" spans="2:7" x14ac:dyDescent="0.45">
      <c r="B59" s="56" t="str">
        <v>G6-P5</v>
      </c>
      <c r="C59" s="54" t="str">
        <v>Player 6</v>
      </c>
      <c r="D59" s="54" t="str">
        <v>Player 7</v>
      </c>
      <c r="E59" s="54" t="str">
        <v>Player 8</v>
      </c>
      <c r="F59" s="54" t="str">
        <v>Player 9</v>
      </c>
      <c r="G59" s="104" t="str">
        <v>Player 10</v>
      </c>
    </row>
    <row r="60" spans="2:7" x14ac:dyDescent="0.45">
      <c r="B60" s="56" t="str">
        <v>G6-P6</v>
      </c>
      <c r="C60" s="54" t="str">
        <v>Player 11</v>
      </c>
      <c r="D60" s="54" t="str">
        <v>Player 12</v>
      </c>
      <c r="E60" s="54" t="str">
        <v>Player 1</v>
      </c>
      <c r="F60" s="54" t="str">
        <v>Player 2</v>
      </c>
      <c r="G60" s="104" t="str">
        <v>Player 3</v>
      </c>
    </row>
    <row r="61" spans="2:7" x14ac:dyDescent="0.45">
      <c r="B61" s="56" t="str">
        <v>G6-P7</v>
      </c>
      <c r="C61" s="54" t="str">
        <v>Player 4</v>
      </c>
      <c r="D61" s="54" t="str">
        <v>Player 5</v>
      </c>
      <c r="E61" s="54" t="str">
        <v>Player 6</v>
      </c>
      <c r="F61" s="54" t="str">
        <v>Player 7</v>
      </c>
      <c r="G61" s="104" t="str">
        <v>Player 8</v>
      </c>
    </row>
    <row r="62" spans="2:7" x14ac:dyDescent="0.45">
      <c r="B62" s="56" t="str">
        <v>G6-P8</v>
      </c>
      <c r="C62" s="54" t="str">
        <v>Player 9</v>
      </c>
      <c r="D62" s="54" t="str">
        <v>Player 10</v>
      </c>
      <c r="E62" s="54" t="str">
        <v>Player 11</v>
      </c>
      <c r="F62" s="54" t="str">
        <v>Player 12</v>
      </c>
      <c r="G62" s="104" t="str">
        <v>Player 1</v>
      </c>
    </row>
    <row r="63" spans="2:7" ht="14.65" thickBot="1" x14ac:dyDescent="0.5">
      <c r="B63" s="63" t="str">
        <v>G6-P9</v>
      </c>
      <c r="C63" s="105" t="str">
        <v>Player 2</v>
      </c>
      <c r="D63" s="105" t="str">
        <v>Player 3</v>
      </c>
      <c r="E63" s="105" t="str">
        <v>Player 4</v>
      </c>
      <c r="F63" s="105" t="str">
        <v>Player 5</v>
      </c>
      <c r="G63" s="106" t="str">
        <v>Player 6</v>
      </c>
    </row>
  </sheetData>
  <mergeCells count="1">
    <mergeCell ref="B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67C5-AC03-4511-B842-A0B33944FB96}">
  <dimension ref="B1:Q42"/>
  <sheetViews>
    <sheetView topLeftCell="A4" workbookViewId="0">
      <selection activeCell="T23" sqref="T23"/>
    </sheetView>
  </sheetViews>
  <sheetFormatPr defaultRowHeight="14.25" x14ac:dyDescent="0.45"/>
  <cols>
    <col min="15" max="15" width="11.53125" customWidth="1"/>
    <col min="16" max="16" width="12.33203125" customWidth="1"/>
    <col min="17" max="17" width="10.59765625" customWidth="1"/>
  </cols>
  <sheetData>
    <row r="1" spans="2:12" x14ac:dyDescent="0.45">
      <c r="B1" s="21" t="s">
        <v>154</v>
      </c>
    </row>
    <row r="2" spans="2:12" x14ac:dyDescent="0.45">
      <c r="B2" s="21" t="s">
        <v>155</v>
      </c>
    </row>
    <row r="3" spans="2:12" x14ac:dyDescent="0.45">
      <c r="B3" s="21" t="s">
        <v>156</v>
      </c>
    </row>
    <row r="4" spans="2:12" x14ac:dyDescent="0.45">
      <c r="B4" s="21" t="s">
        <v>164</v>
      </c>
    </row>
    <row r="5" spans="2:12" x14ac:dyDescent="0.45">
      <c r="B5" s="21" t="s">
        <v>157</v>
      </c>
    </row>
    <row r="6" spans="2:12" x14ac:dyDescent="0.45">
      <c r="B6" s="21" t="s">
        <v>158</v>
      </c>
    </row>
    <row r="8" spans="2:12" x14ac:dyDescent="0.45">
      <c r="B8" s="39" t="s">
        <v>159</v>
      </c>
    </row>
    <row r="10" spans="2:12" x14ac:dyDescent="0.45">
      <c r="B10" t="s">
        <v>160</v>
      </c>
    </row>
    <row r="11" spans="2:12" x14ac:dyDescent="0.45">
      <c r="B11" s="39" t="s">
        <v>161</v>
      </c>
    </row>
    <row r="13" spans="2:12" x14ac:dyDescent="0.45">
      <c r="B13" t="s">
        <v>165</v>
      </c>
    </row>
    <row r="14" spans="2:12" ht="14.65" thickBot="1" x14ac:dyDescent="0.5">
      <c r="B14" s="33" t="s">
        <v>170</v>
      </c>
    </row>
    <row r="15" spans="2:12" ht="86.75" customHeight="1" thickBot="1" x14ac:dyDescent="0.5">
      <c r="B15" s="41" t="s">
        <v>171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6"/>
    </row>
    <row r="17" spans="2:17" x14ac:dyDescent="0.45">
      <c r="G17" s="124" t="s">
        <v>168</v>
      </c>
      <c r="K17" s="124" t="s">
        <v>169</v>
      </c>
      <c r="O17" s="33" t="s">
        <v>19</v>
      </c>
      <c r="Q17" s="33" t="s">
        <v>20</v>
      </c>
    </row>
    <row r="18" spans="2:17" ht="14.65" thickBot="1" x14ac:dyDescent="0.5">
      <c r="B18" s="33" t="s">
        <v>162</v>
      </c>
      <c r="D18" s="33" t="s">
        <v>163</v>
      </c>
      <c r="G18" s="39" t="str">
        <f ca="1">_xlfn.FORMULATEXT(G19)</f>
        <v>=GAMETV(B19:B22,4,6,3)</v>
      </c>
      <c r="K18" s="39" t="str">
        <f ca="1">_xlfn.FORMULATEXT(K19)</f>
        <v>=GAMETV(D19:D23,4,6,2)</v>
      </c>
      <c r="O18" s="39" t="str">
        <f ca="1">_xlfn.FORMULATEXT(O19)</f>
        <v>=GAMETV(B19:B22,4,6,3,1)</v>
      </c>
      <c r="Q18" s="39" t="str">
        <f ca="1">_xlfn.FORMULATEXT(Q19)</f>
        <v>=GAMETV(D19:D23,4,6,2,1)</v>
      </c>
    </row>
    <row r="19" spans="2:17" x14ac:dyDescent="0.45">
      <c r="B19" s="8" t="s">
        <v>98</v>
      </c>
      <c r="D19" s="127" t="s">
        <v>104</v>
      </c>
      <c r="G19" s="128" t="str" cm="1">
        <f t="array" ref="G19:J42">GAMETV(B19:B22,4,6,3)</f>
        <v>G1-P1</v>
      </c>
      <c r="H19" s="112" t="str">
        <v>Eddy</v>
      </c>
      <c r="I19" s="113" t="str">
        <v>Dan</v>
      </c>
      <c r="J19" s="114" t="str">
        <v>John</v>
      </c>
      <c r="K19" s="121" t="str" cm="1">
        <f t="array" ref="K19:M42">GAMETV(D19:D23,4,6,2)</f>
        <v>G1-P1</v>
      </c>
      <c r="L19" s="112" t="str">
        <v>Robert</v>
      </c>
      <c r="M19" s="114" t="str">
        <v>David</v>
      </c>
      <c r="O19" s="8" t="str" cm="1">
        <f t="array" ref="O19:O22">GAMETV(B19:B22,4,6,3,1)</f>
        <v>18 : Eddy</v>
      </c>
      <c r="Q19" s="127" t="str" cm="1">
        <f t="array" ref="Q19:Q23">GAMETV(D19:D23,4,6,2,1)</f>
        <v>10 : Robert</v>
      </c>
    </row>
    <row r="20" spans="2:17" x14ac:dyDescent="0.45">
      <c r="B20" s="8" t="s">
        <v>99</v>
      </c>
      <c r="D20" s="127" t="s">
        <v>101</v>
      </c>
      <c r="G20" s="110" t="str">
        <v>G1-P2</v>
      </c>
      <c r="H20" s="115" t="str">
        <v>Michael</v>
      </c>
      <c r="I20" s="116" t="str">
        <v>Eddy</v>
      </c>
      <c r="J20" s="117" t="str">
        <v>Dan</v>
      </c>
      <c r="K20" s="122" t="str">
        <v>G1-P2</v>
      </c>
      <c r="L20" s="115" t="str">
        <v>Steve</v>
      </c>
      <c r="M20" s="117" t="str">
        <v>Mike</v>
      </c>
      <c r="O20" s="8" t="str">
        <v>18 : Dan</v>
      </c>
      <c r="Q20" s="127" t="str">
        <v>10 : David</v>
      </c>
    </row>
    <row r="21" spans="2:17" x14ac:dyDescent="0.45">
      <c r="B21" s="8" t="s">
        <v>100</v>
      </c>
      <c r="D21" s="127" t="s">
        <v>102</v>
      </c>
      <c r="G21" s="110" t="str">
        <v>G1-P3</v>
      </c>
      <c r="H21" s="115" t="str">
        <v>John</v>
      </c>
      <c r="I21" s="116" t="str">
        <v>Michael</v>
      </c>
      <c r="J21" s="117" t="str">
        <v>Eddy</v>
      </c>
      <c r="K21" s="122" t="str">
        <v>G1-P3</v>
      </c>
      <c r="L21" s="115" t="str">
        <v>Adrian</v>
      </c>
      <c r="M21" s="117" t="str">
        <v>Robert</v>
      </c>
      <c r="O21" s="8" t="str">
        <v>18 : John</v>
      </c>
      <c r="Q21" s="127" t="str">
        <v>10 : Steve</v>
      </c>
    </row>
    <row r="22" spans="2:17" ht="14.65" thickBot="1" x14ac:dyDescent="0.5">
      <c r="B22" s="8" t="s">
        <v>105</v>
      </c>
      <c r="D22" s="127" t="s">
        <v>103</v>
      </c>
      <c r="G22" s="111" t="str">
        <v>G1-P4</v>
      </c>
      <c r="H22" s="118" t="str">
        <v>Dan</v>
      </c>
      <c r="I22" s="119" t="str">
        <v>John</v>
      </c>
      <c r="J22" s="120" t="str">
        <v>Michael</v>
      </c>
      <c r="K22" s="123" t="str">
        <v>G1-P4</v>
      </c>
      <c r="L22" s="118" t="str">
        <v>David</v>
      </c>
      <c r="M22" s="120" t="str">
        <v>Steve</v>
      </c>
      <c r="O22" s="8" t="str">
        <v>18 : Michael</v>
      </c>
      <c r="Q22" s="127" t="str">
        <v>9 : Mike</v>
      </c>
    </row>
    <row r="23" spans="2:17" x14ac:dyDescent="0.45">
      <c r="D23" s="127" t="s">
        <v>106</v>
      </c>
      <c r="G23" s="109" t="str">
        <v>G2-P1</v>
      </c>
      <c r="H23" s="112" t="str">
        <v>Eddy</v>
      </c>
      <c r="I23" s="113" t="str">
        <v>Dan</v>
      </c>
      <c r="J23" s="114" t="str">
        <v>John</v>
      </c>
      <c r="K23" s="121" t="str">
        <v>G2-P1</v>
      </c>
      <c r="L23" s="112" t="str">
        <v>Mike</v>
      </c>
      <c r="M23" s="114" t="str">
        <v>Adrian</v>
      </c>
      <c r="Q23" s="127" t="str">
        <v>9 : Adrian</v>
      </c>
    </row>
    <row r="24" spans="2:17" x14ac:dyDescent="0.45">
      <c r="G24" s="110" t="str">
        <v>G2-P2</v>
      </c>
      <c r="H24" s="115" t="str">
        <v>Michael</v>
      </c>
      <c r="I24" s="116" t="str">
        <v>Eddy</v>
      </c>
      <c r="J24" s="117" t="str">
        <v>Dan</v>
      </c>
      <c r="K24" s="122" t="str">
        <v>G2-P2</v>
      </c>
      <c r="L24" s="115" t="str">
        <v>Robert</v>
      </c>
      <c r="M24" s="117" t="str">
        <v>David</v>
      </c>
      <c r="O24" s="33" t="s">
        <v>173</v>
      </c>
    </row>
    <row r="25" spans="2:17" x14ac:dyDescent="0.45">
      <c r="B25" s="33" t="s">
        <v>166</v>
      </c>
      <c r="G25" s="110" t="str">
        <v>G2-P3</v>
      </c>
      <c r="H25" s="115" t="str">
        <v>John</v>
      </c>
      <c r="I25" s="116" t="str">
        <v>Michael</v>
      </c>
      <c r="J25" s="117" t="str">
        <v>Eddy</v>
      </c>
      <c r="K25" s="122" t="str">
        <v>G2-P3</v>
      </c>
      <c r="L25" s="115" t="str">
        <v>Steve</v>
      </c>
      <c r="M25" s="117" t="str">
        <v>Mike</v>
      </c>
      <c r="Q25" s="33" t="s">
        <v>174</v>
      </c>
    </row>
    <row r="26" spans="2:17" ht="14.65" thickBot="1" x14ac:dyDescent="0.5">
      <c r="B26" s="33" t="s">
        <v>167</v>
      </c>
      <c r="G26" s="111" t="str">
        <v>G2-P4</v>
      </c>
      <c r="H26" s="118" t="str">
        <v>Dan</v>
      </c>
      <c r="I26" s="119" t="str">
        <v>John</v>
      </c>
      <c r="J26" s="120" t="str">
        <v>Michael</v>
      </c>
      <c r="K26" s="123" t="str">
        <v>G2-P4</v>
      </c>
      <c r="L26" s="118" t="str">
        <v>Adrian</v>
      </c>
      <c r="M26" s="120" t="str">
        <v>Robert</v>
      </c>
    </row>
    <row r="27" spans="2:17" x14ac:dyDescent="0.45">
      <c r="G27" s="109" t="str">
        <v>G3-P1</v>
      </c>
      <c r="H27" s="112" t="str">
        <v>Eddy</v>
      </c>
      <c r="I27" s="113" t="str">
        <v>Dan</v>
      </c>
      <c r="J27" s="114" t="str">
        <v>John</v>
      </c>
      <c r="K27" s="121" t="str">
        <v>G3-P1</v>
      </c>
      <c r="L27" s="112" t="str">
        <v>David</v>
      </c>
      <c r="M27" s="114" t="str">
        <v>Steve</v>
      </c>
      <c r="O27" s="33" t="s">
        <v>172</v>
      </c>
    </row>
    <row r="28" spans="2:17" x14ac:dyDescent="0.45">
      <c r="G28" s="110" t="str">
        <v>G3-P2</v>
      </c>
      <c r="H28" s="115" t="str">
        <v>Michael</v>
      </c>
      <c r="I28" s="116" t="str">
        <v>Eddy</v>
      </c>
      <c r="J28" s="117" t="str">
        <v>Dan</v>
      </c>
      <c r="K28" s="122" t="str">
        <v>G3-P2</v>
      </c>
      <c r="L28" s="115" t="str">
        <v>Mike</v>
      </c>
      <c r="M28" s="117" t="str">
        <v>Adrian</v>
      </c>
    </row>
    <row r="29" spans="2:17" x14ac:dyDescent="0.45">
      <c r="G29" s="110" t="str">
        <v>G3-P3</v>
      </c>
      <c r="H29" s="115" t="str">
        <v>John</v>
      </c>
      <c r="I29" s="116" t="str">
        <v>Michael</v>
      </c>
      <c r="J29" s="117" t="str">
        <v>Eddy</v>
      </c>
      <c r="K29" s="122" t="str">
        <v>G3-P3</v>
      </c>
      <c r="L29" s="115" t="str">
        <v>Robert</v>
      </c>
      <c r="M29" s="117" t="str">
        <v>David</v>
      </c>
    </row>
    <row r="30" spans="2:17" ht="14.65" thickBot="1" x14ac:dyDescent="0.5">
      <c r="G30" s="111" t="str">
        <v>G3-P4</v>
      </c>
      <c r="H30" s="118" t="str">
        <v>Dan</v>
      </c>
      <c r="I30" s="119" t="str">
        <v>John</v>
      </c>
      <c r="J30" s="120" t="str">
        <v>Michael</v>
      </c>
      <c r="K30" s="123" t="str">
        <v>G3-P4</v>
      </c>
      <c r="L30" s="118" t="str">
        <v>Steve</v>
      </c>
      <c r="M30" s="120" t="str">
        <v>Mike</v>
      </c>
    </row>
    <row r="31" spans="2:17" x14ac:dyDescent="0.45">
      <c r="G31" s="109" t="str">
        <v>G4-P1</v>
      </c>
      <c r="H31" s="112" t="str">
        <v>Eddy</v>
      </c>
      <c r="I31" s="113" t="str">
        <v>Dan</v>
      </c>
      <c r="J31" s="114" t="str">
        <v>John</v>
      </c>
      <c r="K31" s="121" t="str">
        <v>G4-P1</v>
      </c>
      <c r="L31" s="112" t="str">
        <v>Adrian</v>
      </c>
      <c r="M31" s="114" t="str">
        <v>Robert</v>
      </c>
    </row>
    <row r="32" spans="2:17" x14ac:dyDescent="0.45">
      <c r="G32" s="110" t="str">
        <v>G4-P2</v>
      </c>
      <c r="H32" s="115" t="str">
        <v>Michael</v>
      </c>
      <c r="I32" s="116" t="str">
        <v>Eddy</v>
      </c>
      <c r="J32" s="117" t="str">
        <v>Dan</v>
      </c>
      <c r="K32" s="122" t="str">
        <v>G4-P2</v>
      </c>
      <c r="L32" s="115" t="str">
        <v>David</v>
      </c>
      <c r="M32" s="117" t="str">
        <v>Steve</v>
      </c>
    </row>
    <row r="33" spans="7:13" x14ac:dyDescent="0.45">
      <c r="G33" s="110" t="str">
        <v>G4-P3</v>
      </c>
      <c r="H33" s="115" t="str">
        <v>John</v>
      </c>
      <c r="I33" s="116" t="str">
        <v>Michael</v>
      </c>
      <c r="J33" s="117" t="str">
        <v>Eddy</v>
      </c>
      <c r="K33" s="122" t="str">
        <v>G4-P3</v>
      </c>
      <c r="L33" s="115" t="str">
        <v>Mike</v>
      </c>
      <c r="M33" s="117" t="str">
        <v>Adrian</v>
      </c>
    </row>
    <row r="34" spans="7:13" ht="14.65" thickBot="1" x14ac:dyDescent="0.5">
      <c r="G34" s="111" t="str">
        <v>G4-P4</v>
      </c>
      <c r="H34" s="118" t="str">
        <v>Dan</v>
      </c>
      <c r="I34" s="119" t="str">
        <v>John</v>
      </c>
      <c r="J34" s="120" t="str">
        <v>Michael</v>
      </c>
      <c r="K34" s="123" t="str">
        <v>G4-P4</v>
      </c>
      <c r="L34" s="118" t="str">
        <v>Robert</v>
      </c>
      <c r="M34" s="120" t="str">
        <v>David</v>
      </c>
    </row>
    <row r="35" spans="7:13" x14ac:dyDescent="0.45">
      <c r="G35" s="109" t="str">
        <v>G5-P1</v>
      </c>
      <c r="H35" s="112" t="str">
        <v>Eddy</v>
      </c>
      <c r="I35" s="113" t="str">
        <v>Dan</v>
      </c>
      <c r="J35" s="114" t="str">
        <v>John</v>
      </c>
      <c r="K35" s="121" t="str">
        <v>G5-P1</v>
      </c>
      <c r="L35" s="112" t="str">
        <v>Steve</v>
      </c>
      <c r="M35" s="114" t="str">
        <v>Mike</v>
      </c>
    </row>
    <row r="36" spans="7:13" x14ac:dyDescent="0.45">
      <c r="G36" s="110" t="str">
        <v>G5-P2</v>
      </c>
      <c r="H36" s="115" t="str">
        <v>Michael</v>
      </c>
      <c r="I36" s="116" t="str">
        <v>Eddy</v>
      </c>
      <c r="J36" s="117" t="str">
        <v>Dan</v>
      </c>
      <c r="K36" s="122" t="str">
        <v>G5-P2</v>
      </c>
      <c r="L36" s="115" t="str">
        <v>Adrian</v>
      </c>
      <c r="M36" s="117" t="str">
        <v>Robert</v>
      </c>
    </row>
    <row r="37" spans="7:13" x14ac:dyDescent="0.45">
      <c r="G37" s="110" t="str">
        <v>G5-P3</v>
      </c>
      <c r="H37" s="115" t="str">
        <v>John</v>
      </c>
      <c r="I37" s="116" t="str">
        <v>Michael</v>
      </c>
      <c r="J37" s="117" t="str">
        <v>Eddy</v>
      </c>
      <c r="K37" s="122" t="str">
        <v>G5-P3</v>
      </c>
      <c r="L37" s="115" t="str">
        <v>David</v>
      </c>
      <c r="M37" s="117" t="str">
        <v>Steve</v>
      </c>
    </row>
    <row r="38" spans="7:13" ht="14.65" thickBot="1" x14ac:dyDescent="0.5">
      <c r="G38" s="111" t="str">
        <v>G5-P4</v>
      </c>
      <c r="H38" s="118" t="str">
        <v>Dan</v>
      </c>
      <c r="I38" s="119" t="str">
        <v>John</v>
      </c>
      <c r="J38" s="120" t="str">
        <v>Michael</v>
      </c>
      <c r="K38" s="123" t="str">
        <v>G5-P4</v>
      </c>
      <c r="L38" s="118" t="str">
        <v>Mike</v>
      </c>
      <c r="M38" s="120" t="str">
        <v>Adrian</v>
      </c>
    </row>
    <row r="39" spans="7:13" x14ac:dyDescent="0.45">
      <c r="G39" s="109" t="str">
        <v>G6-P1</v>
      </c>
      <c r="H39" s="112" t="str">
        <v>Eddy</v>
      </c>
      <c r="I39" s="113" t="str">
        <v>Dan</v>
      </c>
      <c r="J39" s="114" t="str">
        <v>John</v>
      </c>
      <c r="K39" s="121" t="str">
        <v>G6-P1</v>
      </c>
      <c r="L39" s="112" t="str">
        <v>Robert</v>
      </c>
      <c r="M39" s="114" t="str">
        <v>David</v>
      </c>
    </row>
    <row r="40" spans="7:13" x14ac:dyDescent="0.45">
      <c r="G40" s="110" t="str">
        <v>G6-P2</v>
      </c>
      <c r="H40" s="115" t="str">
        <v>Michael</v>
      </c>
      <c r="I40" s="116" t="str">
        <v>Eddy</v>
      </c>
      <c r="J40" s="117" t="str">
        <v>Dan</v>
      </c>
      <c r="K40" s="122" t="str">
        <v>G6-P2</v>
      </c>
      <c r="L40" s="115" t="str">
        <v>Steve</v>
      </c>
      <c r="M40" s="117" t="str">
        <v>Mike</v>
      </c>
    </row>
    <row r="41" spans="7:13" x14ac:dyDescent="0.45">
      <c r="G41" s="110" t="str">
        <v>G6-P3</v>
      </c>
      <c r="H41" s="115" t="str">
        <v>John</v>
      </c>
      <c r="I41" s="116" t="str">
        <v>Michael</v>
      </c>
      <c r="J41" s="117" t="str">
        <v>Eddy</v>
      </c>
      <c r="K41" s="122" t="str">
        <v>G6-P3</v>
      </c>
      <c r="L41" s="115" t="str">
        <v>Adrian</v>
      </c>
      <c r="M41" s="117" t="str">
        <v>Robert</v>
      </c>
    </row>
    <row r="42" spans="7:13" ht="14.65" thickBot="1" x14ac:dyDescent="0.5">
      <c r="G42" s="111" t="str">
        <v>G6-P4</v>
      </c>
      <c r="H42" s="118" t="str">
        <v>Dan</v>
      </c>
      <c r="I42" s="119" t="str">
        <v>John</v>
      </c>
      <c r="J42" s="120" t="str">
        <v>Michael</v>
      </c>
      <c r="K42" s="123" t="str">
        <v>G6-P4</v>
      </c>
      <c r="L42" s="118" t="str">
        <v>David</v>
      </c>
      <c r="M42" s="120" t="str">
        <v>Steve</v>
      </c>
    </row>
  </sheetData>
  <mergeCells count="1">
    <mergeCell ref="B15:L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Design</vt:lpstr>
      <vt:lpstr>BASKETBALL 1</vt:lpstr>
      <vt:lpstr>BASKETBALL 2</vt:lpstr>
      <vt:lpstr>HANDBALL</vt:lpstr>
      <vt:lpstr>Simplest function</vt:lpstr>
      <vt:lpstr>Interesting scenario</vt:lpstr>
      <vt:lpstr>pl</vt:lpstr>
      <vt:lpstr>plh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 rush</dc:creator>
  <cp:lastModifiedBy>gold rush</cp:lastModifiedBy>
  <dcterms:created xsi:type="dcterms:W3CDTF">2021-12-04T09:29:18Z</dcterms:created>
  <dcterms:modified xsi:type="dcterms:W3CDTF">2021-12-05T12:22:20Z</dcterms:modified>
</cp:coreProperties>
</file>