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nry\Documents\Financial Modeling\"/>
    </mc:Choice>
  </mc:AlternateContent>
  <bookViews>
    <workbookView xWindow="0" yWindow="0" windowWidth="23040" windowHeight="9096"/>
  </bookViews>
  <sheets>
    <sheet name="Roster - Matrix" sheetId="1" r:id="rId1"/>
    <sheet name="Roster - Table" sheetId="3" r:id="rId2"/>
    <sheet name="Parameters &amp; calculations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C2" i="3"/>
  <c r="D2" i="3" s="1"/>
  <c r="C3" i="3"/>
  <c r="D3" i="3" s="1"/>
  <c r="C4" i="3"/>
  <c r="C5" i="3"/>
  <c r="D5" i="3" s="1"/>
  <c r="C6" i="3"/>
  <c r="C7" i="3"/>
  <c r="D7" i="3" s="1"/>
  <c r="C8" i="3"/>
  <c r="D8" i="3" s="1"/>
  <c r="C9" i="3"/>
  <c r="C10" i="3"/>
  <c r="C11" i="3"/>
  <c r="D11" i="3" s="1"/>
  <c r="C12" i="3"/>
  <c r="C13" i="3"/>
  <c r="D13" i="3" s="1"/>
  <c r="C14" i="3"/>
  <c r="C15" i="3"/>
  <c r="D15" i="3" s="1"/>
  <c r="C16" i="3"/>
  <c r="C17" i="3"/>
  <c r="D17" i="3" s="1"/>
  <c r="C18" i="3"/>
  <c r="C19" i="3"/>
  <c r="D19" i="3" s="1"/>
  <c r="C20" i="3"/>
  <c r="C21" i="3"/>
  <c r="C22" i="3"/>
  <c r="C23" i="3"/>
  <c r="D23" i="3" s="1"/>
  <c r="C24" i="3"/>
  <c r="D24" i="3" s="1"/>
  <c r="C25" i="3"/>
  <c r="D25" i="3" s="1"/>
  <c r="C26" i="3"/>
  <c r="C27" i="3"/>
  <c r="D27" i="3" s="1"/>
  <c r="C28" i="3"/>
  <c r="C29" i="3"/>
  <c r="D29" i="3" s="1"/>
  <c r="C30" i="3"/>
  <c r="C31" i="3"/>
  <c r="D31" i="3" s="1"/>
  <c r="C32" i="3"/>
  <c r="C33" i="3"/>
  <c r="C34" i="3"/>
  <c r="C35" i="3"/>
  <c r="D35" i="3" s="1"/>
  <c r="C36" i="3"/>
  <c r="C37" i="3"/>
  <c r="C38" i="3"/>
  <c r="C39" i="3"/>
  <c r="D39" i="3" s="1"/>
  <c r="C40" i="3"/>
  <c r="D40" i="3" s="1"/>
  <c r="C41" i="3"/>
  <c r="D41" i="3" s="1"/>
  <c r="C42" i="3"/>
  <c r="C43" i="3"/>
  <c r="D43" i="3" s="1"/>
  <c r="C44" i="3"/>
  <c r="C45" i="3"/>
  <c r="C46" i="3"/>
  <c r="C47" i="3"/>
  <c r="D47" i="3" s="1"/>
  <c r="C48" i="3"/>
  <c r="C49" i="3"/>
  <c r="C50" i="3"/>
  <c r="C51" i="3"/>
  <c r="D51" i="3" s="1"/>
  <c r="C52" i="3"/>
  <c r="C53" i="3"/>
  <c r="D53" i="3" s="1"/>
  <c r="C54" i="3"/>
  <c r="C55" i="3"/>
  <c r="D55" i="3" s="1"/>
  <c r="C56" i="3"/>
  <c r="D56" i="3" s="1"/>
  <c r="C57" i="3"/>
  <c r="C58" i="3"/>
  <c r="C59" i="3"/>
  <c r="D59" i="3" s="1"/>
  <c r="C60" i="3"/>
  <c r="C61" i="3"/>
  <c r="C62" i="3"/>
  <c r="C63" i="3"/>
  <c r="D63" i="3" s="1"/>
  <c r="C64" i="3"/>
  <c r="C65" i="3"/>
  <c r="D65" i="3" s="1"/>
  <c r="C66" i="3"/>
  <c r="C67" i="3"/>
  <c r="D67" i="3" s="1"/>
  <c r="C68" i="3"/>
  <c r="C69" i="3"/>
  <c r="D69" i="3" s="1"/>
  <c r="C70" i="3"/>
  <c r="C71" i="3"/>
  <c r="D71" i="3" s="1"/>
  <c r="C72" i="3"/>
  <c r="D72" i="3" s="1"/>
  <c r="C73" i="3"/>
  <c r="C74" i="3"/>
  <c r="C75" i="3"/>
  <c r="D75" i="3" s="1"/>
  <c r="C76" i="3"/>
  <c r="C77" i="3"/>
  <c r="D77" i="3" s="1"/>
  <c r="C78" i="3"/>
  <c r="C79" i="3"/>
  <c r="D79" i="3" s="1"/>
  <c r="C80" i="3"/>
  <c r="C81" i="3"/>
  <c r="D81" i="3" s="1"/>
  <c r="C82" i="3"/>
  <c r="C83" i="3"/>
  <c r="D83" i="3" s="1"/>
  <c r="C84" i="3"/>
  <c r="C85" i="3"/>
  <c r="C86" i="3"/>
  <c r="C87" i="3"/>
  <c r="D87" i="3" s="1"/>
  <c r="C88" i="3"/>
  <c r="D88" i="3" s="1"/>
  <c r="C89" i="3"/>
  <c r="D89" i="3" s="1"/>
  <c r="C90" i="3"/>
  <c r="C91" i="3"/>
  <c r="D91" i="3" s="1"/>
  <c r="C92" i="3"/>
  <c r="C93" i="3"/>
  <c r="D93" i="3" s="1"/>
  <c r="C94" i="3"/>
  <c r="C95" i="3"/>
  <c r="D95" i="3" s="1"/>
  <c r="C96" i="3"/>
  <c r="C97" i="3"/>
  <c r="C98" i="3"/>
  <c r="C99" i="3"/>
  <c r="D99" i="3" s="1"/>
  <c r="C100" i="3"/>
  <c r="C101" i="3"/>
  <c r="C102" i="3"/>
  <c r="C103" i="3"/>
  <c r="D103" i="3" s="1"/>
  <c r="C104" i="3"/>
  <c r="D104" i="3" s="1"/>
  <c r="C105" i="3"/>
  <c r="D105" i="3" s="1"/>
  <c r="C106" i="3"/>
  <c r="C107" i="3"/>
  <c r="D107" i="3" s="1"/>
  <c r="C108" i="3"/>
  <c r="C109" i="3"/>
  <c r="C110" i="3"/>
  <c r="C111" i="3"/>
  <c r="D111" i="3" s="1"/>
  <c r="C112" i="3"/>
  <c r="C113" i="3"/>
  <c r="C114" i="3"/>
  <c r="C115" i="3"/>
  <c r="D115" i="3" s="1"/>
  <c r="C116" i="3"/>
  <c r="C117" i="3"/>
  <c r="D117" i="3" s="1"/>
  <c r="C118" i="3"/>
  <c r="C119" i="3"/>
  <c r="D119" i="3" s="1"/>
  <c r="C120" i="3"/>
  <c r="D120" i="3" s="1"/>
  <c r="C121" i="3"/>
  <c r="C122" i="3"/>
  <c r="C123" i="3"/>
  <c r="D123" i="3" s="1"/>
  <c r="C124" i="3"/>
  <c r="C125" i="3"/>
  <c r="C126" i="3"/>
  <c r="C127" i="3"/>
  <c r="D127" i="3" s="1"/>
  <c r="C128" i="3"/>
  <c r="C129" i="3"/>
  <c r="D129" i="3" s="1"/>
  <c r="C130" i="3"/>
  <c r="C131" i="3"/>
  <c r="D131" i="3" s="1"/>
  <c r="C132" i="3"/>
  <c r="C133" i="3"/>
  <c r="D133" i="3" s="1"/>
  <c r="C134" i="3"/>
  <c r="C135" i="3"/>
  <c r="D135" i="3" s="1"/>
  <c r="C136" i="3"/>
  <c r="D136" i="3" s="1"/>
  <c r="C137" i="3"/>
  <c r="C138" i="3"/>
  <c r="C139" i="3"/>
  <c r="D139" i="3" s="1"/>
  <c r="C140" i="3"/>
  <c r="C141" i="3"/>
  <c r="D141" i="3" s="1"/>
  <c r="C142" i="3"/>
  <c r="C143" i="3"/>
  <c r="D143" i="3" s="1"/>
  <c r="C144" i="3"/>
  <c r="C145" i="3"/>
  <c r="D145" i="3" s="1"/>
  <c r="C146" i="3"/>
  <c r="C147" i="3"/>
  <c r="D147" i="3" s="1"/>
  <c r="C148" i="3"/>
  <c r="C149" i="3"/>
  <c r="C150" i="3"/>
  <c r="C151" i="3"/>
  <c r="D151" i="3" s="1"/>
  <c r="C152" i="3"/>
  <c r="D152" i="3" s="1"/>
  <c r="C153" i="3"/>
  <c r="D153" i="3" s="1"/>
  <c r="C154" i="3"/>
  <c r="C155" i="3"/>
  <c r="D155" i="3" s="1"/>
  <c r="C156" i="3"/>
  <c r="C157" i="3"/>
  <c r="D157" i="3" s="1"/>
  <c r="C158" i="3"/>
  <c r="C159" i="3"/>
  <c r="D159" i="3" s="1"/>
  <c r="C160" i="3"/>
  <c r="C161" i="3"/>
  <c r="C162" i="3"/>
  <c r="C163" i="3"/>
  <c r="D163" i="3" s="1"/>
  <c r="C164" i="3"/>
  <c r="C165" i="3"/>
  <c r="C166" i="3"/>
  <c r="C167" i="3"/>
  <c r="D167" i="3" s="1"/>
  <c r="C168" i="3"/>
  <c r="D168" i="3" s="1"/>
  <c r="C169" i="3"/>
  <c r="D169" i="3" s="1"/>
  <c r="C170" i="3"/>
  <c r="C171" i="3"/>
  <c r="D171" i="3" s="1"/>
  <c r="C172" i="3"/>
  <c r="C173" i="3"/>
  <c r="C174" i="3"/>
  <c r="C175" i="3"/>
  <c r="D175" i="3" s="1"/>
  <c r="C176" i="3"/>
  <c r="C177" i="3"/>
  <c r="C178" i="3"/>
  <c r="C179" i="3"/>
  <c r="D179" i="3" s="1"/>
  <c r="C180" i="3"/>
  <c r="C181" i="3"/>
  <c r="D181" i="3" s="1"/>
  <c r="C182" i="3"/>
  <c r="C183" i="3"/>
  <c r="D183" i="3" s="1"/>
  <c r="C184" i="3"/>
  <c r="D184" i="3" s="1"/>
  <c r="C185" i="3"/>
  <c r="C186" i="3"/>
  <c r="C187" i="3"/>
  <c r="D187" i="3" s="1"/>
  <c r="C188" i="3"/>
  <c r="C189" i="3"/>
  <c r="C190" i="3"/>
  <c r="C191" i="3"/>
  <c r="D191" i="3" s="1"/>
  <c r="C192" i="3"/>
  <c r="C193" i="3"/>
  <c r="D193" i="3" s="1"/>
  <c r="C194" i="3"/>
  <c r="C195" i="3"/>
  <c r="D195" i="3" s="1"/>
  <c r="C196" i="3"/>
  <c r="C197" i="3"/>
  <c r="D197" i="3" s="1"/>
  <c r="C198" i="3"/>
  <c r="C199" i="3"/>
  <c r="D199" i="3" s="1"/>
  <c r="C200" i="3"/>
  <c r="D200" i="3" s="1"/>
  <c r="C201" i="3"/>
  <c r="C202" i="3"/>
  <c r="C203" i="3"/>
  <c r="D203" i="3" s="1"/>
  <c r="C204" i="3"/>
  <c r="C205" i="3"/>
  <c r="D205" i="3" s="1"/>
  <c r="C206" i="3"/>
  <c r="C207" i="3"/>
  <c r="D207" i="3" s="1"/>
  <c r="C208" i="3"/>
  <c r="C209" i="3"/>
  <c r="D209" i="3" s="1"/>
  <c r="C210" i="3"/>
  <c r="C211" i="3"/>
  <c r="D211" i="3" s="1"/>
  <c r="C212" i="3"/>
  <c r="C213" i="3"/>
  <c r="C214" i="3"/>
  <c r="C215" i="3"/>
  <c r="D215" i="3" s="1"/>
  <c r="C216" i="3"/>
  <c r="D216" i="3" s="1"/>
  <c r="C217" i="3"/>
  <c r="D217" i="3" s="1"/>
  <c r="C218" i="3"/>
  <c r="C219" i="3"/>
  <c r="D219" i="3" s="1"/>
  <c r="C220" i="3"/>
  <c r="C221" i="3"/>
  <c r="D221" i="3" s="1"/>
  <c r="C222" i="3"/>
  <c r="C223" i="3"/>
  <c r="D223" i="3" s="1"/>
  <c r="C224" i="3"/>
  <c r="C225" i="3"/>
  <c r="C226" i="3"/>
  <c r="C227" i="3"/>
  <c r="D227" i="3" s="1"/>
  <c r="C228" i="3"/>
  <c r="C229" i="3"/>
  <c r="C230" i="3"/>
  <c r="C231" i="3"/>
  <c r="D231" i="3" s="1"/>
  <c r="C232" i="3"/>
  <c r="D232" i="3" s="1"/>
  <c r="C233" i="3"/>
  <c r="D233" i="3" s="1"/>
  <c r="C234" i="3"/>
  <c r="C235" i="3"/>
  <c r="D235" i="3" s="1"/>
  <c r="C236" i="3"/>
  <c r="C237" i="3"/>
  <c r="C238" i="3"/>
  <c r="C239" i="3"/>
  <c r="D239" i="3" s="1"/>
  <c r="C240" i="3"/>
  <c r="C241" i="3"/>
  <c r="C242" i="3"/>
  <c r="C243" i="3"/>
  <c r="D243" i="3" s="1"/>
  <c r="C244" i="3"/>
  <c r="C245" i="3"/>
  <c r="D245" i="3" s="1"/>
  <c r="C246" i="3"/>
  <c r="C247" i="3"/>
  <c r="D247" i="3" s="1"/>
  <c r="C248" i="3"/>
  <c r="D248" i="3" s="1"/>
  <c r="C249" i="3"/>
  <c r="C250" i="3"/>
  <c r="C251" i="3"/>
  <c r="D251" i="3" s="1"/>
  <c r="C252" i="3"/>
  <c r="C253" i="3"/>
  <c r="C254" i="3"/>
  <c r="C255" i="3"/>
  <c r="D255" i="3" s="1"/>
  <c r="C256" i="3"/>
  <c r="C257" i="3"/>
  <c r="D257" i="3" s="1"/>
  <c r="C258" i="3"/>
  <c r="C259" i="3"/>
  <c r="D259" i="3" s="1"/>
  <c r="C260" i="3"/>
  <c r="C261" i="3"/>
  <c r="D261" i="3" s="1"/>
  <c r="C262" i="3"/>
  <c r="C263" i="3"/>
  <c r="D263" i="3" s="1"/>
  <c r="C264" i="3"/>
  <c r="D264" i="3" s="1"/>
  <c r="C265" i="3"/>
  <c r="C266" i="3"/>
  <c r="C267" i="3"/>
  <c r="D267" i="3" s="1"/>
  <c r="C268" i="3"/>
  <c r="C269" i="3"/>
  <c r="D269" i="3" s="1"/>
  <c r="C270" i="3"/>
  <c r="C271" i="3"/>
  <c r="D271" i="3" s="1"/>
  <c r="G266" i="3"/>
  <c r="F65" i="3"/>
  <c r="G65" i="3" s="1"/>
  <c r="E2" i="3"/>
  <c r="F2" i="3" s="1"/>
  <c r="G2" i="3" s="1"/>
  <c r="E3" i="3"/>
  <c r="F3" i="3" s="1"/>
  <c r="G3" i="3" s="1"/>
  <c r="E4" i="3"/>
  <c r="F4" i="3" s="1"/>
  <c r="G4" i="3" s="1"/>
  <c r="E5" i="3"/>
  <c r="F5" i="3" s="1"/>
  <c r="G5" i="3" s="1"/>
  <c r="E6" i="3"/>
  <c r="F6" i="3" s="1"/>
  <c r="G6" i="3" s="1"/>
  <c r="E7" i="3"/>
  <c r="F7" i="3" s="1"/>
  <c r="G7" i="3" s="1"/>
  <c r="E8" i="3"/>
  <c r="F8" i="3" s="1"/>
  <c r="G8" i="3" s="1"/>
  <c r="E9" i="3"/>
  <c r="F9" i="3" s="1"/>
  <c r="G9" i="3" s="1"/>
  <c r="E10" i="3"/>
  <c r="F10" i="3" s="1"/>
  <c r="G10" i="3" s="1"/>
  <c r="E11" i="3"/>
  <c r="F11" i="3" s="1"/>
  <c r="G11" i="3" s="1"/>
  <c r="E12" i="3"/>
  <c r="F12" i="3" s="1"/>
  <c r="G12" i="3" s="1"/>
  <c r="E13" i="3"/>
  <c r="F13" i="3" s="1"/>
  <c r="G13" i="3" s="1"/>
  <c r="E14" i="3"/>
  <c r="F14" i="3" s="1"/>
  <c r="G14" i="3" s="1"/>
  <c r="E15" i="3"/>
  <c r="F15" i="3" s="1"/>
  <c r="G15" i="3" s="1"/>
  <c r="E16" i="3"/>
  <c r="F16" i="3" s="1"/>
  <c r="G16" i="3" s="1"/>
  <c r="E17" i="3"/>
  <c r="F17" i="3" s="1"/>
  <c r="G17" i="3" s="1"/>
  <c r="E18" i="3"/>
  <c r="F18" i="3" s="1"/>
  <c r="G18" i="3" s="1"/>
  <c r="E19" i="3"/>
  <c r="F19" i="3" s="1"/>
  <c r="G19" i="3" s="1"/>
  <c r="E20" i="3"/>
  <c r="F20" i="3" s="1"/>
  <c r="G20" i="3" s="1"/>
  <c r="E21" i="3"/>
  <c r="F21" i="3" s="1"/>
  <c r="G21" i="3" s="1"/>
  <c r="E22" i="3"/>
  <c r="F22" i="3" s="1"/>
  <c r="G22" i="3" s="1"/>
  <c r="E23" i="3"/>
  <c r="F23" i="3" s="1"/>
  <c r="G23" i="3" s="1"/>
  <c r="E24" i="3"/>
  <c r="F24" i="3" s="1"/>
  <c r="G24" i="3" s="1"/>
  <c r="E25" i="3"/>
  <c r="F25" i="3" s="1"/>
  <c r="G25" i="3" s="1"/>
  <c r="E26" i="3"/>
  <c r="F26" i="3" s="1"/>
  <c r="G26" i="3" s="1"/>
  <c r="E27" i="3"/>
  <c r="F27" i="3" s="1"/>
  <c r="G27" i="3" s="1"/>
  <c r="E28" i="3"/>
  <c r="F28" i="3" s="1"/>
  <c r="G28" i="3" s="1"/>
  <c r="E29" i="3"/>
  <c r="F29" i="3" s="1"/>
  <c r="G29" i="3" s="1"/>
  <c r="E30" i="3"/>
  <c r="F30" i="3" s="1"/>
  <c r="G30" i="3" s="1"/>
  <c r="E31" i="3"/>
  <c r="F31" i="3" s="1"/>
  <c r="G31" i="3" s="1"/>
  <c r="E32" i="3"/>
  <c r="F32" i="3" s="1"/>
  <c r="G32" i="3" s="1"/>
  <c r="E33" i="3"/>
  <c r="F33" i="3" s="1"/>
  <c r="G33" i="3" s="1"/>
  <c r="E34" i="3"/>
  <c r="F34" i="3" s="1"/>
  <c r="G34" i="3" s="1"/>
  <c r="E35" i="3"/>
  <c r="F35" i="3" s="1"/>
  <c r="G35" i="3" s="1"/>
  <c r="E36" i="3"/>
  <c r="F36" i="3" s="1"/>
  <c r="G36" i="3" s="1"/>
  <c r="E37" i="3"/>
  <c r="F37" i="3" s="1"/>
  <c r="G37" i="3" s="1"/>
  <c r="E38" i="3"/>
  <c r="F38" i="3" s="1"/>
  <c r="G38" i="3" s="1"/>
  <c r="E39" i="3"/>
  <c r="F39" i="3" s="1"/>
  <c r="G39" i="3" s="1"/>
  <c r="E40" i="3"/>
  <c r="F40" i="3" s="1"/>
  <c r="G40" i="3" s="1"/>
  <c r="E41" i="3"/>
  <c r="F41" i="3" s="1"/>
  <c r="G41" i="3" s="1"/>
  <c r="E42" i="3"/>
  <c r="F42" i="3" s="1"/>
  <c r="G42" i="3" s="1"/>
  <c r="E43" i="3"/>
  <c r="F43" i="3" s="1"/>
  <c r="G43" i="3" s="1"/>
  <c r="E44" i="3"/>
  <c r="F44" i="3" s="1"/>
  <c r="G44" i="3" s="1"/>
  <c r="E45" i="3"/>
  <c r="F45" i="3" s="1"/>
  <c r="G45" i="3" s="1"/>
  <c r="E46" i="3"/>
  <c r="F46" i="3" s="1"/>
  <c r="G46" i="3" s="1"/>
  <c r="E47" i="3"/>
  <c r="F47" i="3" s="1"/>
  <c r="G47" i="3" s="1"/>
  <c r="E48" i="3"/>
  <c r="F48" i="3" s="1"/>
  <c r="G48" i="3" s="1"/>
  <c r="E49" i="3"/>
  <c r="F49" i="3" s="1"/>
  <c r="G49" i="3" s="1"/>
  <c r="E50" i="3"/>
  <c r="F50" i="3" s="1"/>
  <c r="G50" i="3" s="1"/>
  <c r="E51" i="3"/>
  <c r="F51" i="3" s="1"/>
  <c r="G51" i="3" s="1"/>
  <c r="E52" i="3"/>
  <c r="F52" i="3" s="1"/>
  <c r="G52" i="3" s="1"/>
  <c r="E53" i="3"/>
  <c r="F53" i="3" s="1"/>
  <c r="G53" i="3" s="1"/>
  <c r="E54" i="3"/>
  <c r="F54" i="3" s="1"/>
  <c r="G54" i="3" s="1"/>
  <c r="E55" i="3"/>
  <c r="F55" i="3" s="1"/>
  <c r="G55" i="3" s="1"/>
  <c r="E56" i="3"/>
  <c r="F56" i="3" s="1"/>
  <c r="G56" i="3" s="1"/>
  <c r="E57" i="3"/>
  <c r="F57" i="3" s="1"/>
  <c r="G57" i="3" s="1"/>
  <c r="E58" i="3"/>
  <c r="F58" i="3" s="1"/>
  <c r="G58" i="3" s="1"/>
  <c r="E59" i="3"/>
  <c r="F59" i="3" s="1"/>
  <c r="G59" i="3" s="1"/>
  <c r="E60" i="3"/>
  <c r="F60" i="3" s="1"/>
  <c r="G60" i="3" s="1"/>
  <c r="E61" i="3"/>
  <c r="F61" i="3" s="1"/>
  <c r="G61" i="3" s="1"/>
  <c r="E62" i="3"/>
  <c r="F62" i="3" s="1"/>
  <c r="G62" i="3" s="1"/>
  <c r="E63" i="3"/>
  <c r="F63" i="3" s="1"/>
  <c r="G63" i="3" s="1"/>
  <c r="E64" i="3"/>
  <c r="F64" i="3" s="1"/>
  <c r="G64" i="3" s="1"/>
  <c r="E65" i="3"/>
  <c r="E66" i="3"/>
  <c r="F66" i="3" s="1"/>
  <c r="G66" i="3" s="1"/>
  <c r="E67" i="3"/>
  <c r="F67" i="3" s="1"/>
  <c r="G67" i="3" s="1"/>
  <c r="E68" i="3"/>
  <c r="F68" i="3" s="1"/>
  <c r="G68" i="3" s="1"/>
  <c r="E69" i="3"/>
  <c r="F69" i="3" s="1"/>
  <c r="G69" i="3" s="1"/>
  <c r="E70" i="3"/>
  <c r="F70" i="3" s="1"/>
  <c r="G70" i="3" s="1"/>
  <c r="E71" i="3"/>
  <c r="F71" i="3" s="1"/>
  <c r="G71" i="3" s="1"/>
  <c r="E72" i="3"/>
  <c r="F72" i="3" s="1"/>
  <c r="G72" i="3" s="1"/>
  <c r="E73" i="3"/>
  <c r="F73" i="3" s="1"/>
  <c r="G73" i="3" s="1"/>
  <c r="E74" i="3"/>
  <c r="F74" i="3" s="1"/>
  <c r="G74" i="3" s="1"/>
  <c r="E75" i="3"/>
  <c r="F75" i="3" s="1"/>
  <c r="G75" i="3" s="1"/>
  <c r="E76" i="3"/>
  <c r="F76" i="3" s="1"/>
  <c r="G76" i="3" s="1"/>
  <c r="E77" i="3"/>
  <c r="F77" i="3" s="1"/>
  <c r="G77" i="3" s="1"/>
  <c r="E78" i="3"/>
  <c r="F78" i="3" s="1"/>
  <c r="G78" i="3" s="1"/>
  <c r="E79" i="3"/>
  <c r="F79" i="3" s="1"/>
  <c r="G79" i="3" s="1"/>
  <c r="E80" i="3"/>
  <c r="F80" i="3" s="1"/>
  <c r="G80" i="3" s="1"/>
  <c r="E81" i="3"/>
  <c r="F81" i="3" s="1"/>
  <c r="G81" i="3" s="1"/>
  <c r="E82" i="3"/>
  <c r="F82" i="3" s="1"/>
  <c r="G82" i="3" s="1"/>
  <c r="E83" i="3"/>
  <c r="F83" i="3" s="1"/>
  <c r="G83" i="3" s="1"/>
  <c r="E84" i="3"/>
  <c r="F84" i="3" s="1"/>
  <c r="G84" i="3" s="1"/>
  <c r="E85" i="3"/>
  <c r="F85" i="3" s="1"/>
  <c r="G85" i="3" s="1"/>
  <c r="E86" i="3"/>
  <c r="F86" i="3" s="1"/>
  <c r="G86" i="3" s="1"/>
  <c r="E87" i="3"/>
  <c r="F87" i="3" s="1"/>
  <c r="G87" i="3" s="1"/>
  <c r="E88" i="3"/>
  <c r="F88" i="3" s="1"/>
  <c r="G88" i="3" s="1"/>
  <c r="E89" i="3"/>
  <c r="F89" i="3" s="1"/>
  <c r="G89" i="3" s="1"/>
  <c r="E90" i="3"/>
  <c r="F90" i="3" s="1"/>
  <c r="G90" i="3" s="1"/>
  <c r="E91" i="3"/>
  <c r="F91" i="3" s="1"/>
  <c r="G91" i="3" s="1"/>
  <c r="E92" i="3"/>
  <c r="F92" i="3" s="1"/>
  <c r="G92" i="3" s="1"/>
  <c r="E93" i="3"/>
  <c r="F93" i="3" s="1"/>
  <c r="G93" i="3" s="1"/>
  <c r="E94" i="3"/>
  <c r="F94" i="3" s="1"/>
  <c r="G94" i="3" s="1"/>
  <c r="E95" i="3"/>
  <c r="F95" i="3" s="1"/>
  <c r="G95" i="3" s="1"/>
  <c r="E96" i="3"/>
  <c r="F96" i="3" s="1"/>
  <c r="G96" i="3" s="1"/>
  <c r="E97" i="3"/>
  <c r="F97" i="3" s="1"/>
  <c r="G97" i="3" s="1"/>
  <c r="E98" i="3"/>
  <c r="F98" i="3" s="1"/>
  <c r="G98" i="3" s="1"/>
  <c r="E99" i="3"/>
  <c r="F99" i="3" s="1"/>
  <c r="G99" i="3" s="1"/>
  <c r="E100" i="3"/>
  <c r="F100" i="3" s="1"/>
  <c r="G100" i="3" s="1"/>
  <c r="E101" i="3"/>
  <c r="F101" i="3" s="1"/>
  <c r="G101" i="3" s="1"/>
  <c r="E102" i="3"/>
  <c r="F102" i="3" s="1"/>
  <c r="G102" i="3" s="1"/>
  <c r="E103" i="3"/>
  <c r="F103" i="3" s="1"/>
  <c r="G103" i="3" s="1"/>
  <c r="E104" i="3"/>
  <c r="F104" i="3" s="1"/>
  <c r="G104" i="3" s="1"/>
  <c r="E105" i="3"/>
  <c r="F105" i="3" s="1"/>
  <c r="G105" i="3" s="1"/>
  <c r="E106" i="3"/>
  <c r="F106" i="3" s="1"/>
  <c r="G106" i="3" s="1"/>
  <c r="E107" i="3"/>
  <c r="F107" i="3" s="1"/>
  <c r="G107" i="3" s="1"/>
  <c r="E108" i="3"/>
  <c r="F108" i="3" s="1"/>
  <c r="G108" i="3" s="1"/>
  <c r="E109" i="3"/>
  <c r="F109" i="3" s="1"/>
  <c r="G109" i="3" s="1"/>
  <c r="E110" i="3"/>
  <c r="F110" i="3" s="1"/>
  <c r="G110" i="3" s="1"/>
  <c r="E111" i="3"/>
  <c r="F111" i="3" s="1"/>
  <c r="G111" i="3" s="1"/>
  <c r="E112" i="3"/>
  <c r="F112" i="3" s="1"/>
  <c r="G112" i="3" s="1"/>
  <c r="E113" i="3"/>
  <c r="F113" i="3" s="1"/>
  <c r="G113" i="3" s="1"/>
  <c r="E114" i="3"/>
  <c r="F114" i="3" s="1"/>
  <c r="G114" i="3" s="1"/>
  <c r="E115" i="3"/>
  <c r="F115" i="3" s="1"/>
  <c r="G115" i="3" s="1"/>
  <c r="E116" i="3"/>
  <c r="F116" i="3" s="1"/>
  <c r="G116" i="3" s="1"/>
  <c r="E117" i="3"/>
  <c r="F117" i="3" s="1"/>
  <c r="G117" i="3" s="1"/>
  <c r="E118" i="3"/>
  <c r="F118" i="3" s="1"/>
  <c r="G118" i="3" s="1"/>
  <c r="E119" i="3"/>
  <c r="F119" i="3" s="1"/>
  <c r="G119" i="3" s="1"/>
  <c r="E120" i="3"/>
  <c r="F120" i="3" s="1"/>
  <c r="G120" i="3" s="1"/>
  <c r="E121" i="3"/>
  <c r="F121" i="3" s="1"/>
  <c r="G121" i="3" s="1"/>
  <c r="E122" i="3"/>
  <c r="F122" i="3" s="1"/>
  <c r="G122" i="3" s="1"/>
  <c r="E123" i="3"/>
  <c r="F123" i="3" s="1"/>
  <c r="G123" i="3" s="1"/>
  <c r="E124" i="3"/>
  <c r="F124" i="3" s="1"/>
  <c r="G124" i="3" s="1"/>
  <c r="E125" i="3"/>
  <c r="F125" i="3" s="1"/>
  <c r="G125" i="3" s="1"/>
  <c r="E126" i="3"/>
  <c r="F126" i="3" s="1"/>
  <c r="G126" i="3" s="1"/>
  <c r="E127" i="3"/>
  <c r="F127" i="3" s="1"/>
  <c r="G127" i="3" s="1"/>
  <c r="E128" i="3"/>
  <c r="F128" i="3" s="1"/>
  <c r="G128" i="3" s="1"/>
  <c r="E129" i="3"/>
  <c r="F129" i="3" s="1"/>
  <c r="G129" i="3" s="1"/>
  <c r="E130" i="3"/>
  <c r="F130" i="3" s="1"/>
  <c r="G130" i="3" s="1"/>
  <c r="E131" i="3"/>
  <c r="F131" i="3" s="1"/>
  <c r="G131" i="3" s="1"/>
  <c r="E132" i="3"/>
  <c r="F132" i="3" s="1"/>
  <c r="G132" i="3" s="1"/>
  <c r="E133" i="3"/>
  <c r="F133" i="3" s="1"/>
  <c r="G133" i="3" s="1"/>
  <c r="E134" i="3"/>
  <c r="F134" i="3" s="1"/>
  <c r="G134" i="3" s="1"/>
  <c r="E135" i="3"/>
  <c r="F135" i="3" s="1"/>
  <c r="G135" i="3" s="1"/>
  <c r="E136" i="3"/>
  <c r="F136" i="3" s="1"/>
  <c r="G136" i="3" s="1"/>
  <c r="E137" i="3"/>
  <c r="F137" i="3" s="1"/>
  <c r="G137" i="3" s="1"/>
  <c r="E138" i="3"/>
  <c r="F138" i="3" s="1"/>
  <c r="G138" i="3" s="1"/>
  <c r="E139" i="3"/>
  <c r="F139" i="3" s="1"/>
  <c r="G139" i="3" s="1"/>
  <c r="E140" i="3"/>
  <c r="F140" i="3" s="1"/>
  <c r="G140" i="3" s="1"/>
  <c r="E141" i="3"/>
  <c r="F141" i="3" s="1"/>
  <c r="G141" i="3" s="1"/>
  <c r="E142" i="3"/>
  <c r="F142" i="3" s="1"/>
  <c r="G142" i="3" s="1"/>
  <c r="E143" i="3"/>
  <c r="F143" i="3" s="1"/>
  <c r="G143" i="3" s="1"/>
  <c r="E144" i="3"/>
  <c r="F144" i="3" s="1"/>
  <c r="G144" i="3" s="1"/>
  <c r="E145" i="3"/>
  <c r="F145" i="3" s="1"/>
  <c r="G145" i="3" s="1"/>
  <c r="E146" i="3"/>
  <c r="F146" i="3" s="1"/>
  <c r="G146" i="3" s="1"/>
  <c r="E147" i="3"/>
  <c r="F147" i="3" s="1"/>
  <c r="G147" i="3" s="1"/>
  <c r="E148" i="3"/>
  <c r="F148" i="3" s="1"/>
  <c r="G148" i="3" s="1"/>
  <c r="E149" i="3"/>
  <c r="F149" i="3" s="1"/>
  <c r="G149" i="3" s="1"/>
  <c r="E150" i="3"/>
  <c r="F150" i="3" s="1"/>
  <c r="G150" i="3" s="1"/>
  <c r="E151" i="3"/>
  <c r="F151" i="3" s="1"/>
  <c r="G151" i="3" s="1"/>
  <c r="E152" i="3"/>
  <c r="F152" i="3" s="1"/>
  <c r="G152" i="3" s="1"/>
  <c r="E153" i="3"/>
  <c r="F153" i="3" s="1"/>
  <c r="G153" i="3" s="1"/>
  <c r="E154" i="3"/>
  <c r="F154" i="3" s="1"/>
  <c r="G154" i="3" s="1"/>
  <c r="E155" i="3"/>
  <c r="F155" i="3" s="1"/>
  <c r="G155" i="3" s="1"/>
  <c r="E156" i="3"/>
  <c r="F156" i="3" s="1"/>
  <c r="G156" i="3" s="1"/>
  <c r="E157" i="3"/>
  <c r="F157" i="3" s="1"/>
  <c r="G157" i="3" s="1"/>
  <c r="E158" i="3"/>
  <c r="F158" i="3" s="1"/>
  <c r="G158" i="3" s="1"/>
  <c r="E159" i="3"/>
  <c r="F159" i="3" s="1"/>
  <c r="G159" i="3" s="1"/>
  <c r="E160" i="3"/>
  <c r="F160" i="3" s="1"/>
  <c r="G160" i="3" s="1"/>
  <c r="E161" i="3"/>
  <c r="F161" i="3" s="1"/>
  <c r="G161" i="3" s="1"/>
  <c r="E162" i="3"/>
  <c r="F162" i="3" s="1"/>
  <c r="G162" i="3" s="1"/>
  <c r="E163" i="3"/>
  <c r="F163" i="3" s="1"/>
  <c r="G163" i="3" s="1"/>
  <c r="E164" i="3"/>
  <c r="F164" i="3" s="1"/>
  <c r="G164" i="3" s="1"/>
  <c r="E165" i="3"/>
  <c r="F165" i="3" s="1"/>
  <c r="G165" i="3" s="1"/>
  <c r="E166" i="3"/>
  <c r="F166" i="3" s="1"/>
  <c r="G166" i="3" s="1"/>
  <c r="E167" i="3"/>
  <c r="F167" i="3" s="1"/>
  <c r="G167" i="3" s="1"/>
  <c r="E168" i="3"/>
  <c r="F168" i="3" s="1"/>
  <c r="G168" i="3" s="1"/>
  <c r="E169" i="3"/>
  <c r="F169" i="3" s="1"/>
  <c r="G169" i="3" s="1"/>
  <c r="E170" i="3"/>
  <c r="F170" i="3" s="1"/>
  <c r="G170" i="3" s="1"/>
  <c r="E171" i="3"/>
  <c r="F171" i="3" s="1"/>
  <c r="G171" i="3" s="1"/>
  <c r="E172" i="3"/>
  <c r="F172" i="3" s="1"/>
  <c r="G172" i="3" s="1"/>
  <c r="E173" i="3"/>
  <c r="F173" i="3" s="1"/>
  <c r="G173" i="3" s="1"/>
  <c r="E174" i="3"/>
  <c r="F174" i="3" s="1"/>
  <c r="G174" i="3" s="1"/>
  <c r="E175" i="3"/>
  <c r="F175" i="3" s="1"/>
  <c r="G175" i="3" s="1"/>
  <c r="E176" i="3"/>
  <c r="F176" i="3" s="1"/>
  <c r="G176" i="3" s="1"/>
  <c r="E177" i="3"/>
  <c r="F177" i="3" s="1"/>
  <c r="G177" i="3" s="1"/>
  <c r="E178" i="3"/>
  <c r="F178" i="3" s="1"/>
  <c r="G178" i="3" s="1"/>
  <c r="E179" i="3"/>
  <c r="F179" i="3" s="1"/>
  <c r="G179" i="3" s="1"/>
  <c r="E180" i="3"/>
  <c r="F180" i="3" s="1"/>
  <c r="G180" i="3" s="1"/>
  <c r="E181" i="3"/>
  <c r="F181" i="3" s="1"/>
  <c r="G181" i="3" s="1"/>
  <c r="E182" i="3"/>
  <c r="F182" i="3" s="1"/>
  <c r="G182" i="3" s="1"/>
  <c r="E183" i="3"/>
  <c r="F183" i="3" s="1"/>
  <c r="G183" i="3" s="1"/>
  <c r="E184" i="3"/>
  <c r="F184" i="3" s="1"/>
  <c r="G184" i="3" s="1"/>
  <c r="E185" i="3"/>
  <c r="F185" i="3" s="1"/>
  <c r="G185" i="3" s="1"/>
  <c r="E186" i="3"/>
  <c r="F186" i="3" s="1"/>
  <c r="G186" i="3" s="1"/>
  <c r="E187" i="3"/>
  <c r="F187" i="3" s="1"/>
  <c r="G187" i="3" s="1"/>
  <c r="E188" i="3"/>
  <c r="F188" i="3" s="1"/>
  <c r="G188" i="3" s="1"/>
  <c r="E189" i="3"/>
  <c r="F189" i="3" s="1"/>
  <c r="G189" i="3" s="1"/>
  <c r="E190" i="3"/>
  <c r="F190" i="3" s="1"/>
  <c r="G190" i="3" s="1"/>
  <c r="E191" i="3"/>
  <c r="F191" i="3" s="1"/>
  <c r="G191" i="3" s="1"/>
  <c r="E192" i="3"/>
  <c r="F192" i="3" s="1"/>
  <c r="G192" i="3" s="1"/>
  <c r="E193" i="3"/>
  <c r="F193" i="3" s="1"/>
  <c r="G193" i="3" s="1"/>
  <c r="E194" i="3"/>
  <c r="F194" i="3" s="1"/>
  <c r="G194" i="3" s="1"/>
  <c r="E195" i="3"/>
  <c r="F195" i="3" s="1"/>
  <c r="G195" i="3" s="1"/>
  <c r="E196" i="3"/>
  <c r="F196" i="3" s="1"/>
  <c r="G196" i="3" s="1"/>
  <c r="E197" i="3"/>
  <c r="F197" i="3" s="1"/>
  <c r="G197" i="3" s="1"/>
  <c r="E198" i="3"/>
  <c r="F198" i="3" s="1"/>
  <c r="G198" i="3" s="1"/>
  <c r="E199" i="3"/>
  <c r="F199" i="3" s="1"/>
  <c r="G199" i="3" s="1"/>
  <c r="E200" i="3"/>
  <c r="F200" i="3" s="1"/>
  <c r="G200" i="3" s="1"/>
  <c r="E201" i="3"/>
  <c r="F201" i="3" s="1"/>
  <c r="G201" i="3" s="1"/>
  <c r="E202" i="3"/>
  <c r="F202" i="3" s="1"/>
  <c r="G202" i="3" s="1"/>
  <c r="E203" i="3"/>
  <c r="F203" i="3" s="1"/>
  <c r="G203" i="3" s="1"/>
  <c r="E204" i="3"/>
  <c r="F204" i="3" s="1"/>
  <c r="G204" i="3" s="1"/>
  <c r="E205" i="3"/>
  <c r="F205" i="3" s="1"/>
  <c r="G205" i="3" s="1"/>
  <c r="E206" i="3"/>
  <c r="F206" i="3" s="1"/>
  <c r="G206" i="3" s="1"/>
  <c r="E207" i="3"/>
  <c r="F207" i="3" s="1"/>
  <c r="G207" i="3" s="1"/>
  <c r="E208" i="3"/>
  <c r="F208" i="3" s="1"/>
  <c r="G208" i="3" s="1"/>
  <c r="E209" i="3"/>
  <c r="F209" i="3" s="1"/>
  <c r="G209" i="3" s="1"/>
  <c r="E210" i="3"/>
  <c r="F210" i="3" s="1"/>
  <c r="G210" i="3" s="1"/>
  <c r="E211" i="3"/>
  <c r="F211" i="3" s="1"/>
  <c r="G211" i="3" s="1"/>
  <c r="E212" i="3"/>
  <c r="F212" i="3" s="1"/>
  <c r="G212" i="3" s="1"/>
  <c r="E213" i="3"/>
  <c r="F213" i="3" s="1"/>
  <c r="G213" i="3" s="1"/>
  <c r="E214" i="3"/>
  <c r="F214" i="3" s="1"/>
  <c r="G214" i="3" s="1"/>
  <c r="E215" i="3"/>
  <c r="F215" i="3" s="1"/>
  <c r="G215" i="3" s="1"/>
  <c r="E216" i="3"/>
  <c r="F216" i="3" s="1"/>
  <c r="G216" i="3" s="1"/>
  <c r="E217" i="3"/>
  <c r="F217" i="3" s="1"/>
  <c r="G217" i="3" s="1"/>
  <c r="E218" i="3"/>
  <c r="F218" i="3" s="1"/>
  <c r="G218" i="3" s="1"/>
  <c r="E219" i="3"/>
  <c r="F219" i="3" s="1"/>
  <c r="G219" i="3" s="1"/>
  <c r="E220" i="3"/>
  <c r="F220" i="3" s="1"/>
  <c r="G220" i="3" s="1"/>
  <c r="E221" i="3"/>
  <c r="F221" i="3" s="1"/>
  <c r="G221" i="3" s="1"/>
  <c r="E222" i="3"/>
  <c r="F222" i="3" s="1"/>
  <c r="G222" i="3" s="1"/>
  <c r="E223" i="3"/>
  <c r="F223" i="3" s="1"/>
  <c r="G223" i="3" s="1"/>
  <c r="E224" i="3"/>
  <c r="F224" i="3" s="1"/>
  <c r="G224" i="3" s="1"/>
  <c r="E225" i="3"/>
  <c r="F225" i="3" s="1"/>
  <c r="G225" i="3" s="1"/>
  <c r="E226" i="3"/>
  <c r="F226" i="3" s="1"/>
  <c r="G226" i="3" s="1"/>
  <c r="E227" i="3"/>
  <c r="F227" i="3" s="1"/>
  <c r="G227" i="3" s="1"/>
  <c r="E228" i="3"/>
  <c r="F228" i="3" s="1"/>
  <c r="G228" i="3" s="1"/>
  <c r="E229" i="3"/>
  <c r="F229" i="3" s="1"/>
  <c r="G229" i="3" s="1"/>
  <c r="E230" i="3"/>
  <c r="F230" i="3" s="1"/>
  <c r="G230" i="3" s="1"/>
  <c r="E231" i="3"/>
  <c r="F231" i="3" s="1"/>
  <c r="G231" i="3" s="1"/>
  <c r="E232" i="3"/>
  <c r="F232" i="3" s="1"/>
  <c r="G232" i="3" s="1"/>
  <c r="E233" i="3"/>
  <c r="F233" i="3" s="1"/>
  <c r="G233" i="3" s="1"/>
  <c r="E234" i="3"/>
  <c r="F234" i="3" s="1"/>
  <c r="G234" i="3" s="1"/>
  <c r="E235" i="3"/>
  <c r="F235" i="3" s="1"/>
  <c r="G235" i="3" s="1"/>
  <c r="E236" i="3"/>
  <c r="F236" i="3" s="1"/>
  <c r="G236" i="3" s="1"/>
  <c r="E237" i="3"/>
  <c r="F237" i="3" s="1"/>
  <c r="G237" i="3" s="1"/>
  <c r="E238" i="3"/>
  <c r="F238" i="3" s="1"/>
  <c r="G238" i="3" s="1"/>
  <c r="E239" i="3"/>
  <c r="F239" i="3" s="1"/>
  <c r="G239" i="3" s="1"/>
  <c r="E240" i="3"/>
  <c r="F240" i="3" s="1"/>
  <c r="G240" i="3" s="1"/>
  <c r="E241" i="3"/>
  <c r="F241" i="3" s="1"/>
  <c r="G241" i="3" s="1"/>
  <c r="E242" i="3"/>
  <c r="F242" i="3" s="1"/>
  <c r="G242" i="3" s="1"/>
  <c r="E243" i="3"/>
  <c r="F243" i="3" s="1"/>
  <c r="G243" i="3" s="1"/>
  <c r="E244" i="3"/>
  <c r="F244" i="3" s="1"/>
  <c r="G244" i="3" s="1"/>
  <c r="E245" i="3"/>
  <c r="F245" i="3" s="1"/>
  <c r="G245" i="3" s="1"/>
  <c r="E246" i="3"/>
  <c r="F246" i="3" s="1"/>
  <c r="G246" i="3" s="1"/>
  <c r="E247" i="3"/>
  <c r="F247" i="3" s="1"/>
  <c r="G247" i="3" s="1"/>
  <c r="E248" i="3"/>
  <c r="F248" i="3" s="1"/>
  <c r="G248" i="3" s="1"/>
  <c r="E249" i="3"/>
  <c r="F249" i="3" s="1"/>
  <c r="G249" i="3" s="1"/>
  <c r="E250" i="3"/>
  <c r="F250" i="3" s="1"/>
  <c r="G250" i="3" s="1"/>
  <c r="E251" i="3"/>
  <c r="F251" i="3" s="1"/>
  <c r="G251" i="3" s="1"/>
  <c r="E252" i="3"/>
  <c r="F252" i="3" s="1"/>
  <c r="G252" i="3" s="1"/>
  <c r="E253" i="3"/>
  <c r="F253" i="3" s="1"/>
  <c r="G253" i="3" s="1"/>
  <c r="E254" i="3"/>
  <c r="F254" i="3" s="1"/>
  <c r="G254" i="3" s="1"/>
  <c r="E255" i="3"/>
  <c r="F255" i="3" s="1"/>
  <c r="G255" i="3" s="1"/>
  <c r="E256" i="3"/>
  <c r="F256" i="3" s="1"/>
  <c r="G256" i="3" s="1"/>
  <c r="E257" i="3"/>
  <c r="F257" i="3" s="1"/>
  <c r="G257" i="3" s="1"/>
  <c r="E258" i="3"/>
  <c r="F258" i="3" s="1"/>
  <c r="G258" i="3" s="1"/>
  <c r="E259" i="3"/>
  <c r="F259" i="3" s="1"/>
  <c r="G259" i="3" s="1"/>
  <c r="E260" i="3"/>
  <c r="F260" i="3" s="1"/>
  <c r="G260" i="3" s="1"/>
  <c r="E261" i="3"/>
  <c r="F261" i="3" s="1"/>
  <c r="G261" i="3" s="1"/>
  <c r="E262" i="3"/>
  <c r="F262" i="3" s="1"/>
  <c r="G262" i="3" s="1"/>
  <c r="E263" i="3"/>
  <c r="F263" i="3" s="1"/>
  <c r="G263" i="3" s="1"/>
  <c r="E264" i="3"/>
  <c r="F264" i="3" s="1"/>
  <c r="G264" i="3" s="1"/>
  <c r="E265" i="3"/>
  <c r="F265" i="3" s="1"/>
  <c r="G265" i="3" s="1"/>
  <c r="E266" i="3"/>
  <c r="F266" i="3" s="1"/>
  <c r="E267" i="3"/>
  <c r="F267" i="3" s="1"/>
  <c r="G267" i="3" s="1"/>
  <c r="E268" i="3"/>
  <c r="F268" i="3" s="1"/>
  <c r="G268" i="3" s="1"/>
  <c r="E269" i="3"/>
  <c r="F269" i="3" s="1"/>
  <c r="G269" i="3" s="1"/>
  <c r="E270" i="3"/>
  <c r="F270" i="3" s="1"/>
  <c r="G270" i="3" s="1"/>
  <c r="E271" i="3"/>
  <c r="F271" i="3" s="1"/>
  <c r="G271" i="3" s="1"/>
  <c r="D4" i="3"/>
  <c r="D6" i="3"/>
  <c r="D9" i="3"/>
  <c r="D10" i="3"/>
  <c r="D12" i="3"/>
  <c r="D14" i="3"/>
  <c r="D16" i="3"/>
  <c r="D18" i="3"/>
  <c r="D20" i="3"/>
  <c r="D21" i="3"/>
  <c r="D22" i="3"/>
  <c r="D26" i="3"/>
  <c r="D28" i="3"/>
  <c r="D30" i="3"/>
  <c r="D32" i="3"/>
  <c r="D33" i="3"/>
  <c r="D34" i="3"/>
  <c r="D36" i="3"/>
  <c r="D37" i="3"/>
  <c r="D38" i="3"/>
  <c r="D42" i="3"/>
  <c r="D44" i="3"/>
  <c r="D45" i="3"/>
  <c r="D46" i="3"/>
  <c r="D48" i="3"/>
  <c r="D49" i="3"/>
  <c r="D50" i="3"/>
  <c r="D52" i="3"/>
  <c r="D54" i="3"/>
  <c r="D57" i="3"/>
  <c r="D58" i="3"/>
  <c r="D60" i="3"/>
  <c r="D61" i="3"/>
  <c r="D62" i="3"/>
  <c r="D64" i="3"/>
  <c r="D66" i="3"/>
  <c r="D68" i="3"/>
  <c r="D70" i="3"/>
  <c r="D73" i="3"/>
  <c r="D74" i="3"/>
  <c r="D76" i="3"/>
  <c r="D78" i="3"/>
  <c r="D80" i="3"/>
  <c r="D82" i="3"/>
  <c r="D84" i="3"/>
  <c r="D85" i="3"/>
  <c r="D86" i="3"/>
  <c r="D90" i="3"/>
  <c r="D92" i="3"/>
  <c r="D94" i="3"/>
  <c r="D96" i="3"/>
  <c r="D97" i="3"/>
  <c r="D98" i="3"/>
  <c r="D100" i="3"/>
  <c r="D101" i="3"/>
  <c r="D102" i="3"/>
  <c r="D106" i="3"/>
  <c r="D108" i="3"/>
  <c r="D109" i="3"/>
  <c r="D110" i="3"/>
  <c r="D112" i="3"/>
  <c r="D113" i="3"/>
  <c r="D114" i="3"/>
  <c r="D116" i="3"/>
  <c r="D118" i="3"/>
  <c r="D121" i="3"/>
  <c r="D122" i="3"/>
  <c r="D124" i="3"/>
  <c r="D125" i="3"/>
  <c r="D126" i="3"/>
  <c r="D128" i="3"/>
  <c r="D130" i="3"/>
  <c r="D132" i="3"/>
  <c r="D134" i="3"/>
  <c r="D137" i="3"/>
  <c r="D138" i="3"/>
  <c r="D140" i="3"/>
  <c r="D142" i="3"/>
  <c r="D144" i="3"/>
  <c r="D146" i="3"/>
  <c r="D148" i="3"/>
  <c r="D149" i="3"/>
  <c r="D150" i="3"/>
  <c r="D154" i="3"/>
  <c r="D156" i="3"/>
  <c r="D158" i="3"/>
  <c r="D160" i="3"/>
  <c r="D161" i="3"/>
  <c r="D162" i="3"/>
  <c r="D164" i="3"/>
  <c r="D165" i="3"/>
  <c r="D166" i="3"/>
  <c r="D170" i="3"/>
  <c r="D172" i="3"/>
  <c r="D173" i="3"/>
  <c r="D174" i="3"/>
  <c r="D176" i="3"/>
  <c r="D177" i="3"/>
  <c r="D178" i="3"/>
  <c r="D180" i="3"/>
  <c r="D182" i="3"/>
  <c r="D185" i="3"/>
  <c r="D186" i="3"/>
  <c r="D188" i="3"/>
  <c r="D189" i="3"/>
  <c r="D190" i="3"/>
  <c r="D192" i="3"/>
  <c r="D194" i="3"/>
  <c r="D196" i="3"/>
  <c r="D198" i="3"/>
  <c r="D201" i="3"/>
  <c r="D202" i="3"/>
  <c r="D204" i="3"/>
  <c r="D206" i="3"/>
  <c r="D208" i="3"/>
  <c r="D210" i="3"/>
  <c r="D212" i="3"/>
  <c r="D213" i="3"/>
  <c r="D214" i="3"/>
  <c r="D218" i="3"/>
  <c r="D220" i="3"/>
  <c r="D222" i="3"/>
  <c r="D224" i="3"/>
  <c r="D225" i="3"/>
  <c r="D226" i="3"/>
  <c r="D228" i="3"/>
  <c r="D229" i="3"/>
  <c r="D230" i="3"/>
  <c r="D234" i="3"/>
  <c r="D236" i="3"/>
  <c r="D237" i="3"/>
  <c r="D238" i="3"/>
  <c r="D240" i="3"/>
  <c r="D241" i="3"/>
  <c r="D242" i="3"/>
  <c r="D244" i="3"/>
  <c r="D246" i="3"/>
  <c r="D249" i="3"/>
  <c r="D250" i="3"/>
  <c r="D252" i="3"/>
  <c r="D253" i="3"/>
  <c r="D254" i="3"/>
  <c r="D256" i="3"/>
  <c r="D258" i="3"/>
  <c r="D260" i="3"/>
  <c r="D262" i="3"/>
  <c r="D265" i="3"/>
  <c r="D266" i="3"/>
  <c r="D268" i="3"/>
  <c r="D270" i="3"/>
  <c r="AY3" i="1"/>
  <c r="AF3" i="1"/>
  <c r="AA3" i="1"/>
  <c r="K3" i="1"/>
  <c r="J3" i="1"/>
  <c r="I3" i="1"/>
  <c r="H3" i="1"/>
  <c r="G3" i="1"/>
  <c r="F3" i="1"/>
  <c r="E3" i="1"/>
  <c r="D3" i="1"/>
  <c r="C3" i="1"/>
  <c r="M1" i="1"/>
  <c r="N1" i="1"/>
  <c r="W1" i="1" s="1"/>
  <c r="AF1" i="1" s="1"/>
  <c r="AO1" i="1" s="1"/>
  <c r="AX1" i="1" s="1"/>
  <c r="O1" i="1"/>
  <c r="X1" i="1" s="1"/>
  <c r="AG1" i="1" s="1"/>
  <c r="AP1" i="1" s="1"/>
  <c r="AY1" i="1" s="1"/>
  <c r="P1" i="1"/>
  <c r="Y1" i="1" s="1"/>
  <c r="AH1" i="1" s="1"/>
  <c r="AQ1" i="1" s="1"/>
  <c r="AZ1" i="1" s="1"/>
  <c r="AZ3" i="1" s="1"/>
  <c r="Q1" i="1"/>
  <c r="Z1" i="1" s="1"/>
  <c r="AI1" i="1" s="1"/>
  <c r="AR1" i="1" s="1"/>
  <c r="BA1" i="1" s="1"/>
  <c r="R1" i="1"/>
  <c r="S1" i="1"/>
  <c r="S3" i="1" s="1"/>
  <c r="T1" i="1"/>
  <c r="AC1" i="1" s="1"/>
  <c r="AL1" i="1" s="1"/>
  <c r="AU1" i="1" s="1"/>
  <c r="BD1" i="1" s="1"/>
  <c r="BD3" i="1" s="1"/>
  <c r="V1" i="1"/>
  <c r="AE1" i="1" s="1"/>
  <c r="AN1" i="1" s="1"/>
  <c r="AW1" i="1" s="1"/>
  <c r="AA1" i="1"/>
  <c r="AJ1" i="1" s="1"/>
  <c r="AS1" i="1" s="1"/>
  <c r="BB1" i="1" s="1"/>
  <c r="AB1" i="1"/>
  <c r="AK1" i="1" s="1"/>
  <c r="AT1" i="1" s="1"/>
  <c r="BC1" i="1" s="1"/>
  <c r="BC3" i="1" s="1"/>
  <c r="M2" i="1"/>
  <c r="M3" i="1" s="1"/>
  <c r="N2" i="1"/>
  <c r="W2" i="1" s="1"/>
  <c r="AF2" i="1" s="1"/>
  <c r="AO2" i="1" s="1"/>
  <c r="AX2" i="1" s="1"/>
  <c r="O2" i="1"/>
  <c r="X2" i="1" s="1"/>
  <c r="AG2" i="1" s="1"/>
  <c r="AP2" i="1" s="1"/>
  <c r="AY2" i="1" s="1"/>
  <c r="P2" i="1"/>
  <c r="Y2" i="1" s="1"/>
  <c r="AH2" i="1" s="1"/>
  <c r="AQ2" i="1" s="1"/>
  <c r="AZ2" i="1" s="1"/>
  <c r="Q2" i="1"/>
  <c r="Z2" i="1" s="1"/>
  <c r="AI2" i="1" s="1"/>
  <c r="R2" i="1"/>
  <c r="AA2" i="1" s="1"/>
  <c r="AJ2" i="1" s="1"/>
  <c r="AS2" i="1" s="1"/>
  <c r="BB2" i="1" s="1"/>
  <c r="S2" i="1"/>
  <c r="AB2" i="1" s="1"/>
  <c r="AK2" i="1" s="1"/>
  <c r="AT2" i="1" s="1"/>
  <c r="BC2" i="1" s="1"/>
  <c r="T2" i="1"/>
  <c r="AC2" i="1" s="1"/>
  <c r="AL2" i="1" s="1"/>
  <c r="AU2" i="1" s="1"/>
  <c r="BD2" i="1" s="1"/>
  <c r="V2" i="1"/>
  <c r="AE2" i="1" s="1"/>
  <c r="AN2" i="1" s="1"/>
  <c r="AW2" i="1" s="1"/>
  <c r="AW3" i="1" s="1"/>
  <c r="L2" i="1"/>
  <c r="U2" i="1" s="1"/>
  <c r="AD2" i="1" s="1"/>
  <c r="AM2" i="1" s="1"/>
  <c r="AV2" i="1" s="1"/>
  <c r="L1" i="1"/>
  <c r="U1" i="1" s="1"/>
  <c r="AD1" i="1" s="1"/>
  <c r="AM1" i="1" s="1"/>
  <c r="AV1" i="1" s="1"/>
  <c r="AV3" i="1" s="1"/>
  <c r="B52" i="2"/>
  <c r="B64" i="2" s="1"/>
  <c r="B76" i="2" s="1"/>
  <c r="B88" i="2" s="1"/>
  <c r="B100" i="2" s="1"/>
  <c r="B53" i="2"/>
  <c r="B65" i="2" s="1"/>
  <c r="B77" i="2" s="1"/>
  <c r="B89" i="2" s="1"/>
  <c r="B101" i="2" s="1"/>
  <c r="B54" i="2"/>
  <c r="B55" i="2"/>
  <c r="B56" i="2"/>
  <c r="B68" i="2" s="1"/>
  <c r="B80" i="2" s="1"/>
  <c r="B92" i="2" s="1"/>
  <c r="B104" i="2" s="1"/>
  <c r="B57" i="2"/>
  <c r="B69" i="2" s="1"/>
  <c r="B81" i="2" s="1"/>
  <c r="B93" i="2" s="1"/>
  <c r="B105" i="2" s="1"/>
  <c r="B58" i="2"/>
  <c r="B59" i="2"/>
  <c r="B61" i="2"/>
  <c r="B73" i="2" s="1"/>
  <c r="B85" i="2" s="1"/>
  <c r="B97" i="2" s="1"/>
  <c r="B62" i="2"/>
  <c r="B74" i="2" s="1"/>
  <c r="B86" i="2" s="1"/>
  <c r="B98" i="2" s="1"/>
  <c r="B66" i="2"/>
  <c r="B78" i="2" s="1"/>
  <c r="B90" i="2" s="1"/>
  <c r="B102" i="2" s="1"/>
  <c r="B67" i="2"/>
  <c r="B79" i="2" s="1"/>
  <c r="B91" i="2" s="1"/>
  <c r="B103" i="2" s="1"/>
  <c r="B70" i="2"/>
  <c r="B82" i="2" s="1"/>
  <c r="B94" i="2" s="1"/>
  <c r="B106" i="2" s="1"/>
  <c r="B71" i="2"/>
  <c r="B83" i="2" s="1"/>
  <c r="B95" i="2" s="1"/>
  <c r="B107" i="2" s="1"/>
  <c r="B49" i="2"/>
  <c r="B50" i="2"/>
  <c r="B51" i="2"/>
  <c r="B63" i="2" s="1"/>
  <c r="B75" i="2" s="1"/>
  <c r="B87" i="2" s="1"/>
  <c r="B99" i="2" s="1"/>
  <c r="B48" i="2"/>
  <c r="B60" i="2" s="1"/>
  <c r="B72" i="2" s="1"/>
  <c r="B84" i="2" s="1"/>
  <c r="B96" i="2" s="1"/>
  <c r="C15" i="2"/>
  <c r="C25" i="2" s="1"/>
  <c r="C26" i="2" s="1"/>
  <c r="O3" i="1" l="1"/>
  <c r="BB3" i="1"/>
  <c r="R3" i="1"/>
  <c r="AX3" i="1"/>
  <c r="AJ3" i="1"/>
  <c r="W3" i="1"/>
  <c r="AM3" i="1"/>
  <c r="AR2" i="1"/>
  <c r="AR4" i="1" s="1"/>
  <c r="AI3" i="1"/>
  <c r="AU3" i="1"/>
  <c r="AE3" i="1"/>
  <c r="AQ3" i="1"/>
  <c r="L3" i="1"/>
  <c r="P3" i="1"/>
  <c r="T3" i="1"/>
  <c r="X3" i="1"/>
  <c r="AB3" i="1"/>
  <c r="AN3" i="1"/>
  <c r="Q3" i="1"/>
  <c r="U3" i="1"/>
  <c r="Y3" i="1"/>
  <c r="AC3" i="1"/>
  <c r="AG3" i="1"/>
  <c r="AK3" i="1"/>
  <c r="AO3" i="1"/>
  <c r="AS3" i="1"/>
  <c r="N3" i="1"/>
  <c r="V3" i="1"/>
  <c r="Z3" i="1"/>
  <c r="AD3" i="1"/>
  <c r="AH3" i="1"/>
  <c r="AL3" i="1"/>
  <c r="AP3" i="1"/>
  <c r="AT3" i="1"/>
  <c r="C16" i="2"/>
  <c r="AU14" i="1"/>
  <c r="AK13" i="1"/>
  <c r="AV12" i="1"/>
  <c r="E12" i="1"/>
  <c r="Q11" i="1"/>
  <c r="AB10" i="1"/>
  <c r="AJ9" i="1"/>
  <c r="V9" i="1"/>
  <c r="H9" i="1"/>
  <c r="BC8" i="1"/>
  <c r="AN8" i="1"/>
  <c r="Z8" i="1"/>
  <c r="L8" i="1"/>
  <c r="AZ7" i="1"/>
  <c r="AK7" i="1"/>
  <c r="X7" i="1"/>
  <c r="P7" i="1"/>
  <c r="BD6" i="1"/>
  <c r="AP6" i="1"/>
  <c r="AA6" i="1"/>
  <c r="N6" i="1"/>
  <c r="AT5" i="1"/>
  <c r="AF5" i="1"/>
  <c r="Q5" i="1"/>
  <c r="D5" i="1"/>
  <c r="AQ4" i="1"/>
  <c r="AE4" i="1"/>
  <c r="T4" i="1"/>
  <c r="O4" i="1"/>
  <c r="D4" i="1"/>
  <c r="Y14" i="1"/>
  <c r="D14" i="1"/>
  <c r="O13" i="1"/>
  <c r="AA12" i="1"/>
  <c r="AL11" i="1"/>
  <c r="AW10" i="1"/>
  <c r="M10" i="1"/>
  <c r="AS9" i="1"/>
  <c r="AC9" i="1"/>
  <c r="N9" i="1"/>
  <c r="AU8" i="1"/>
  <c r="AH8" i="1"/>
  <c r="S8" i="1"/>
  <c r="D8" i="1"/>
  <c r="AS7" i="1"/>
  <c r="AD7" i="1"/>
  <c r="I7" i="1"/>
  <c r="AV6" i="1"/>
  <c r="AI6" i="1"/>
  <c r="T6" i="1"/>
  <c r="F6" i="1"/>
  <c r="AL5" i="1"/>
  <c r="Y5" i="1"/>
  <c r="J5" i="1"/>
  <c r="AX4" i="1"/>
  <c r="AJ4" i="1"/>
  <c r="Z4" i="1"/>
  <c r="J4" i="1"/>
  <c r="AK15" i="1"/>
  <c r="AI15" i="1"/>
  <c r="N15" i="1"/>
  <c r="AT15" i="1"/>
  <c r="K4" i="1"/>
  <c r="V4" i="1"/>
  <c r="AF4" i="1"/>
  <c r="E5" i="1"/>
  <c r="T5" i="1"/>
  <c r="AG5" i="1"/>
  <c r="BB5" i="1"/>
  <c r="O6" i="1"/>
  <c r="AD6" i="1"/>
  <c r="AQ6" i="1"/>
  <c r="D7" i="1"/>
  <c r="R7" i="1"/>
  <c r="AF7" i="1"/>
  <c r="N8" i="1"/>
  <c r="AB8" i="1"/>
  <c r="AP8" i="1"/>
  <c r="BD8" i="1"/>
  <c r="Q9" i="1"/>
  <c r="AD9" i="1"/>
  <c r="AT9" i="1"/>
  <c r="O10" i="1"/>
  <c r="AY10" i="1"/>
  <c r="AM11" i="1"/>
  <c r="AB12" i="1"/>
  <c r="Q13" i="1"/>
  <c r="AA14" i="1"/>
  <c r="O15" i="1"/>
  <c r="G4" i="1"/>
  <c r="L4" i="1"/>
  <c r="R4" i="1"/>
  <c r="W4" i="1"/>
  <c r="AB4" i="1"/>
  <c r="AH4" i="1"/>
  <c r="AM4" i="1"/>
  <c r="AU4" i="1"/>
  <c r="BB4" i="1"/>
  <c r="F5" i="1"/>
  <c r="N5" i="1"/>
  <c r="U5" i="1"/>
  <c r="AB5" i="1"/>
  <c r="AJ5" i="1"/>
  <c r="AP5" i="1"/>
  <c r="AW5" i="1"/>
  <c r="C6" i="1"/>
  <c r="J6" i="1"/>
  <c r="P6" i="1"/>
  <c r="X6" i="1"/>
  <c r="AE6" i="1"/>
  <c r="AL6" i="1"/>
  <c r="AT6" i="1"/>
  <c r="AZ6" i="1"/>
  <c r="E7" i="1"/>
  <c r="M7" i="1"/>
  <c r="T7" i="1"/>
  <c r="Z7" i="1"/>
  <c r="AH7" i="1"/>
  <c r="AO7" i="1"/>
  <c r="AV7" i="1"/>
  <c r="BD7" i="1"/>
  <c r="H8" i="1"/>
  <c r="O8" i="1"/>
  <c r="W8" i="1"/>
  <c r="AD8" i="1"/>
  <c r="AJ8" i="1"/>
  <c r="AY8" i="1"/>
  <c r="D9" i="1"/>
  <c r="L9" i="1"/>
  <c r="R9" i="1"/>
  <c r="Y9" i="1"/>
  <c r="AG9" i="1"/>
  <c r="AN9" i="1"/>
  <c r="AU9" i="1"/>
  <c r="G10" i="1"/>
  <c r="T10" i="1"/>
  <c r="AM10" i="1"/>
  <c r="F11" i="1"/>
  <c r="AA11" i="1"/>
  <c r="AW11" i="1"/>
  <c r="P12" i="1"/>
  <c r="AK12" i="1"/>
  <c r="E13" i="1"/>
  <c r="Z13" i="1"/>
  <c r="AU13" i="1"/>
  <c r="O14" i="1"/>
  <c r="AJ14" i="1"/>
  <c r="C15" i="1"/>
  <c r="Y15" i="1"/>
  <c r="BD15" i="1"/>
  <c r="AZ15" i="1"/>
  <c r="AV15" i="1"/>
  <c r="AN15" i="1"/>
  <c r="AJ15" i="1"/>
  <c r="AF15" i="1"/>
  <c r="AB15" i="1"/>
  <c r="X15" i="1"/>
  <c r="T15" i="1"/>
  <c r="P15" i="1"/>
  <c r="L15" i="1"/>
  <c r="H15" i="1"/>
  <c r="D15" i="1"/>
  <c r="BB14" i="1"/>
  <c r="AX14" i="1"/>
  <c r="AT14" i="1"/>
  <c r="AP14" i="1"/>
  <c r="AL14" i="1"/>
  <c r="AH14" i="1"/>
  <c r="AD14" i="1"/>
  <c r="Z14" i="1"/>
  <c r="V14" i="1"/>
  <c r="R14" i="1"/>
  <c r="N14" i="1"/>
  <c r="J14" i="1"/>
  <c r="F14" i="1"/>
  <c r="BD13" i="1"/>
  <c r="AZ13" i="1"/>
  <c r="AV13" i="1"/>
  <c r="AN13" i="1"/>
  <c r="AJ13" i="1"/>
  <c r="AF13" i="1"/>
  <c r="AB13" i="1"/>
  <c r="X13" i="1"/>
  <c r="T13" i="1"/>
  <c r="P13" i="1"/>
  <c r="L13" i="1"/>
  <c r="H13" i="1"/>
  <c r="D13" i="1"/>
  <c r="BB12" i="1"/>
  <c r="AX12" i="1"/>
  <c r="AT12" i="1"/>
  <c r="AP12" i="1"/>
  <c r="AL12" i="1"/>
  <c r="AH12" i="1"/>
  <c r="AD12" i="1"/>
  <c r="Z12" i="1"/>
  <c r="V12" i="1"/>
  <c r="R12" i="1"/>
  <c r="N12" i="1"/>
  <c r="J12" i="1"/>
  <c r="F12" i="1"/>
  <c r="BD11" i="1"/>
  <c r="AZ11" i="1"/>
  <c r="AV11" i="1"/>
  <c r="AR11" i="1"/>
  <c r="AN11" i="1"/>
  <c r="AJ11" i="1"/>
  <c r="AF11" i="1"/>
  <c r="AB11" i="1"/>
  <c r="X11" i="1"/>
  <c r="T11" i="1"/>
  <c r="P11" i="1"/>
  <c r="L11" i="1"/>
  <c r="H11" i="1"/>
  <c r="D11" i="1"/>
  <c r="BB10" i="1"/>
  <c r="AX10" i="1"/>
  <c r="AT10" i="1"/>
  <c r="AP10" i="1"/>
  <c r="AL10" i="1"/>
  <c r="AH10" i="1"/>
  <c r="AD10" i="1"/>
  <c r="Z10" i="1"/>
  <c r="V10" i="1"/>
  <c r="R10" i="1"/>
  <c r="N10" i="1"/>
  <c r="J10" i="1"/>
  <c r="F10" i="1"/>
  <c r="BD9" i="1"/>
  <c r="AZ9" i="1"/>
  <c r="AV9" i="1"/>
  <c r="BC15" i="1"/>
  <c r="AX15" i="1"/>
  <c r="AS15" i="1"/>
  <c r="AM15" i="1"/>
  <c r="AH15" i="1"/>
  <c r="AC15" i="1"/>
  <c r="W15" i="1"/>
  <c r="R15" i="1"/>
  <c r="M15" i="1"/>
  <c r="G15" i="1"/>
  <c r="BD14" i="1"/>
  <c r="AY14" i="1"/>
  <c r="AS14" i="1"/>
  <c r="AN14" i="1"/>
  <c r="AI14" i="1"/>
  <c r="AC14" i="1"/>
  <c r="X14" i="1"/>
  <c r="S14" i="1"/>
  <c r="M14" i="1"/>
  <c r="H14" i="1"/>
  <c r="C14" i="1"/>
  <c r="AY13" i="1"/>
  <c r="AT13" i="1"/>
  <c r="AO13" i="1"/>
  <c r="AI13" i="1"/>
  <c r="AD13" i="1"/>
  <c r="Y13" i="1"/>
  <c r="S13" i="1"/>
  <c r="N13" i="1"/>
  <c r="I13" i="1"/>
  <c r="C13" i="1"/>
  <c r="AZ12" i="1"/>
  <c r="AU12" i="1"/>
  <c r="AO12" i="1"/>
  <c r="AJ12" i="1"/>
  <c r="AE12" i="1"/>
  <c r="Y12" i="1"/>
  <c r="T12" i="1"/>
  <c r="O12" i="1"/>
  <c r="I12" i="1"/>
  <c r="D12" i="1"/>
  <c r="AU11" i="1"/>
  <c r="AP11" i="1"/>
  <c r="AK11" i="1"/>
  <c r="AE11" i="1"/>
  <c r="Z11" i="1"/>
  <c r="U11" i="1"/>
  <c r="O11" i="1"/>
  <c r="J11" i="1"/>
  <c r="E11" i="1"/>
  <c r="AV10" i="1"/>
  <c r="AQ10" i="1"/>
  <c r="AK10" i="1"/>
  <c r="AF10" i="1"/>
  <c r="AA10" i="1"/>
  <c r="U10" i="1"/>
  <c r="P10" i="1"/>
  <c r="K10" i="1"/>
  <c r="E10" i="1"/>
  <c r="BB9" i="1"/>
  <c r="AW9" i="1"/>
  <c r="AQ9" i="1"/>
  <c r="AM9" i="1"/>
  <c r="AI9" i="1"/>
  <c r="AE9" i="1"/>
  <c r="AA9" i="1"/>
  <c r="W9" i="1"/>
  <c r="S9" i="1"/>
  <c r="O9" i="1"/>
  <c r="K9" i="1"/>
  <c r="G9" i="1"/>
  <c r="C9" i="1"/>
  <c r="AW8" i="1"/>
  <c r="AS8" i="1"/>
  <c r="AO8" i="1"/>
  <c r="AK8" i="1"/>
  <c r="AG8" i="1"/>
  <c r="AC8" i="1"/>
  <c r="Y8" i="1"/>
  <c r="U8" i="1"/>
  <c r="Q8" i="1"/>
  <c r="M8" i="1"/>
  <c r="I8" i="1"/>
  <c r="E8" i="1"/>
  <c r="BC7" i="1"/>
  <c r="AY7" i="1"/>
  <c r="AU7" i="1"/>
  <c r="AQ7" i="1"/>
  <c r="AM7" i="1"/>
  <c r="AI7" i="1"/>
  <c r="AE7" i="1"/>
  <c r="AA7" i="1"/>
  <c r="W7" i="1"/>
  <c r="S7" i="1"/>
  <c r="O7" i="1"/>
  <c r="K7" i="1"/>
  <c r="G7" i="1"/>
  <c r="C7" i="1"/>
  <c r="AW6" i="1"/>
  <c r="AS6" i="1"/>
  <c r="AO6" i="1"/>
  <c r="AK6" i="1"/>
  <c r="AG6" i="1"/>
  <c r="AC6" i="1"/>
  <c r="Y6" i="1"/>
  <c r="U6" i="1"/>
  <c r="Q6" i="1"/>
  <c r="M6" i="1"/>
  <c r="I6" i="1"/>
  <c r="E6" i="1"/>
  <c r="BC5" i="1"/>
  <c r="AY5" i="1"/>
  <c r="AU5" i="1"/>
  <c r="AQ5" i="1"/>
  <c r="AM5" i="1"/>
  <c r="AI5" i="1"/>
  <c r="AE5" i="1"/>
  <c r="AA5" i="1"/>
  <c r="W5" i="1"/>
  <c r="S5" i="1"/>
  <c r="O5" i="1"/>
  <c r="K5" i="1"/>
  <c r="G5" i="1"/>
  <c r="C5" i="1"/>
  <c r="AW4" i="1"/>
  <c r="AS4" i="1"/>
  <c r="AO4" i="1"/>
  <c r="AK4" i="1"/>
  <c r="AG4" i="1"/>
  <c r="AC4" i="1"/>
  <c r="Y4" i="1"/>
  <c r="U4" i="1"/>
  <c r="Q4" i="1"/>
  <c r="M4" i="1"/>
  <c r="I4" i="1"/>
  <c r="E4" i="1"/>
  <c r="BB15" i="1"/>
  <c r="AW15" i="1"/>
  <c r="AQ15" i="1"/>
  <c r="AL15" i="1"/>
  <c r="AG15" i="1"/>
  <c r="AA15" i="1"/>
  <c r="V15" i="1"/>
  <c r="Q15" i="1"/>
  <c r="K15" i="1"/>
  <c r="F15" i="1"/>
  <c r="BC14" i="1"/>
  <c r="AW14" i="1"/>
  <c r="AR14" i="1"/>
  <c r="AM14" i="1"/>
  <c r="AG14" i="1"/>
  <c r="AB14" i="1"/>
  <c r="W14" i="1"/>
  <c r="Q14" i="1"/>
  <c r="L14" i="1"/>
  <c r="G14" i="1"/>
  <c r="BC13" i="1"/>
  <c r="AX13" i="1"/>
  <c r="AS13" i="1"/>
  <c r="AM13" i="1"/>
  <c r="AH13" i="1"/>
  <c r="AC13" i="1"/>
  <c r="W13" i="1"/>
  <c r="R13" i="1"/>
  <c r="M13" i="1"/>
  <c r="G13" i="1"/>
  <c r="BD12" i="1"/>
  <c r="AY12" i="1"/>
  <c r="AS12" i="1"/>
  <c r="AN12" i="1"/>
  <c r="AI12" i="1"/>
  <c r="AC12" i="1"/>
  <c r="X12" i="1"/>
  <c r="S12" i="1"/>
  <c r="M12" i="1"/>
  <c r="H12" i="1"/>
  <c r="C12" i="1"/>
  <c r="AY11" i="1"/>
  <c r="AT11" i="1"/>
  <c r="AO11" i="1"/>
  <c r="AI11" i="1"/>
  <c r="AD11" i="1"/>
  <c r="Y11" i="1"/>
  <c r="S11" i="1"/>
  <c r="N11" i="1"/>
  <c r="I11" i="1"/>
  <c r="C11" i="1"/>
  <c r="AZ10" i="1"/>
  <c r="AU10" i="1"/>
  <c r="AO10" i="1"/>
  <c r="AJ10" i="1"/>
  <c r="AE10" i="1"/>
  <c r="AP15" i="1"/>
  <c r="AE15" i="1"/>
  <c r="U15" i="1"/>
  <c r="J15" i="1"/>
  <c r="AQ14" i="1"/>
  <c r="AF14" i="1"/>
  <c r="U14" i="1"/>
  <c r="K14" i="1"/>
  <c r="BB13" i="1"/>
  <c r="AQ13" i="1"/>
  <c r="AG13" i="1"/>
  <c r="V13" i="1"/>
  <c r="K13" i="1"/>
  <c r="BC12" i="1"/>
  <c r="AG12" i="1"/>
  <c r="W12" i="1"/>
  <c r="L12" i="1"/>
  <c r="BC11" i="1"/>
  <c r="AS11" i="1"/>
  <c r="AH11" i="1"/>
  <c r="W11" i="1"/>
  <c r="M11" i="1"/>
  <c r="BD10" i="1"/>
  <c r="AS10" i="1"/>
  <c r="AI10" i="1"/>
  <c r="Y10" i="1"/>
  <c r="S10" i="1"/>
  <c r="L10" i="1"/>
  <c r="D10" i="1"/>
  <c r="AY15" i="1"/>
  <c r="AO15" i="1"/>
  <c r="AD15" i="1"/>
  <c r="S15" i="1"/>
  <c r="I15" i="1"/>
  <c r="AZ14" i="1"/>
  <c r="AO14" i="1"/>
  <c r="AE14" i="1"/>
  <c r="T14" i="1"/>
  <c r="I14" i="1"/>
  <c r="AP13" i="1"/>
  <c r="AE13" i="1"/>
  <c r="U13" i="1"/>
  <c r="J13" i="1"/>
  <c r="AQ12" i="1"/>
  <c r="AF12" i="1"/>
  <c r="U12" i="1"/>
  <c r="K12" i="1"/>
  <c r="BB11" i="1"/>
  <c r="AQ11" i="1"/>
  <c r="AG11" i="1"/>
  <c r="V11" i="1"/>
  <c r="K11" i="1"/>
  <c r="BC10" i="1"/>
  <c r="AG10" i="1"/>
  <c r="X10" i="1"/>
  <c r="Q10" i="1"/>
  <c r="I10" i="1"/>
  <c r="C10" i="1"/>
  <c r="AX9" i="1"/>
  <c r="AP9" i="1"/>
  <c r="AK9" i="1"/>
  <c r="AF9" i="1"/>
  <c r="Z9" i="1"/>
  <c r="U9" i="1"/>
  <c r="P9" i="1"/>
  <c r="J9" i="1"/>
  <c r="E9" i="1"/>
  <c r="BB8" i="1"/>
  <c r="AV8" i="1"/>
  <c r="AQ8" i="1"/>
  <c r="AL8" i="1"/>
  <c r="AF8" i="1"/>
  <c r="AA8" i="1"/>
  <c r="V8" i="1"/>
  <c r="P8" i="1"/>
  <c r="K8" i="1"/>
  <c r="F8" i="1"/>
  <c r="BB7" i="1"/>
  <c r="AW7" i="1"/>
  <c r="AL7" i="1"/>
  <c r="AG7" i="1"/>
  <c r="AB7" i="1"/>
  <c r="V7" i="1"/>
  <c r="Q7" i="1"/>
  <c r="L7" i="1"/>
  <c r="F7" i="1"/>
  <c r="BC6" i="1"/>
  <c r="AX6" i="1"/>
  <c r="AR6" i="1"/>
  <c r="AM6" i="1"/>
  <c r="AH6" i="1"/>
  <c r="AB6" i="1"/>
  <c r="W6" i="1"/>
  <c r="R6" i="1"/>
  <c r="L6" i="1"/>
  <c r="G6" i="1"/>
  <c r="BD5" i="1"/>
  <c r="AX5" i="1"/>
  <c r="AS5" i="1"/>
  <c r="AN5" i="1"/>
  <c r="AH5" i="1"/>
  <c r="AC5" i="1"/>
  <c r="X5" i="1"/>
  <c r="R5" i="1"/>
  <c r="M5" i="1"/>
  <c r="H5" i="1"/>
  <c r="BD4" i="1"/>
  <c r="AY4" i="1"/>
  <c r="AT4" i="1"/>
  <c r="AN4" i="1"/>
  <c r="F4" i="1"/>
  <c r="P4" i="1"/>
  <c r="AA4" i="1"/>
  <c r="AL4" i="1"/>
  <c r="AZ4" i="1"/>
  <c r="L5" i="1"/>
  <c r="Z5" i="1"/>
  <c r="AO5" i="1"/>
  <c r="AV5" i="1"/>
  <c r="H6" i="1"/>
  <c r="V6" i="1"/>
  <c r="AJ6" i="1"/>
  <c r="AY6" i="1"/>
  <c r="J7" i="1"/>
  <c r="Y7" i="1"/>
  <c r="AN7" i="1"/>
  <c r="AT7" i="1"/>
  <c r="G8" i="1"/>
  <c r="T8" i="1"/>
  <c r="AI8" i="1"/>
  <c r="AX8" i="1"/>
  <c r="I9" i="1"/>
  <c r="X9" i="1"/>
  <c r="AL9" i="1"/>
  <c r="BC9" i="1"/>
  <c r="AC10" i="1"/>
  <c r="R11" i="1"/>
  <c r="G12" i="1"/>
  <c r="AW12" i="1"/>
  <c r="AL13" i="1"/>
  <c r="E14" i="1"/>
  <c r="AV14" i="1"/>
  <c r="C4" i="1"/>
  <c r="H4" i="1"/>
  <c r="N4" i="1"/>
  <c r="S4" i="1"/>
  <c r="X4" i="1"/>
  <c r="AD4" i="1"/>
  <c r="AI4" i="1"/>
  <c r="AP4" i="1"/>
  <c r="AV4" i="1"/>
  <c r="BC4" i="1"/>
  <c r="I5" i="1"/>
  <c r="P5" i="1"/>
  <c r="V5" i="1"/>
  <c r="AD5" i="1"/>
  <c r="AK5" i="1"/>
  <c r="AR5" i="1"/>
  <c r="AZ5" i="1"/>
  <c r="D6" i="1"/>
  <c r="K6" i="1"/>
  <c r="S6" i="1"/>
  <c r="Z6" i="1"/>
  <c r="AF6" i="1"/>
  <c r="AN6" i="1"/>
  <c r="AU6" i="1"/>
  <c r="BB6" i="1"/>
  <c r="H7" i="1"/>
  <c r="N7" i="1"/>
  <c r="U7" i="1"/>
  <c r="AC7" i="1"/>
  <c r="AJ7" i="1"/>
  <c r="AP7" i="1"/>
  <c r="AX7" i="1"/>
  <c r="C8" i="1"/>
  <c r="J8" i="1"/>
  <c r="R8" i="1"/>
  <c r="X8" i="1"/>
  <c r="AE8" i="1"/>
  <c r="AM8" i="1"/>
  <c r="AT8" i="1"/>
  <c r="AZ8" i="1"/>
  <c r="F9" i="1"/>
  <c r="M9" i="1"/>
  <c r="T9" i="1"/>
  <c r="AB9" i="1"/>
  <c r="AH9" i="1"/>
  <c r="AO9" i="1"/>
  <c r="AY9" i="1"/>
  <c r="H10" i="1"/>
  <c r="W10" i="1"/>
  <c r="AN10" i="1"/>
  <c r="G11" i="1"/>
  <c r="AC11" i="1"/>
  <c r="AX11" i="1"/>
  <c r="Q12" i="1"/>
  <c r="AM12" i="1"/>
  <c r="F13" i="1"/>
  <c r="AA13" i="1"/>
  <c r="AW13" i="1"/>
  <c r="P14" i="1"/>
  <c r="AK14" i="1"/>
  <c r="E15" i="1"/>
  <c r="Z15" i="1"/>
  <c r="AU15" i="1"/>
  <c r="C28" i="2"/>
  <c r="C29" i="2"/>
  <c r="AR9" i="1" l="1"/>
  <c r="AR8" i="1"/>
  <c r="AR10" i="1"/>
  <c r="AR12" i="1"/>
  <c r="AR15" i="1"/>
  <c r="AR7" i="1"/>
  <c r="AR13" i="1"/>
  <c r="BA2" i="1"/>
  <c r="AR3" i="1"/>
  <c r="C18" i="2"/>
  <c r="F16" i="2"/>
  <c r="C19" i="2"/>
  <c r="C30" i="2"/>
  <c r="BA3" i="1" l="1"/>
  <c r="BA11" i="1"/>
  <c r="BA6" i="1"/>
  <c r="BA15" i="1"/>
  <c r="BA8" i="1"/>
  <c r="BA14" i="1"/>
  <c r="BA10" i="1"/>
  <c r="BA9" i="1"/>
  <c r="BA5" i="1"/>
  <c r="BA7" i="1"/>
  <c r="BA13" i="1"/>
  <c r="BA4" i="1"/>
  <c r="BA12" i="1"/>
  <c r="D29" i="2"/>
  <c r="D28" i="2" s="1"/>
  <c r="E28" i="2" s="1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37" i="2"/>
  <c r="D41" i="2"/>
  <c r="D45" i="2"/>
  <c r="D96" i="2"/>
  <c r="D88" i="2"/>
  <c r="D80" i="2"/>
  <c r="D72" i="2"/>
  <c r="D64" i="2"/>
  <c r="D52" i="2"/>
  <c r="D39" i="2"/>
  <c r="D47" i="2"/>
  <c r="D99" i="2"/>
  <c r="D91" i="2"/>
  <c r="D79" i="2"/>
  <c r="D71" i="2"/>
  <c r="D63" i="2"/>
  <c r="D51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38" i="2"/>
  <c r="D42" i="2"/>
  <c r="D46" i="2"/>
  <c r="D104" i="2"/>
  <c r="D92" i="2"/>
  <c r="D84" i="2"/>
  <c r="D76" i="2"/>
  <c r="D68" i="2"/>
  <c r="D60" i="2"/>
  <c r="D48" i="2"/>
  <c r="D103" i="2"/>
  <c r="D95" i="2"/>
  <c r="D87" i="2"/>
  <c r="D75" i="2"/>
  <c r="D67" i="2"/>
  <c r="D55" i="2"/>
  <c r="D40" i="2"/>
  <c r="D44" i="2"/>
  <c r="D100" i="2"/>
  <c r="D56" i="2"/>
  <c r="D43" i="2"/>
  <c r="D107" i="2"/>
  <c r="D83" i="2"/>
  <c r="D59" i="2"/>
  <c r="D36" i="2"/>
  <c r="C20" i="2"/>
  <c r="D31" i="2" l="1"/>
  <c r="D32" i="2" s="1"/>
  <c r="E29" i="2"/>
  <c r="D19" i="2"/>
  <c r="E31" i="2"/>
  <c r="E32" i="2" s="1"/>
  <c r="D18" i="2" l="1"/>
  <c r="E19" i="2"/>
  <c r="E18" i="2" l="1"/>
  <c r="E21" i="2" s="1"/>
  <c r="E22" i="2" s="1"/>
  <c r="D21" i="2"/>
  <c r="F19" i="2"/>
  <c r="F21" i="2" l="1"/>
  <c r="I24" i="2" s="1"/>
  <c r="D22" i="2"/>
  <c r="E36" i="2" l="1"/>
  <c r="J25" i="2"/>
  <c r="I25" i="2"/>
  <c r="I26" i="2" s="1"/>
  <c r="I27" i="2" l="1"/>
  <c r="K26" i="2"/>
  <c r="E49" i="2"/>
  <c r="I28" i="2"/>
  <c r="L27" i="2" l="1"/>
  <c r="E62" i="2"/>
  <c r="I29" i="2"/>
  <c r="I30" i="2" l="1"/>
  <c r="I31" i="2" s="1"/>
  <c r="I32" i="2" s="1"/>
  <c r="I33" i="2" s="1"/>
  <c r="I34" i="2" s="1"/>
  <c r="I35" i="2" s="1"/>
  <c r="M28" i="2"/>
  <c r="E75" i="2"/>
  <c r="N29" i="2" l="1"/>
  <c r="E101" i="2" s="1"/>
  <c r="E88" i="2"/>
  <c r="F36" i="2" l="1"/>
  <c r="G36" i="2" l="1"/>
  <c r="F49" i="2"/>
  <c r="F62" i="2" l="1"/>
  <c r="F75" i="2" l="1"/>
  <c r="F88" i="2" l="1"/>
  <c r="F101" i="2" l="1"/>
  <c r="J27" i="2" l="1"/>
  <c r="E38" i="2"/>
  <c r="F38" i="2" s="1"/>
  <c r="J26" i="2"/>
  <c r="E37" i="2"/>
  <c r="F37" i="2" s="1"/>
  <c r="G38" i="2" l="1"/>
  <c r="G37" i="2"/>
  <c r="G49" i="2" s="1"/>
  <c r="K27" i="2"/>
  <c r="E50" i="2"/>
  <c r="F50" i="2" s="1"/>
  <c r="J28" i="2"/>
  <c r="E39" i="2"/>
  <c r="F39" i="2" s="1"/>
  <c r="K28" i="2"/>
  <c r="E51" i="2"/>
  <c r="F51" i="2" s="1"/>
  <c r="G50" i="2" l="1"/>
  <c r="G62" i="2" s="1"/>
  <c r="G39" i="2"/>
  <c r="G51" i="2" s="1"/>
  <c r="C17" i="1"/>
  <c r="E52" i="2"/>
  <c r="F52" i="2" s="1"/>
  <c r="K29" i="2"/>
  <c r="J29" i="2"/>
  <c r="E40" i="2"/>
  <c r="F40" i="2" s="1"/>
  <c r="L29" i="2"/>
  <c r="E64" i="2"/>
  <c r="F64" i="2" s="1"/>
  <c r="L28" i="2"/>
  <c r="E63" i="2"/>
  <c r="F63" i="2" s="1"/>
  <c r="G63" i="2" l="1"/>
  <c r="G75" i="2" s="1"/>
  <c r="G40" i="2"/>
  <c r="G52" i="2" s="1"/>
  <c r="G64" i="2" s="1"/>
  <c r="M29" i="2"/>
  <c r="E76" i="2"/>
  <c r="F76" i="2" s="1"/>
  <c r="J30" i="2"/>
  <c r="E41" i="2"/>
  <c r="F41" i="2" s="1"/>
  <c r="K30" i="2"/>
  <c r="E53" i="2"/>
  <c r="F53" i="2" s="1"/>
  <c r="M30" i="2"/>
  <c r="E77" i="2"/>
  <c r="F77" i="2" s="1"/>
  <c r="E65" i="2"/>
  <c r="F65" i="2" s="1"/>
  <c r="L30" i="2"/>
  <c r="G41" i="2" l="1"/>
  <c r="M31" i="2"/>
  <c r="E78" i="2"/>
  <c r="F78" i="2" s="1"/>
  <c r="K31" i="2"/>
  <c r="E54" i="2"/>
  <c r="F54" i="2" s="1"/>
  <c r="G76" i="2"/>
  <c r="G88" i="2" s="1"/>
  <c r="J31" i="2"/>
  <c r="E42" i="2"/>
  <c r="F42" i="2" s="1"/>
  <c r="G53" i="2"/>
  <c r="G65" i="2" s="1"/>
  <c r="G77" i="2" s="1"/>
  <c r="N31" i="2"/>
  <c r="E103" i="2" s="1"/>
  <c r="F103" i="2" s="1"/>
  <c r="E90" i="2"/>
  <c r="F90" i="2" s="1"/>
  <c r="L31" i="2"/>
  <c r="E66" i="2"/>
  <c r="F66" i="2" s="1"/>
  <c r="N30" i="2"/>
  <c r="E102" i="2" s="1"/>
  <c r="F102" i="2" s="1"/>
  <c r="E89" i="2"/>
  <c r="F89" i="2" s="1"/>
  <c r="G42" i="2" l="1"/>
  <c r="G54" i="2" s="1"/>
  <c r="G66" i="2" s="1"/>
  <c r="G78" i="2" s="1"/>
  <c r="G90" i="2" s="1"/>
  <c r="G102" i="2" s="1"/>
  <c r="G89" i="2"/>
  <c r="G101" i="2" s="1"/>
  <c r="E43" i="2"/>
  <c r="F43" i="2" s="1"/>
  <c r="J32" i="2"/>
  <c r="L32" i="2"/>
  <c r="E67" i="2"/>
  <c r="F67" i="2" s="1"/>
  <c r="M32" i="2"/>
  <c r="E79" i="2"/>
  <c r="F79" i="2" s="1"/>
  <c r="E55" i="2"/>
  <c r="F55" i="2" s="1"/>
  <c r="K32" i="2"/>
  <c r="N32" i="2"/>
  <c r="E104" i="2" s="1"/>
  <c r="F104" i="2" s="1"/>
  <c r="E91" i="2"/>
  <c r="F91" i="2" s="1"/>
  <c r="G43" i="2" l="1"/>
  <c r="G55" i="2" s="1"/>
  <c r="G67" i="2" s="1"/>
  <c r="G79" i="2" s="1"/>
  <c r="G91" i="2" s="1"/>
  <c r="G103" i="2" s="1"/>
  <c r="N33" i="2"/>
  <c r="E105" i="2" s="1"/>
  <c r="F105" i="2" s="1"/>
  <c r="E92" i="2"/>
  <c r="F92" i="2" s="1"/>
  <c r="M33" i="2"/>
  <c r="E80" i="2"/>
  <c r="F80" i="2" s="1"/>
  <c r="L33" i="2"/>
  <c r="E68" i="2"/>
  <c r="F68" i="2" s="1"/>
  <c r="E56" i="2"/>
  <c r="F56" i="2" s="1"/>
  <c r="K33" i="2"/>
  <c r="J33" i="2"/>
  <c r="E44" i="2"/>
  <c r="F44" i="2" s="1"/>
  <c r="G44" i="2" l="1"/>
  <c r="G56" i="2" s="1"/>
  <c r="G68" i="2" s="1"/>
  <c r="G80" i="2" s="1"/>
  <c r="G92" i="2" s="1"/>
  <c r="G104" i="2" s="1"/>
  <c r="J34" i="2"/>
  <c r="E45" i="2"/>
  <c r="F45" i="2" s="1"/>
  <c r="N34" i="2"/>
  <c r="E106" i="2" s="1"/>
  <c r="F106" i="2" s="1"/>
  <c r="E93" i="2"/>
  <c r="F93" i="2" s="1"/>
  <c r="J35" i="2"/>
  <c r="E46" i="2"/>
  <c r="F46" i="2" s="1"/>
  <c r="L34" i="2"/>
  <c r="E69" i="2"/>
  <c r="F69" i="2" s="1"/>
  <c r="M34" i="2"/>
  <c r="E81" i="2"/>
  <c r="F81" i="2" s="1"/>
  <c r="K34" i="2"/>
  <c r="E57" i="2"/>
  <c r="F57" i="2" s="1"/>
  <c r="G45" i="2" l="1"/>
  <c r="G57" i="2" s="1"/>
  <c r="G69" i="2" s="1"/>
  <c r="G81" i="2" s="1"/>
  <c r="G93" i="2" s="1"/>
  <c r="G105" i="2" s="1"/>
  <c r="G46" i="2"/>
  <c r="N35" i="2"/>
  <c r="E107" i="2" s="1"/>
  <c r="F107" i="2" s="1"/>
  <c r="E94" i="2"/>
  <c r="F94" i="2" s="1"/>
  <c r="E70" i="2"/>
  <c r="F70" i="2" s="1"/>
  <c r="L35" i="2"/>
  <c r="K24" i="2"/>
  <c r="E59" i="2"/>
  <c r="F59" i="2" s="1"/>
  <c r="M35" i="2"/>
  <c r="E82" i="2"/>
  <c r="F82" i="2" s="1"/>
  <c r="J24" i="2"/>
  <c r="E47" i="2"/>
  <c r="F47" i="2" s="1"/>
  <c r="E58" i="2"/>
  <c r="F58" i="2" s="1"/>
  <c r="K35" i="2"/>
  <c r="G58" i="2" l="1"/>
  <c r="G70" i="2" s="1"/>
  <c r="G82" i="2" s="1"/>
  <c r="G94" i="2" s="1"/>
  <c r="G106" i="2" s="1"/>
  <c r="G47" i="2"/>
  <c r="G59" i="2" s="1"/>
  <c r="M24" i="2"/>
  <c r="E83" i="2"/>
  <c r="F83" i="2" s="1"/>
  <c r="N24" i="2"/>
  <c r="E96" i="2" s="1"/>
  <c r="F96" i="2" s="1"/>
  <c r="E95" i="2"/>
  <c r="F95" i="2" s="1"/>
  <c r="L24" i="2"/>
  <c r="E71" i="2"/>
  <c r="F71" i="2" s="1"/>
  <c r="E48" i="2"/>
  <c r="F48" i="2" s="1"/>
  <c r="K25" i="2"/>
  <c r="L25" i="2"/>
  <c r="E60" i="2"/>
  <c r="F60" i="2" s="1"/>
  <c r="G48" i="2" l="1"/>
  <c r="G60" i="2" s="1"/>
  <c r="G71" i="2"/>
  <c r="G83" i="2" s="1"/>
  <c r="G95" i="2" s="1"/>
  <c r="G107" i="2" s="1"/>
  <c r="E61" i="2"/>
  <c r="F61" i="2" s="1"/>
  <c r="G61" i="2" s="1"/>
  <c r="L26" i="2"/>
  <c r="N25" i="2"/>
  <c r="E97" i="2" s="1"/>
  <c r="F97" i="2" s="1"/>
  <c r="E84" i="2"/>
  <c r="F84" i="2" s="1"/>
  <c r="M26" i="2"/>
  <c r="E73" i="2"/>
  <c r="F73" i="2" s="1"/>
  <c r="M25" i="2"/>
  <c r="E72" i="2"/>
  <c r="F72" i="2" s="1"/>
  <c r="G72" i="2" l="1"/>
  <c r="G84" i="2" s="1"/>
  <c r="G96" i="2" s="1"/>
  <c r="G73" i="2"/>
  <c r="N27" i="2"/>
  <c r="E99" i="2" s="1"/>
  <c r="F99" i="2" s="1"/>
  <c r="E86" i="2"/>
  <c r="F86" i="2" s="1"/>
  <c r="N26" i="2"/>
  <c r="E98" i="2" s="1"/>
  <c r="F98" i="2" s="1"/>
  <c r="E85" i="2"/>
  <c r="F85" i="2" s="1"/>
  <c r="M27" i="2"/>
  <c r="E74" i="2"/>
  <c r="F74" i="2" s="1"/>
  <c r="G74" i="2" s="1"/>
  <c r="G85" i="2" l="1"/>
  <c r="G97" i="2" s="1"/>
  <c r="D17" i="1"/>
  <c r="G86" i="2"/>
  <c r="G98" i="2" s="1"/>
  <c r="N28" i="2"/>
  <c r="E100" i="2" s="1"/>
  <c r="F100" i="2" s="1"/>
  <c r="E87" i="2"/>
  <c r="F87" i="2" s="1"/>
  <c r="G87" i="2" s="1"/>
  <c r="G99" i="2" s="1"/>
  <c r="E17" i="1" l="1"/>
  <c r="F17" i="1"/>
  <c r="G17" i="1"/>
  <c r="G100" i="2"/>
  <c r="H17" i="1" l="1"/>
  <c r="I17" i="1"/>
  <c r="M17" i="1"/>
  <c r="L17" i="1" l="1"/>
  <c r="J17" i="1"/>
  <c r="K17" i="1" l="1"/>
  <c r="N17" i="1" l="1"/>
  <c r="O17" i="1" l="1"/>
  <c r="P17" i="1"/>
  <c r="U17" i="1" l="1"/>
  <c r="S17" i="1"/>
  <c r="V17" i="1"/>
  <c r="Q17" i="1"/>
  <c r="T17" i="1"/>
  <c r="R17" i="1"/>
  <c r="W17" i="1"/>
  <c r="Z17" i="1"/>
  <c r="AA17" i="1"/>
  <c r="Y17" i="1"/>
  <c r="X17" i="1"/>
  <c r="AB17" i="1"/>
  <c r="AC17" i="1"/>
  <c r="AD17" i="1" l="1"/>
  <c r="AE17" i="1" l="1"/>
  <c r="AF17" i="1" l="1"/>
  <c r="AH17" i="1" l="1"/>
  <c r="AG17" i="1" l="1"/>
  <c r="BE4" i="1" l="1"/>
  <c r="BE5" i="1"/>
  <c r="AJ17" i="1"/>
  <c r="BE6" i="1" l="1"/>
  <c r="AI17" i="1"/>
  <c r="BE7" i="1" l="1"/>
  <c r="AK17" i="1" l="1"/>
  <c r="AL17" i="1"/>
  <c r="AM17" i="1" l="1"/>
  <c r="BE8" i="1" l="1"/>
  <c r="BE9" i="1"/>
  <c r="AN17" i="1" l="1"/>
  <c r="AO17" i="1"/>
  <c r="BE11" i="1" l="1"/>
  <c r="AQ17" i="1"/>
  <c r="BE10" i="1" l="1"/>
  <c r="AP17" i="1"/>
  <c r="AR17" i="1" l="1"/>
  <c r="AS17" i="1" l="1"/>
  <c r="AT17" i="1" l="1"/>
  <c r="AU17" i="1" l="1"/>
  <c r="AV17" i="1" l="1"/>
  <c r="AX17" i="1" l="1"/>
  <c r="AW17" i="1"/>
  <c r="AZ17" i="1" l="1"/>
  <c r="AY17" i="1"/>
  <c r="BB17" i="1" l="1"/>
  <c r="BE13" i="1"/>
  <c r="BA17" i="1" l="1"/>
  <c r="BE12" i="1"/>
  <c r="BE14" i="1"/>
  <c r="BE15" i="1"/>
  <c r="BE17" i="1" l="1"/>
  <c r="BC17" i="1"/>
  <c r="BD17" i="1"/>
</calcChain>
</file>

<file path=xl/sharedStrings.xml><?xml version="1.0" encoding="utf-8"?>
<sst xmlns="http://schemas.openxmlformats.org/spreadsheetml/2006/main" count="77" uniqueCount="64">
  <si>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</si>
  <si>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</si>
  <si>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</si>
  <si>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</si>
  <si>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</si>
  <si>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</si>
  <si>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</si>
  <si>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</si>
  <si>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</si>
  <si>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</si>
  <si>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</si>
  <si>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</si>
  <si>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</si>
  <si>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</t>
  </si>
  <si>
    <t>Period</t>
  </si>
  <si>
    <t>Objective</t>
  </si>
  <si>
    <t>Number of players</t>
  </si>
  <si>
    <t>There are no substitutions during a period.</t>
  </si>
  <si>
    <t>The substitutions happen at the end of each period where some players are taken out of the game and others are put in.</t>
  </si>
  <si>
    <t>Other rule 1</t>
  </si>
  <si>
    <t>Other rule 2</t>
  </si>
  <si>
    <t>Give each player equal playing time throughout each game, or as close to equal as possible.</t>
  </si>
  <si>
    <t>Ideal equal playing periods per player in each game</t>
  </si>
  <si>
    <t>Parameters</t>
  </si>
  <si>
    <t>Calculations</t>
  </si>
  <si>
    <t>Total number of players</t>
  </si>
  <si>
    <t>Number of players (K)</t>
  </si>
  <si>
    <t>Number of games in season (G)</t>
  </si>
  <si>
    <t>Number of periods per game (P)</t>
  </si>
  <si>
    <t>Number of players per period (T)</t>
  </si>
  <si>
    <t>Total number of player-periods per game (T*P)</t>
  </si>
  <si>
    <t>Ideal equal playing periods per player in each game (T*P/K)</t>
  </si>
  <si>
    <t>Whole period calculations</t>
  </si>
  <si>
    <t>Mininum number of periods per player</t>
  </si>
  <si>
    <t>Maximum number of periods per player</t>
  </si>
  <si>
    <t>Fractions above minimum</t>
  </si>
  <si>
    <t>Check difference</t>
  </si>
  <si>
    <t>Number of player-periods</t>
  </si>
  <si>
    <t>Ideal equal playing periods per player in all games</t>
  </si>
  <si>
    <t>Total number of player-periods per all games (T*P*G)</t>
  </si>
  <si>
    <t>Ideal equal playing periods per player for all games (T*P*G/K)</t>
  </si>
  <si>
    <t>Allocations</t>
  </si>
  <si>
    <t>Base # periods/game</t>
  </si>
  <si>
    <t>Extra # periods/game</t>
  </si>
  <si>
    <t>Total # periods/game</t>
  </si>
  <si>
    <t>Cumulative # periods/season</t>
  </si>
  <si>
    <t>Initial extras</t>
  </si>
  <si>
    <t>Game 2</t>
  </si>
  <si>
    <t>Game 3</t>
  </si>
  <si>
    <t>Game 4</t>
  </si>
  <si>
    <t>Game 5</t>
  </si>
  <si>
    <t>Game 6</t>
  </si>
  <si>
    <t>Extras rotation table</t>
  </si>
  <si>
    <t>Rotation Cycle</t>
  </si>
  <si>
    <t>Players / cycle</t>
  </si>
  <si>
    <t>Total cycles</t>
  </si>
  <si>
    <t>Total players</t>
  </si>
  <si>
    <t>Total periods</t>
  </si>
  <si>
    <t>Player#</t>
  </si>
  <si>
    <t>Period intervals</t>
  </si>
  <si>
    <t>Period Player sequence#</t>
  </si>
  <si>
    <t>Period#</t>
  </si>
  <si>
    <t>PeriodCalc</t>
  </si>
  <si>
    <t>PlayerCalc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</si>
</sst>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  <bgColor theme="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7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2" borderId="0" applyNumberFormat="0" applyBorder="0" applyAlignment="0" applyProtection="0"/>
    <xf numFmtId="0" fontId="6" fillId="3" borderId="4" applyNumberFormat="0" applyAlignment="0" applyProtection="0"/>
    <xf numFmtId="0" fontId="7" fillId="4" borderId="4" applyNumberFormat="0" applyAlignment="0" applyProtection="0"/>
  </cellStyleXfs>
  <cellXfs count="25">
    <xf numFmtId="0" fontId="0" fillId="0" borderId="0" xfId="0"/>
    <xf numFmtId="0" fontId="8" fillId="5" borderId="5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6" fillId="3" borderId="4" xfId="5"/>
    <xf numFmtId="0" fontId="2" fillId="0" borderId="1" xfId="1"/>
    <xf numFmtId="0" fontId="3" fillId="0" borderId="2" xfId="2"/>
    <xf numFmtId="0" fontId="7" fillId="4" borderId="4" xfId="6"/>
    <xf numFmtId="0" fontId="4" fillId="0" borderId="3" xfId="3"/>
    <xf numFmtId="43" fontId="5" fillId="2" borderId="0" xfId="4" applyNumberFormat="1"/>
    <xf numFmtId="0" fontId="0" fillId="0" borderId="0" xfId="0" applyAlignment="1">
      <alignment horizontal="right"/>
    </xf>
    <xf numFmtId="0" fontId="0" fillId="0" borderId="7" xfId="0" applyFont="1" applyFill="1" applyBorder="1"/>
    <xf numFmtId="0" fontId="8" fillId="5" borderId="8" xfId="0" applyFont="1" applyFill="1" applyBorder="1"/>
    <xf numFmtId="0" fontId="0" fillId="0" borderId="8" xfId="0" applyFont="1" applyBorder="1"/>
    <xf numFmtId="0" fontId="0" fillId="0" borderId="9" xfId="0" applyFont="1" applyBorder="1"/>
    <xf numFmtId="0" fontId="0" fillId="0" borderId="0" xfId="0" applyNumberFormat="1"/>
    <xf numFmtId="0" fontId="0" fillId="6" borderId="0" xfId="0" applyFill="1"/>
    <xf numFmtId="0" fontId="0" fillId="0" borderId="0" xfId="0" applyAlignment="1">
      <alignment horizontal="center"/>
    </xf>
    <xf numFmtId="0" fontId="7" fillId="4" borderId="4" xfId="6" applyAlignment="1">
      <alignment horizontal="center"/>
    </xf>
    <xf numFmtId="0" fontId="0" fillId="6" borderId="0" xfId="0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9" fillId="4" borderId="11" xfId="6" applyFont="1" applyBorder="1" applyAlignment="1">
      <alignment horizontal="center"/>
    </xf>
    <xf numFmtId="0" fontId="7" fillId="4" borderId="11" xfId="6" applyFont="1" applyFill="1" applyBorder="1" applyAlignment="1">
      <alignment horizontal="center"/>
    </xf>
    <xf numFmtId="0" fontId="7" fillId="4" borderId="12" xfId="6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</cellXfs>
  <cellStyles count="7">
    <cellStyle name="Bad" xfId="4" builtinId="27"/>
    <cellStyle name="Calculation" xfId="6" builtinId="22"/>
    <cellStyle name="Heading 1" xfId="1" builtinId="16"/>
    <cellStyle name="Heading 2" xfId="2" builtinId="17"/>
    <cellStyle name="Heading 3" xfId="3" builtinId="18"/>
    <cellStyle name="Input" xfId="5" builtinId="20"/>
    <cellStyle name="Normal" xfId="0" builtinId="0"/>
  </cellStyles>
  <dxfs count="2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0" formatCode="General"/>
    </dxf>
    <dxf>
      <font>
        <color rgb="FF006100"/>
      </font>
      <fill>
        <patternFill>
          <bgColor rgb="FFC6EFCE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alignment horizontal="center" vertical="bottom" textRotation="0" wrapText="0" indent="0" justifyLastLine="0" shrinkToFit="0" readingOrder="0"/>
    </dxf>
    <dxf>
      <numFmt numFmtId="0" formatCode="General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RosterTable" displayName="RosterTable" ref="A1:G271" totalsRowShown="0">
  <autoFilter ref="A1:G271"/>
  <tableColumns count="7">
    <tableColumn id="1" name="Period Player sequence#" dataDxfId="14"/>
    <tableColumn id="2" name="Game" dataDxfId="5">
      <calculatedColumnFormula>ROUNDUP(RosterTable[[#This Row],[Period Player sequence'#]]/'Parameters &amp; calculations'!$E$21,0)</calculatedColumnFormula>
    </tableColumn>
    <tableColumn id="3" name="PeriodCalc" dataDxfId="6">
      <calculatedColumnFormula>MOD(ROUNDUP(RosterTable[[#This Row],[Period Player sequence'#]]/'Parameters &amp; calculations'!$C$8,0),'Parameters &amp; calculations'!$C$7)</calculatedColumnFormula>
    </tableColumn>
    <tableColumn id="5" name="Period#" dataDxfId="12">
      <calculatedColumnFormula>IF(RosterTable[[#This Row],[PeriodCalc]]=0,'Parameters &amp; calculations'!$C$7,RosterTable[[#This Row],[PeriodCalc]])</calculatedColumnFormula>
    </tableColumn>
    <tableColumn id="4" name="PlayerCalc" dataDxfId="13">
      <calculatedColumnFormula>MOD(RosterTable[[#This Row],[Period Player sequence'#]],'Parameters &amp; calculations'!$C$5)</calculatedColumnFormula>
    </tableColumn>
    <tableColumn id="6" name="Player#" dataDxfId="15">
      <calculatedColumnFormula>IF(RosterTable[[#This Row],[PlayerCalc]]=0,'Parameters &amp; calculations'!$C$5,RosterTable[[#This Row],[PlayerCalc]])</calculatedColumnFormula>
    </tableColumn>
    <tableColumn id="7" name="Player" dataDxfId="10">
      <calculatedColumnFormula>"Player "&amp;RosterTable[[#This Row],[Player'#]]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17"/>
  <sheetViews>
    <sheetView tabSelected="1" topLeftCell="B1" workbookViewId="0">
      <pane xSplit="1" ySplit="3" topLeftCell="C4" activePane="bottomRight" state="frozen"/>
      <selection activeCell="B1" sqref="B1"/>
      <selection pane="topRight" activeCell="C1" sqref="C1"/>
      <selection pane="bottomLeft" activeCell="B4" sqref="B4"/>
      <selection pane="bottomRight" activeCell="I23" sqref="I23"/>
    </sheetView>
  </sheetViews>
  <sheetFormatPr defaultRowHeight="14.4" x14ac:dyDescent="0.3"/>
  <cols>
    <col min="2" max="2" width="11.5546875" bestFit="1" customWidth="1"/>
    <col min="3" max="4" width="3" style="17" bestFit="1" customWidth="1"/>
    <col min="5" max="5" width="3.21875" style="17" bestFit="1" customWidth="1"/>
    <col min="6" max="10" width="3" style="17" bestFit="1" customWidth="1"/>
    <col min="11" max="56" width="3.109375" style="17" bestFit="1" customWidth="1"/>
    <col min="57" max="57" width="11.88671875" style="17" bestFit="1" customWidth="1"/>
  </cols>
  <sheetData>
    <row r="1" spans="2:57" x14ac:dyDescent="0.3">
      <c r="B1" s="12" t="s">
        <v>13</v>
      </c>
      <c r="C1" s="17">
        <v>1</v>
      </c>
      <c r="D1" s="17">
        <v>1</v>
      </c>
      <c r="E1" s="17">
        <v>1</v>
      </c>
      <c r="F1" s="17">
        <v>1</v>
      </c>
      <c r="G1" s="17">
        <v>1</v>
      </c>
      <c r="H1" s="17">
        <v>1</v>
      </c>
      <c r="I1" s="17">
        <v>1</v>
      </c>
      <c r="J1" s="17">
        <v>1</v>
      </c>
      <c r="K1" s="17">
        <v>1</v>
      </c>
      <c r="L1" s="18">
        <f>C1+1</f>
        <v>2</v>
      </c>
      <c r="M1" s="18">
        <f t="shared" ref="M1:AP1" si="0">D1+1</f>
        <v>2</v>
      </c>
      <c r="N1" s="18">
        <f t="shared" si="0"/>
        <v>2</v>
      </c>
      <c r="O1" s="18">
        <f t="shared" si="0"/>
        <v>2</v>
      </c>
      <c r="P1" s="18">
        <f t="shared" si="0"/>
        <v>2</v>
      </c>
      <c r="Q1" s="18">
        <f t="shared" si="0"/>
        <v>2</v>
      </c>
      <c r="R1" s="18">
        <f t="shared" si="0"/>
        <v>2</v>
      </c>
      <c r="S1" s="18">
        <f t="shared" si="0"/>
        <v>2</v>
      </c>
      <c r="T1" s="18">
        <f t="shared" si="0"/>
        <v>2</v>
      </c>
      <c r="U1" s="18">
        <f t="shared" si="0"/>
        <v>3</v>
      </c>
      <c r="V1" s="18">
        <f t="shared" si="0"/>
        <v>3</v>
      </c>
      <c r="W1" s="18">
        <f t="shared" si="0"/>
        <v>3</v>
      </c>
      <c r="X1" s="18">
        <f t="shared" si="0"/>
        <v>3</v>
      </c>
      <c r="Y1" s="18">
        <f t="shared" si="0"/>
        <v>3</v>
      </c>
      <c r="Z1" s="18">
        <f t="shared" si="0"/>
        <v>3</v>
      </c>
      <c r="AA1" s="18">
        <f t="shared" si="0"/>
        <v>3</v>
      </c>
      <c r="AB1" s="18">
        <f t="shared" si="0"/>
        <v>3</v>
      </c>
      <c r="AC1" s="18">
        <f t="shared" si="0"/>
        <v>3</v>
      </c>
      <c r="AD1" s="18">
        <f t="shared" si="0"/>
        <v>4</v>
      </c>
      <c r="AE1" s="18">
        <f t="shared" si="0"/>
        <v>4</v>
      </c>
      <c r="AF1" s="18">
        <f t="shared" si="0"/>
        <v>4</v>
      </c>
      <c r="AG1" s="18">
        <f t="shared" si="0"/>
        <v>4</v>
      </c>
      <c r="AH1" s="18">
        <f t="shared" si="0"/>
        <v>4</v>
      </c>
      <c r="AI1" s="18">
        <f t="shared" si="0"/>
        <v>4</v>
      </c>
      <c r="AJ1" s="18">
        <f t="shared" si="0"/>
        <v>4</v>
      </c>
      <c r="AK1" s="18">
        <f t="shared" si="0"/>
        <v>4</v>
      </c>
      <c r="AL1" s="18">
        <f t="shared" si="0"/>
        <v>4</v>
      </c>
      <c r="AM1" s="18">
        <f t="shared" si="0"/>
        <v>5</v>
      </c>
      <c r="AN1" s="18">
        <f t="shared" si="0"/>
        <v>5</v>
      </c>
      <c r="AO1" s="18">
        <f t="shared" si="0"/>
        <v>5</v>
      </c>
      <c r="AP1" s="18">
        <f t="shared" si="0"/>
        <v>5</v>
      </c>
      <c r="AQ1" s="18">
        <f>AH1+1</f>
        <v>5</v>
      </c>
      <c r="AR1" s="18">
        <f t="shared" ref="AR1" si="1">AI1+1</f>
        <v>5</v>
      </c>
      <c r="AS1" s="18">
        <f t="shared" ref="AS1" si="2">AJ1+1</f>
        <v>5</v>
      </c>
      <c r="AT1" s="18">
        <f t="shared" ref="AT1" si="3">AK1+1</f>
        <v>5</v>
      </c>
      <c r="AU1" s="18">
        <f t="shared" ref="AU1" si="4">AL1+1</f>
        <v>5</v>
      </c>
      <c r="AV1" s="18">
        <f t="shared" ref="AV1" si="5">AM1+1</f>
        <v>6</v>
      </c>
      <c r="AW1" s="18">
        <f t="shared" ref="AW1" si="6">AN1+1</f>
        <v>6</v>
      </c>
      <c r="AX1" s="18">
        <f>AO1+1</f>
        <v>6</v>
      </c>
      <c r="AY1" s="18">
        <f t="shared" ref="AY1" si="7">AP1+1</f>
        <v>6</v>
      </c>
      <c r="AZ1" s="18">
        <f t="shared" ref="AZ1" si="8">AQ1+1</f>
        <v>6</v>
      </c>
      <c r="BA1" s="18">
        <f t="shared" ref="BA1" si="9">AR1+1</f>
        <v>6</v>
      </c>
      <c r="BB1" s="18">
        <f t="shared" ref="BB1" si="10">AS1+1</f>
        <v>6</v>
      </c>
      <c r="BC1" s="18">
        <f t="shared" ref="BC1" si="11">AT1+1</f>
        <v>6</v>
      </c>
      <c r="BD1" s="18">
        <f t="shared" ref="BD1" si="12">AU1+1</f>
        <v>6</v>
      </c>
    </row>
    <row r="2" spans="2:57" x14ac:dyDescent="0.3">
      <c r="B2" s="12" t="s">
        <v>14</v>
      </c>
      <c r="C2" s="17">
        <v>1</v>
      </c>
      <c r="D2" s="17">
        <v>2</v>
      </c>
      <c r="E2" s="17">
        <v>3</v>
      </c>
      <c r="F2" s="17">
        <v>4</v>
      </c>
      <c r="G2" s="17">
        <v>5</v>
      </c>
      <c r="H2" s="17">
        <v>6</v>
      </c>
      <c r="I2" s="17">
        <v>7</v>
      </c>
      <c r="J2" s="17">
        <v>8</v>
      </c>
      <c r="K2" s="17">
        <v>9</v>
      </c>
      <c r="L2" s="18">
        <f>C2</f>
        <v>1</v>
      </c>
      <c r="M2" s="18">
        <f t="shared" ref="M2:AP2" si="13">D2</f>
        <v>2</v>
      </c>
      <c r="N2" s="18">
        <f t="shared" si="13"/>
        <v>3</v>
      </c>
      <c r="O2" s="18">
        <f t="shared" si="13"/>
        <v>4</v>
      </c>
      <c r="P2" s="18">
        <f t="shared" si="13"/>
        <v>5</v>
      </c>
      <c r="Q2" s="18">
        <f t="shared" si="13"/>
        <v>6</v>
      </c>
      <c r="R2" s="18">
        <f t="shared" si="13"/>
        <v>7</v>
      </c>
      <c r="S2" s="18">
        <f t="shared" si="13"/>
        <v>8</v>
      </c>
      <c r="T2" s="18">
        <f t="shared" si="13"/>
        <v>9</v>
      </c>
      <c r="U2" s="18">
        <f t="shared" si="13"/>
        <v>1</v>
      </c>
      <c r="V2" s="18">
        <f t="shared" si="13"/>
        <v>2</v>
      </c>
      <c r="W2" s="18">
        <f t="shared" si="13"/>
        <v>3</v>
      </c>
      <c r="X2" s="18">
        <f t="shared" si="13"/>
        <v>4</v>
      </c>
      <c r="Y2" s="18">
        <f t="shared" si="13"/>
        <v>5</v>
      </c>
      <c r="Z2" s="18">
        <f t="shared" si="13"/>
        <v>6</v>
      </c>
      <c r="AA2" s="18">
        <f t="shared" si="13"/>
        <v>7</v>
      </c>
      <c r="AB2" s="18">
        <f t="shared" si="13"/>
        <v>8</v>
      </c>
      <c r="AC2" s="18">
        <f t="shared" si="13"/>
        <v>9</v>
      </c>
      <c r="AD2" s="18">
        <f t="shared" si="13"/>
        <v>1</v>
      </c>
      <c r="AE2" s="18">
        <f t="shared" si="13"/>
        <v>2</v>
      </c>
      <c r="AF2" s="18">
        <f t="shared" si="13"/>
        <v>3</v>
      </c>
      <c r="AG2" s="18">
        <f t="shared" si="13"/>
        <v>4</v>
      </c>
      <c r="AH2" s="18">
        <f t="shared" si="13"/>
        <v>5</v>
      </c>
      <c r="AI2" s="18">
        <f t="shared" si="13"/>
        <v>6</v>
      </c>
      <c r="AJ2" s="18">
        <f t="shared" si="13"/>
        <v>7</v>
      </c>
      <c r="AK2" s="18">
        <f t="shared" si="13"/>
        <v>8</v>
      </c>
      <c r="AL2" s="18">
        <f t="shared" si="13"/>
        <v>9</v>
      </c>
      <c r="AM2" s="18">
        <f t="shared" si="13"/>
        <v>1</v>
      </c>
      <c r="AN2" s="18">
        <f t="shared" si="13"/>
        <v>2</v>
      </c>
      <c r="AO2" s="18">
        <f t="shared" si="13"/>
        <v>3</v>
      </c>
      <c r="AP2" s="18">
        <f t="shared" si="13"/>
        <v>4</v>
      </c>
      <c r="AQ2" s="18">
        <f>AH2</f>
        <v>5</v>
      </c>
      <c r="AR2" s="18">
        <f t="shared" ref="AR2" si="14">AI2</f>
        <v>6</v>
      </c>
      <c r="AS2" s="18">
        <f t="shared" ref="AS2" si="15">AJ2</f>
        <v>7</v>
      </c>
      <c r="AT2" s="18">
        <f t="shared" ref="AT2" si="16">AK2</f>
        <v>8</v>
      </c>
      <c r="AU2" s="18">
        <f t="shared" ref="AU2" si="17">AL2</f>
        <v>9</v>
      </c>
      <c r="AV2" s="18">
        <f t="shared" ref="AV2" si="18">AM2</f>
        <v>1</v>
      </c>
      <c r="AW2" s="18">
        <f t="shared" ref="AW2" si="19">AN2</f>
        <v>2</v>
      </c>
      <c r="AX2" s="18">
        <f>AO2</f>
        <v>3</v>
      </c>
      <c r="AY2" s="18">
        <f t="shared" ref="AY2" si="20">AP2</f>
        <v>4</v>
      </c>
      <c r="AZ2" s="18">
        <f t="shared" ref="AZ2" si="21">AQ2</f>
        <v>5</v>
      </c>
      <c r="BA2" s="18">
        <f t="shared" ref="BA2" si="22">AR2</f>
        <v>6</v>
      </c>
      <c r="BB2" s="18">
        <f t="shared" ref="BB2" si="23">AS2</f>
        <v>7</v>
      </c>
      <c r="BC2" s="18">
        <f t="shared" ref="BC2" si="24">AT2</f>
        <v>8</v>
      </c>
      <c r="BD2" s="18">
        <f t="shared" ref="BD2" si="25">AU2</f>
        <v>9</v>
      </c>
    </row>
    <row r="3" spans="2:57" x14ac:dyDescent="0.3">
      <c r="B3" s="12" t="s">
        <v>0</v>
      </c>
      <c r="C3" s="24" t="str">
        <f>C1&amp;":"&amp;C2</f>
        <v>1:1</v>
      </c>
      <c r="D3" s="24" t="str">
        <f t="shared" ref="D3:BD3" si="26">D1&amp;":"&amp;D2</f>
        <v>1:2</v>
      </c>
      <c r="E3" s="24" t="str">
        <f t="shared" si="26"/>
        <v>1:3</v>
      </c>
      <c r="F3" s="24" t="str">
        <f t="shared" si="26"/>
        <v>1:4</v>
      </c>
      <c r="G3" s="24" t="str">
        <f t="shared" si="26"/>
        <v>1:5</v>
      </c>
      <c r="H3" s="24" t="str">
        <f t="shared" si="26"/>
        <v>1:6</v>
      </c>
      <c r="I3" s="24" t="str">
        <f t="shared" si="26"/>
        <v>1:7</v>
      </c>
      <c r="J3" s="24" t="str">
        <f t="shared" si="26"/>
        <v>1:8</v>
      </c>
      <c r="K3" s="24" t="str">
        <f t="shared" si="26"/>
        <v>1:9</v>
      </c>
      <c r="L3" s="24" t="str">
        <f t="shared" si="26"/>
        <v>2:1</v>
      </c>
      <c r="M3" s="24" t="str">
        <f t="shared" si="26"/>
        <v>2:2</v>
      </c>
      <c r="N3" s="24" t="str">
        <f t="shared" si="26"/>
        <v>2:3</v>
      </c>
      <c r="O3" s="24" t="str">
        <f t="shared" si="26"/>
        <v>2:4</v>
      </c>
      <c r="P3" s="24" t="str">
        <f t="shared" si="26"/>
        <v>2:5</v>
      </c>
      <c r="Q3" s="24" t="str">
        <f t="shared" si="26"/>
        <v>2:6</v>
      </c>
      <c r="R3" s="24" t="str">
        <f t="shared" si="26"/>
        <v>2:7</v>
      </c>
      <c r="S3" s="24" t="str">
        <f t="shared" si="26"/>
        <v>2:8</v>
      </c>
      <c r="T3" s="24" t="str">
        <f t="shared" si="26"/>
        <v>2:9</v>
      </c>
      <c r="U3" s="24" t="str">
        <f t="shared" si="26"/>
        <v>3:1</v>
      </c>
      <c r="V3" s="24" t="str">
        <f t="shared" si="26"/>
        <v>3:2</v>
      </c>
      <c r="W3" s="24" t="str">
        <f t="shared" si="26"/>
        <v>3:3</v>
      </c>
      <c r="X3" s="24" t="str">
        <f t="shared" si="26"/>
        <v>3:4</v>
      </c>
      <c r="Y3" s="24" t="str">
        <f t="shared" si="26"/>
        <v>3:5</v>
      </c>
      <c r="Z3" s="24" t="str">
        <f t="shared" si="26"/>
        <v>3:6</v>
      </c>
      <c r="AA3" s="24" t="str">
        <f t="shared" si="26"/>
        <v>3:7</v>
      </c>
      <c r="AB3" s="24" t="str">
        <f t="shared" si="26"/>
        <v>3:8</v>
      </c>
      <c r="AC3" s="24" t="str">
        <f t="shared" si="26"/>
        <v>3:9</v>
      </c>
      <c r="AD3" s="24" t="str">
        <f t="shared" si="26"/>
        <v>4:1</v>
      </c>
      <c r="AE3" s="24" t="str">
        <f t="shared" si="26"/>
        <v>4:2</v>
      </c>
      <c r="AF3" s="24" t="str">
        <f t="shared" si="26"/>
        <v>4:3</v>
      </c>
      <c r="AG3" s="24" t="str">
        <f t="shared" si="26"/>
        <v>4:4</v>
      </c>
      <c r="AH3" s="24" t="str">
        <f t="shared" si="26"/>
        <v>4:5</v>
      </c>
      <c r="AI3" s="24" t="str">
        <f t="shared" si="26"/>
        <v>4:6</v>
      </c>
      <c r="AJ3" s="24" t="str">
        <f t="shared" si="26"/>
        <v>4:7</v>
      </c>
      <c r="AK3" s="24" t="str">
        <f t="shared" si="26"/>
        <v>4:8</v>
      </c>
      <c r="AL3" s="24" t="str">
        <f t="shared" si="26"/>
        <v>4:9</v>
      </c>
      <c r="AM3" s="24" t="str">
        <f t="shared" si="26"/>
        <v>5:1</v>
      </c>
      <c r="AN3" s="24" t="str">
        <f t="shared" si="26"/>
        <v>5:2</v>
      </c>
      <c r="AO3" s="24" t="str">
        <f t="shared" si="26"/>
        <v>5:3</v>
      </c>
      <c r="AP3" s="24" t="str">
        <f t="shared" si="26"/>
        <v>5:4</v>
      </c>
      <c r="AQ3" s="24" t="str">
        <f t="shared" si="26"/>
        <v>5:5</v>
      </c>
      <c r="AR3" s="24" t="str">
        <f t="shared" si="26"/>
        <v>5:6</v>
      </c>
      <c r="AS3" s="24" t="str">
        <f t="shared" si="26"/>
        <v>5:7</v>
      </c>
      <c r="AT3" s="24" t="str">
        <f t="shared" si="26"/>
        <v>5:8</v>
      </c>
      <c r="AU3" s="24" t="str">
        <f t="shared" si="26"/>
        <v>5:9</v>
      </c>
      <c r="AV3" s="24" t="str">
        <f t="shared" si="26"/>
        <v>6:1</v>
      </c>
      <c r="AW3" s="24" t="str">
        <f t="shared" si="26"/>
        <v>6:2</v>
      </c>
      <c r="AX3" s="24" t="str">
        <f t="shared" si="26"/>
        <v>6:3</v>
      </c>
      <c r="AY3" s="24" t="str">
        <f t="shared" si="26"/>
        <v>6:4</v>
      </c>
      <c r="AZ3" s="24" t="str">
        <f t="shared" si="26"/>
        <v>6:5</v>
      </c>
      <c r="BA3" s="24" t="str">
        <f t="shared" si="26"/>
        <v>6:6</v>
      </c>
      <c r="BB3" s="24" t="str">
        <f t="shared" si="26"/>
        <v>6:7</v>
      </c>
      <c r="BC3" s="24" t="str">
        <f t="shared" si="26"/>
        <v>6:8</v>
      </c>
      <c r="BD3" s="24" t="str">
        <f t="shared" si="26"/>
        <v>6:9</v>
      </c>
      <c r="BE3" s="20" t="s">
        <v>57</v>
      </c>
    </row>
    <row r="4" spans="2:57" x14ac:dyDescent="0.3">
      <c r="B4" s="13" t="s">
        <v>1</v>
      </c>
      <c r="C4" s="21">
        <f>COUNTIFS(RosterTable[Player],$B4,RosterTable[Game],C$1,RosterTable[Period'#],C$2)</f>
        <v>1</v>
      </c>
      <c r="D4" s="21">
        <f>COUNTIFS(RosterTable[Player],$B4,RosterTable[Game],D$1,RosterTable[Period'#],D$2)</f>
        <v>0</v>
      </c>
      <c r="E4" s="21">
        <f>COUNTIFS(RosterTable[Player],$B4,RosterTable[Game],E$1,RosterTable[Period'#],E$2)</f>
        <v>1</v>
      </c>
      <c r="F4" s="21">
        <f>COUNTIFS(RosterTable[Player],$B4,RosterTable[Game],F$1,RosterTable[Period'#],F$2)</f>
        <v>0</v>
      </c>
      <c r="G4" s="21">
        <f>COUNTIFS(RosterTable[Player],$B4,RosterTable[Game],G$1,RosterTable[Period'#],G$2)</f>
        <v>1</v>
      </c>
      <c r="H4" s="21">
        <f>COUNTIFS(RosterTable[Player],$B4,RosterTable[Game],H$1,RosterTable[Period'#],H$2)</f>
        <v>0</v>
      </c>
      <c r="I4" s="21">
        <f>COUNTIFS(RosterTable[Player],$B4,RosterTable[Game],I$1,RosterTable[Period'#],I$2)</f>
        <v>0</v>
      </c>
      <c r="J4" s="21">
        <f>COUNTIFS(RosterTable[Player],$B4,RosterTable[Game],J$1,RosterTable[Period'#],J$2)</f>
        <v>1</v>
      </c>
      <c r="K4" s="21">
        <f>COUNTIFS(RosterTable[Player],$B4,RosterTable[Game],K$1,RosterTable[Period'#],K$2)</f>
        <v>0</v>
      </c>
      <c r="L4" s="21">
        <f>COUNTIFS(RosterTable[Player],$B4,RosterTable[Game],L$1,RosterTable[Period'#],L$2)</f>
        <v>1</v>
      </c>
      <c r="M4" s="21">
        <f>COUNTIFS(RosterTable[Player],$B4,RosterTable[Game],M$1,RosterTable[Period'#],M$2)</f>
        <v>0</v>
      </c>
      <c r="N4" s="21">
        <f>COUNTIFS(RosterTable[Player],$B4,RosterTable[Game],N$1,RosterTable[Period'#],N$2)</f>
        <v>0</v>
      </c>
      <c r="O4" s="21">
        <f>COUNTIFS(RosterTable[Player],$B4,RosterTable[Game],O$1,RosterTable[Period'#],O$2)</f>
        <v>1</v>
      </c>
      <c r="P4" s="21">
        <f>COUNTIFS(RosterTable[Player],$B4,RosterTable[Game],P$1,RosterTable[Period'#],P$2)</f>
        <v>0</v>
      </c>
      <c r="Q4" s="21">
        <f>COUNTIFS(RosterTable[Player],$B4,RosterTable[Game],Q$1,RosterTable[Period'#],Q$2)</f>
        <v>1</v>
      </c>
      <c r="R4" s="21">
        <f>COUNTIFS(RosterTable[Player],$B4,RosterTable[Game],R$1,RosterTable[Period'#],R$2)</f>
        <v>0</v>
      </c>
      <c r="S4" s="21">
        <f>COUNTIFS(RosterTable[Player],$B4,RosterTable[Game],S$1,RosterTable[Period'#],S$2)</f>
        <v>1</v>
      </c>
      <c r="T4" s="21">
        <f>COUNTIFS(RosterTable[Player],$B4,RosterTable[Game],T$1,RosterTable[Period'#],T$2)</f>
        <v>0</v>
      </c>
      <c r="U4" s="21">
        <f>COUNTIFS(RosterTable[Player],$B4,RosterTable[Game],U$1,RosterTable[Period'#],U$2)</f>
        <v>0</v>
      </c>
      <c r="V4" s="21">
        <f>COUNTIFS(RosterTable[Player],$B4,RosterTable[Game],V$1,RosterTable[Period'#],V$2)</f>
        <v>1</v>
      </c>
      <c r="W4" s="21">
        <f>COUNTIFS(RosterTable[Player],$B4,RosterTable[Game],W$1,RosterTable[Period'#],W$2)</f>
        <v>0</v>
      </c>
      <c r="X4" s="21">
        <f>COUNTIFS(RosterTable[Player],$B4,RosterTable[Game],X$1,RosterTable[Period'#],X$2)</f>
        <v>1</v>
      </c>
      <c r="Y4" s="21">
        <f>COUNTIFS(RosterTable[Player],$B4,RosterTable[Game],Y$1,RosterTable[Period'#],Y$2)</f>
        <v>0</v>
      </c>
      <c r="Z4" s="21">
        <f>COUNTIFS(RosterTable[Player],$B4,RosterTable[Game],Z$1,RosterTable[Period'#],Z$2)</f>
        <v>0</v>
      </c>
      <c r="AA4" s="21">
        <f>COUNTIFS(RosterTable[Player],$B4,RosterTable[Game],AA$1,RosterTable[Period'#],AA$2)</f>
        <v>1</v>
      </c>
      <c r="AB4" s="21">
        <f>COUNTIFS(RosterTable[Player],$B4,RosterTable[Game],AB$1,RosterTable[Period'#],AB$2)</f>
        <v>0</v>
      </c>
      <c r="AC4" s="21">
        <f>COUNTIFS(RosterTable[Player],$B4,RosterTable[Game],AC$1,RosterTable[Period'#],AC$2)</f>
        <v>1</v>
      </c>
      <c r="AD4" s="21">
        <f>COUNTIFS(RosterTable[Player],$B4,RosterTable[Game],AD$1,RosterTable[Period'#],AD$2)</f>
        <v>0</v>
      </c>
      <c r="AE4" s="21">
        <f>COUNTIFS(RosterTable[Player],$B4,RosterTable[Game],AE$1,RosterTable[Period'#],AE$2)</f>
        <v>1</v>
      </c>
      <c r="AF4" s="21">
        <f>COUNTIFS(RosterTable[Player],$B4,RosterTable[Game],AF$1,RosterTable[Period'#],AF$2)</f>
        <v>0</v>
      </c>
      <c r="AG4" s="21">
        <f>COUNTIFS(RosterTable[Player],$B4,RosterTable[Game],AG$1,RosterTable[Period'#],AG$2)</f>
        <v>0</v>
      </c>
      <c r="AH4" s="21">
        <f>COUNTIFS(RosterTable[Player],$B4,RosterTable[Game],AH$1,RosterTable[Period'#],AH$2)</f>
        <v>1</v>
      </c>
      <c r="AI4" s="21">
        <f>COUNTIFS(RosterTable[Player],$B4,RosterTable[Game],AI$1,RosterTable[Period'#],AI$2)</f>
        <v>0</v>
      </c>
      <c r="AJ4" s="21">
        <f>COUNTIFS(RosterTable[Player],$B4,RosterTable[Game],AJ$1,RosterTable[Period'#],AJ$2)</f>
        <v>1</v>
      </c>
      <c r="AK4" s="21">
        <f>COUNTIFS(RosterTable[Player],$B4,RosterTable[Game],AK$1,RosterTable[Period'#],AK$2)</f>
        <v>0</v>
      </c>
      <c r="AL4" s="21">
        <f>COUNTIFS(RosterTable[Player],$B4,RosterTable[Game],AL$1,RosterTable[Period'#],AL$2)</f>
        <v>0</v>
      </c>
      <c r="AM4" s="21">
        <f>COUNTIFS(RosterTable[Player],$B4,RosterTable[Game],AM$1,RosterTable[Period'#],AM$2)</f>
        <v>1</v>
      </c>
      <c r="AN4" s="21">
        <f>COUNTIFS(RosterTable[Player],$B4,RosterTable[Game],AN$1,RosterTable[Period'#],AN$2)</f>
        <v>0</v>
      </c>
      <c r="AO4" s="21">
        <f>COUNTIFS(RosterTable[Player],$B4,RosterTable[Game],AO$1,RosterTable[Period'#],AO$2)</f>
        <v>1</v>
      </c>
      <c r="AP4" s="21">
        <f>COUNTIFS(RosterTable[Player],$B4,RosterTable[Game],AP$1,RosterTable[Period'#],AP$2)</f>
        <v>0</v>
      </c>
      <c r="AQ4" s="21">
        <f>COUNTIFS(RosterTable[Player],$B4,RosterTable[Game],AQ$1,RosterTable[Period'#],AQ$2)</f>
        <v>1</v>
      </c>
      <c r="AR4" s="21">
        <f>COUNTIFS(RosterTable[Player],$B4,RosterTable[Game],AR$1,RosterTable[Period'#],AR$2)</f>
        <v>0</v>
      </c>
      <c r="AS4" s="21">
        <f>COUNTIFS(RosterTable[Player],$B4,RosterTable[Game],AS$1,RosterTable[Period'#],AS$2)</f>
        <v>0</v>
      </c>
      <c r="AT4" s="21">
        <f>COUNTIFS(RosterTable[Player],$B4,RosterTable[Game],AT$1,RosterTable[Period'#],AT$2)</f>
        <v>1</v>
      </c>
      <c r="AU4" s="21">
        <f>COUNTIFS(RosterTable[Player],$B4,RosterTable[Game],AU$1,RosterTable[Period'#],AU$2)</f>
        <v>0</v>
      </c>
      <c r="AV4" s="21">
        <f>COUNTIFS(RosterTable[Player],$B4,RosterTable[Game],AV$1,RosterTable[Period'#],AV$2)</f>
        <v>1</v>
      </c>
      <c r="AW4" s="21">
        <f>COUNTIFS(RosterTable[Player],$B4,RosterTable[Game],AW$1,RosterTable[Period'#],AW$2)</f>
        <v>0</v>
      </c>
      <c r="AX4" s="21">
        <f>COUNTIFS(RosterTable[Player],$B4,RosterTable[Game],AX$1,RosterTable[Period'#],AX$2)</f>
        <v>0</v>
      </c>
      <c r="AY4" s="21">
        <f>COUNTIFS(RosterTable[Player],$B4,RosterTable[Game],AY$1,RosterTable[Period'#],AY$2)</f>
        <v>1</v>
      </c>
      <c r="AZ4" s="21">
        <f>COUNTIFS(RosterTable[Player],$B4,RosterTable[Game],AZ$1,RosterTable[Period'#],AZ$2)</f>
        <v>0</v>
      </c>
      <c r="BA4" s="21">
        <f>COUNTIFS(RosterTable[Player],$B4,RosterTable[Game],BA$1,RosterTable[Period'#],BA$2)</f>
        <v>1</v>
      </c>
      <c r="BB4" s="21">
        <f>COUNTIFS(RosterTable[Player],$B4,RosterTable[Game],BB$1,RosterTable[Period'#],BB$2)</f>
        <v>0</v>
      </c>
      <c r="BC4" s="21">
        <f>COUNTIFS(RosterTable[Player],$B4,RosterTable[Game],BC$1,RosterTable[Period'#],BC$2)</f>
        <v>1</v>
      </c>
      <c r="BD4" s="21">
        <f>COUNTIFS(RosterTable[Player],$B4,RosterTable[Game],BD$1,RosterTable[Period'#],BD$2)</f>
        <v>0</v>
      </c>
      <c r="BE4" s="22">
        <f>SUM('Roster - Matrix'!$C4:$BD4)</f>
        <v>23</v>
      </c>
    </row>
    <row r="5" spans="2:57" x14ac:dyDescent="0.3">
      <c r="B5" s="13" t="s">
        <v>2</v>
      </c>
      <c r="C5" s="21">
        <f>COUNTIFS(RosterTable[Player],$B5,RosterTable[Game],C$1,RosterTable[Period'#],C$2)</f>
        <v>1</v>
      </c>
      <c r="D5" s="21">
        <f>COUNTIFS(RosterTable[Player],$B5,RosterTable[Game],D$1,RosterTable[Period'#],D$2)</f>
        <v>0</v>
      </c>
      <c r="E5" s="21">
        <f>COUNTIFS(RosterTable[Player],$B5,RosterTable[Game],E$1,RosterTable[Period'#],E$2)</f>
        <v>1</v>
      </c>
      <c r="F5" s="21">
        <f>COUNTIFS(RosterTable[Player],$B5,RosterTable[Game],F$1,RosterTable[Period'#],F$2)</f>
        <v>0</v>
      </c>
      <c r="G5" s="21">
        <f>COUNTIFS(RosterTable[Player],$B5,RosterTable[Game],G$1,RosterTable[Period'#],G$2)</f>
        <v>0</v>
      </c>
      <c r="H5" s="21">
        <f>COUNTIFS(RosterTable[Player],$B5,RosterTable[Game],H$1,RosterTable[Period'#],H$2)</f>
        <v>1</v>
      </c>
      <c r="I5" s="21">
        <f>COUNTIFS(RosterTable[Player],$B5,RosterTable[Game],I$1,RosterTable[Period'#],I$2)</f>
        <v>0</v>
      </c>
      <c r="J5" s="21">
        <f>COUNTIFS(RosterTable[Player],$B5,RosterTable[Game],J$1,RosterTable[Period'#],J$2)</f>
        <v>1</v>
      </c>
      <c r="K5" s="21">
        <f>COUNTIFS(RosterTable[Player],$B5,RosterTable[Game],K$1,RosterTable[Period'#],K$2)</f>
        <v>0</v>
      </c>
      <c r="L5" s="21">
        <f>COUNTIFS(RosterTable[Player],$B5,RosterTable[Game],L$1,RosterTable[Period'#],L$2)</f>
        <v>1</v>
      </c>
      <c r="M5" s="21">
        <f>COUNTIFS(RosterTable[Player],$B5,RosterTable[Game],M$1,RosterTable[Period'#],M$2)</f>
        <v>0</v>
      </c>
      <c r="N5" s="21">
        <f>COUNTIFS(RosterTable[Player],$B5,RosterTable[Game],N$1,RosterTable[Period'#],N$2)</f>
        <v>0</v>
      </c>
      <c r="O5" s="21">
        <f>COUNTIFS(RosterTable[Player],$B5,RosterTable[Game],O$1,RosterTable[Period'#],O$2)</f>
        <v>1</v>
      </c>
      <c r="P5" s="21">
        <f>COUNTIFS(RosterTable[Player],$B5,RosterTable[Game],P$1,RosterTable[Period'#],P$2)</f>
        <v>0</v>
      </c>
      <c r="Q5" s="21">
        <f>COUNTIFS(RosterTable[Player],$B5,RosterTable[Game],Q$1,RosterTable[Period'#],Q$2)</f>
        <v>1</v>
      </c>
      <c r="R5" s="21">
        <f>COUNTIFS(RosterTable[Player],$B5,RosterTable[Game],R$1,RosterTable[Period'#],R$2)</f>
        <v>0</v>
      </c>
      <c r="S5" s="21">
        <f>COUNTIFS(RosterTable[Player],$B5,RosterTable[Game],S$1,RosterTable[Period'#],S$2)</f>
        <v>0</v>
      </c>
      <c r="T5" s="21">
        <f>COUNTIFS(RosterTable[Player],$B5,RosterTable[Game],T$1,RosterTable[Period'#],T$2)</f>
        <v>1</v>
      </c>
      <c r="U5" s="21">
        <f>COUNTIFS(RosterTable[Player],$B5,RosterTable[Game],U$1,RosterTable[Period'#],U$2)</f>
        <v>0</v>
      </c>
      <c r="V5" s="21">
        <f>COUNTIFS(RosterTable[Player],$B5,RosterTable[Game],V$1,RosterTable[Period'#],V$2)</f>
        <v>1</v>
      </c>
      <c r="W5" s="21">
        <f>COUNTIFS(RosterTable[Player],$B5,RosterTable[Game],W$1,RosterTable[Period'#],W$2)</f>
        <v>0</v>
      </c>
      <c r="X5" s="21">
        <f>COUNTIFS(RosterTable[Player],$B5,RosterTable[Game],X$1,RosterTable[Period'#],X$2)</f>
        <v>1</v>
      </c>
      <c r="Y5" s="21">
        <f>COUNTIFS(RosterTable[Player],$B5,RosterTable[Game],Y$1,RosterTable[Period'#],Y$2)</f>
        <v>0</v>
      </c>
      <c r="Z5" s="21">
        <f>COUNTIFS(RosterTable[Player],$B5,RosterTable[Game],Z$1,RosterTable[Period'#],Z$2)</f>
        <v>0</v>
      </c>
      <c r="AA5" s="21">
        <f>COUNTIFS(RosterTable[Player],$B5,RosterTable[Game],AA$1,RosterTable[Period'#],AA$2)</f>
        <v>1</v>
      </c>
      <c r="AB5" s="21">
        <f>COUNTIFS(RosterTable[Player],$B5,RosterTable[Game],AB$1,RosterTable[Period'#],AB$2)</f>
        <v>0</v>
      </c>
      <c r="AC5" s="21">
        <f>COUNTIFS(RosterTable[Player],$B5,RosterTable[Game],AC$1,RosterTable[Period'#],AC$2)</f>
        <v>1</v>
      </c>
      <c r="AD5" s="21">
        <f>COUNTIFS(RosterTable[Player],$B5,RosterTable[Game],AD$1,RosterTable[Period'#],AD$2)</f>
        <v>0</v>
      </c>
      <c r="AE5" s="21">
        <f>COUNTIFS(RosterTable[Player],$B5,RosterTable[Game],AE$1,RosterTable[Period'#],AE$2)</f>
        <v>0</v>
      </c>
      <c r="AF5" s="21">
        <f>COUNTIFS(RosterTable[Player],$B5,RosterTable[Game],AF$1,RosterTable[Period'#],AF$2)</f>
        <v>1</v>
      </c>
      <c r="AG5" s="21">
        <f>COUNTIFS(RosterTable[Player],$B5,RosterTable[Game],AG$1,RosterTable[Period'#],AG$2)</f>
        <v>0</v>
      </c>
      <c r="AH5" s="21">
        <f>COUNTIFS(RosterTable[Player],$B5,RosterTable[Game],AH$1,RosterTable[Period'#],AH$2)</f>
        <v>1</v>
      </c>
      <c r="AI5" s="21">
        <f>COUNTIFS(RosterTable[Player],$B5,RosterTable[Game],AI$1,RosterTable[Period'#],AI$2)</f>
        <v>0</v>
      </c>
      <c r="AJ5" s="21">
        <f>COUNTIFS(RosterTable[Player],$B5,RosterTable[Game],AJ$1,RosterTable[Period'#],AJ$2)</f>
        <v>1</v>
      </c>
      <c r="AK5" s="21">
        <f>COUNTIFS(RosterTable[Player],$B5,RosterTable[Game],AK$1,RosterTable[Period'#],AK$2)</f>
        <v>0</v>
      </c>
      <c r="AL5" s="21">
        <f>COUNTIFS(RosterTable[Player],$B5,RosterTable[Game],AL$1,RosterTable[Period'#],AL$2)</f>
        <v>0</v>
      </c>
      <c r="AM5" s="21">
        <f>COUNTIFS(RosterTable[Player],$B5,RosterTable[Game],AM$1,RosterTable[Period'#],AM$2)</f>
        <v>1</v>
      </c>
      <c r="AN5" s="21">
        <f>COUNTIFS(RosterTable[Player],$B5,RosterTable[Game],AN$1,RosterTable[Period'#],AN$2)</f>
        <v>0</v>
      </c>
      <c r="AO5" s="21">
        <f>COUNTIFS(RosterTable[Player],$B5,RosterTable[Game],AO$1,RosterTable[Period'#],AO$2)</f>
        <v>1</v>
      </c>
      <c r="AP5" s="21">
        <f>COUNTIFS(RosterTable[Player],$B5,RosterTable[Game],AP$1,RosterTable[Period'#],AP$2)</f>
        <v>0</v>
      </c>
      <c r="AQ5" s="21">
        <f>COUNTIFS(RosterTable[Player],$B5,RosterTable[Game],AQ$1,RosterTable[Period'#],AQ$2)</f>
        <v>0</v>
      </c>
      <c r="AR5" s="21">
        <f>COUNTIFS(RosterTable[Player],$B5,RosterTable[Game],AR$1,RosterTable[Period'#],AR$2)</f>
        <v>1</v>
      </c>
      <c r="AS5" s="21">
        <f>COUNTIFS(RosterTable[Player],$B5,RosterTable[Game],AS$1,RosterTable[Period'#],AS$2)</f>
        <v>0</v>
      </c>
      <c r="AT5" s="21">
        <f>COUNTIFS(RosterTable[Player],$B5,RosterTable[Game],AT$1,RosterTable[Period'#],AT$2)</f>
        <v>1</v>
      </c>
      <c r="AU5" s="21">
        <f>COUNTIFS(RosterTable[Player],$B5,RosterTable[Game],AU$1,RosterTable[Period'#],AU$2)</f>
        <v>0</v>
      </c>
      <c r="AV5" s="21">
        <f>COUNTIFS(RosterTable[Player],$B5,RosterTable[Game],AV$1,RosterTable[Period'#],AV$2)</f>
        <v>1</v>
      </c>
      <c r="AW5" s="21">
        <f>COUNTIFS(RosterTable[Player],$B5,RosterTable[Game],AW$1,RosterTable[Period'#],AW$2)</f>
        <v>0</v>
      </c>
      <c r="AX5" s="21">
        <f>COUNTIFS(RosterTable[Player],$B5,RosterTable[Game],AX$1,RosterTable[Period'#],AX$2)</f>
        <v>0</v>
      </c>
      <c r="AY5" s="21">
        <f>COUNTIFS(RosterTable[Player],$B5,RosterTable[Game],AY$1,RosterTable[Period'#],AY$2)</f>
        <v>1</v>
      </c>
      <c r="AZ5" s="21">
        <f>COUNTIFS(RosterTable[Player],$B5,RosterTable[Game],AZ$1,RosterTable[Period'#],AZ$2)</f>
        <v>0</v>
      </c>
      <c r="BA5" s="21">
        <f>COUNTIFS(RosterTable[Player],$B5,RosterTable[Game],BA$1,RosterTable[Period'#],BA$2)</f>
        <v>1</v>
      </c>
      <c r="BB5" s="21">
        <f>COUNTIFS(RosterTable[Player],$B5,RosterTable[Game],BB$1,RosterTable[Period'#],BB$2)</f>
        <v>0</v>
      </c>
      <c r="BC5" s="21">
        <f>COUNTIFS(RosterTable[Player],$B5,RosterTable[Game],BC$1,RosterTable[Period'#],BC$2)</f>
        <v>0</v>
      </c>
      <c r="BD5" s="21">
        <f>COUNTIFS(RosterTable[Player],$B5,RosterTable[Game],BD$1,RosterTable[Period'#],BD$2)</f>
        <v>1</v>
      </c>
      <c r="BE5" s="22">
        <f>SUM('Roster - Matrix'!$C5:$BD5)</f>
        <v>23</v>
      </c>
    </row>
    <row r="6" spans="2:57" x14ac:dyDescent="0.3">
      <c r="B6" s="13" t="s">
        <v>3</v>
      </c>
      <c r="C6" s="21">
        <f>COUNTIFS(RosterTable[Player],$B6,RosterTable[Game],C$1,RosterTable[Period'#],C$2)</f>
        <v>1</v>
      </c>
      <c r="D6" s="21">
        <f>COUNTIFS(RosterTable[Player],$B6,RosterTable[Game],D$1,RosterTable[Period'#],D$2)</f>
        <v>0</v>
      </c>
      <c r="E6" s="21">
        <f>COUNTIFS(RosterTable[Player],$B6,RosterTable[Game],E$1,RosterTable[Period'#],E$2)</f>
        <v>1</v>
      </c>
      <c r="F6" s="21">
        <f>COUNTIFS(RosterTable[Player],$B6,RosterTable[Game],F$1,RosterTable[Period'#],F$2)</f>
        <v>0</v>
      </c>
      <c r="G6" s="21">
        <f>COUNTIFS(RosterTable[Player],$B6,RosterTable[Game],G$1,RosterTable[Period'#],G$2)</f>
        <v>0</v>
      </c>
      <c r="H6" s="21">
        <f>COUNTIFS(RosterTable[Player],$B6,RosterTable[Game],H$1,RosterTable[Period'#],H$2)</f>
        <v>1</v>
      </c>
      <c r="I6" s="21">
        <f>COUNTIFS(RosterTable[Player],$B6,RosterTable[Game],I$1,RosterTable[Period'#],I$2)</f>
        <v>0</v>
      </c>
      <c r="J6" s="21">
        <f>COUNTIFS(RosterTable[Player],$B6,RosterTable[Game],J$1,RosterTable[Period'#],J$2)</f>
        <v>1</v>
      </c>
      <c r="K6" s="21">
        <f>COUNTIFS(RosterTable[Player],$B6,RosterTable[Game],K$1,RosterTable[Period'#],K$2)</f>
        <v>0</v>
      </c>
      <c r="L6" s="21">
        <f>COUNTIFS(RosterTable[Player],$B6,RosterTable[Game],L$1,RosterTable[Period'#],L$2)</f>
        <v>0</v>
      </c>
      <c r="M6" s="21">
        <f>COUNTIFS(RosterTable[Player],$B6,RosterTable[Game],M$1,RosterTable[Period'#],M$2)</f>
        <v>1</v>
      </c>
      <c r="N6" s="21">
        <f>COUNTIFS(RosterTable[Player],$B6,RosterTable[Game],N$1,RosterTable[Period'#],N$2)</f>
        <v>0</v>
      </c>
      <c r="O6" s="21">
        <f>COUNTIFS(RosterTable[Player],$B6,RosterTable[Game],O$1,RosterTable[Period'#],O$2)</f>
        <v>1</v>
      </c>
      <c r="P6" s="21">
        <f>COUNTIFS(RosterTable[Player],$B6,RosterTable[Game],P$1,RosterTable[Period'#],P$2)</f>
        <v>0</v>
      </c>
      <c r="Q6" s="21">
        <f>COUNTIFS(RosterTable[Player],$B6,RosterTable[Game],Q$1,RosterTable[Period'#],Q$2)</f>
        <v>1</v>
      </c>
      <c r="R6" s="21">
        <f>COUNTIFS(RosterTable[Player],$B6,RosterTable[Game],R$1,RosterTable[Period'#],R$2)</f>
        <v>0</v>
      </c>
      <c r="S6" s="21">
        <f>COUNTIFS(RosterTable[Player],$B6,RosterTable[Game],S$1,RosterTable[Period'#],S$2)</f>
        <v>0</v>
      </c>
      <c r="T6" s="21">
        <f>COUNTIFS(RosterTable[Player],$B6,RosterTable[Game],T$1,RosterTable[Period'#],T$2)</f>
        <v>1</v>
      </c>
      <c r="U6" s="21">
        <f>COUNTIFS(RosterTable[Player],$B6,RosterTable[Game],U$1,RosterTable[Period'#],U$2)</f>
        <v>0</v>
      </c>
      <c r="V6" s="21">
        <f>COUNTIFS(RosterTable[Player],$B6,RosterTable[Game],V$1,RosterTable[Period'#],V$2)</f>
        <v>1</v>
      </c>
      <c r="W6" s="21">
        <f>COUNTIFS(RosterTable[Player],$B6,RosterTable[Game],W$1,RosterTable[Period'#],W$2)</f>
        <v>0</v>
      </c>
      <c r="X6" s="21">
        <f>COUNTIFS(RosterTable[Player],$B6,RosterTable[Game],X$1,RosterTable[Period'#],X$2)</f>
        <v>0</v>
      </c>
      <c r="Y6" s="21">
        <f>COUNTIFS(RosterTable[Player],$B6,RosterTable[Game],Y$1,RosterTable[Period'#],Y$2)</f>
        <v>1</v>
      </c>
      <c r="Z6" s="21">
        <f>COUNTIFS(RosterTable[Player],$B6,RosterTable[Game],Z$1,RosterTable[Period'#],Z$2)</f>
        <v>0</v>
      </c>
      <c r="AA6" s="21">
        <f>COUNTIFS(RosterTable[Player],$B6,RosterTable[Game],AA$1,RosterTable[Period'#],AA$2)</f>
        <v>1</v>
      </c>
      <c r="AB6" s="21">
        <f>COUNTIFS(RosterTable[Player],$B6,RosterTable[Game],AB$1,RosterTable[Period'#],AB$2)</f>
        <v>0</v>
      </c>
      <c r="AC6" s="21">
        <f>COUNTIFS(RosterTable[Player],$B6,RosterTable[Game],AC$1,RosterTable[Period'#],AC$2)</f>
        <v>1</v>
      </c>
      <c r="AD6" s="21">
        <f>COUNTIFS(RosterTable[Player],$B6,RosterTable[Game],AD$1,RosterTable[Period'#],AD$2)</f>
        <v>0</v>
      </c>
      <c r="AE6" s="21">
        <f>COUNTIFS(RosterTable[Player],$B6,RosterTable[Game],AE$1,RosterTable[Period'#],AE$2)</f>
        <v>0</v>
      </c>
      <c r="AF6" s="21">
        <f>COUNTIFS(RosterTable[Player],$B6,RosterTable[Game],AF$1,RosterTable[Period'#],AF$2)</f>
        <v>1</v>
      </c>
      <c r="AG6" s="21">
        <f>COUNTIFS(RosterTable[Player],$B6,RosterTable[Game],AG$1,RosterTable[Period'#],AG$2)</f>
        <v>0</v>
      </c>
      <c r="AH6" s="21">
        <f>COUNTIFS(RosterTable[Player],$B6,RosterTable[Game],AH$1,RosterTable[Period'#],AH$2)</f>
        <v>1</v>
      </c>
      <c r="AI6" s="21">
        <f>COUNTIFS(RosterTable[Player],$B6,RosterTable[Game],AI$1,RosterTable[Period'#],AI$2)</f>
        <v>0</v>
      </c>
      <c r="AJ6" s="21">
        <f>COUNTIFS(RosterTable[Player],$B6,RosterTable[Game],AJ$1,RosterTable[Period'#],AJ$2)</f>
        <v>0</v>
      </c>
      <c r="AK6" s="21">
        <f>COUNTIFS(RosterTable[Player],$B6,RosterTable[Game],AK$1,RosterTable[Period'#],AK$2)</f>
        <v>1</v>
      </c>
      <c r="AL6" s="21">
        <f>COUNTIFS(RosterTable[Player],$B6,RosterTable[Game],AL$1,RosterTable[Period'#],AL$2)</f>
        <v>0</v>
      </c>
      <c r="AM6" s="21">
        <f>COUNTIFS(RosterTable[Player],$B6,RosterTable[Game],AM$1,RosterTable[Period'#],AM$2)</f>
        <v>1</v>
      </c>
      <c r="AN6" s="21">
        <f>COUNTIFS(RosterTable[Player],$B6,RosterTable[Game],AN$1,RosterTable[Period'#],AN$2)</f>
        <v>0</v>
      </c>
      <c r="AO6" s="21">
        <f>COUNTIFS(RosterTable[Player],$B6,RosterTable[Game],AO$1,RosterTable[Period'#],AO$2)</f>
        <v>1</v>
      </c>
      <c r="AP6" s="21">
        <f>COUNTIFS(RosterTable[Player],$B6,RosterTable[Game],AP$1,RosterTable[Period'#],AP$2)</f>
        <v>0</v>
      </c>
      <c r="AQ6" s="21">
        <f>COUNTIFS(RosterTable[Player],$B6,RosterTable[Game],AQ$1,RosterTable[Period'#],AQ$2)</f>
        <v>0</v>
      </c>
      <c r="AR6" s="21">
        <f>COUNTIFS(RosterTable[Player],$B6,RosterTable[Game],AR$1,RosterTable[Period'#],AR$2)</f>
        <v>1</v>
      </c>
      <c r="AS6" s="21">
        <f>COUNTIFS(RosterTable[Player],$B6,RosterTable[Game],AS$1,RosterTable[Period'#],AS$2)</f>
        <v>0</v>
      </c>
      <c r="AT6" s="21">
        <f>COUNTIFS(RosterTable[Player],$B6,RosterTable[Game],AT$1,RosterTable[Period'#],AT$2)</f>
        <v>1</v>
      </c>
      <c r="AU6" s="21">
        <f>COUNTIFS(RosterTable[Player],$B6,RosterTable[Game],AU$1,RosterTable[Period'#],AU$2)</f>
        <v>0</v>
      </c>
      <c r="AV6" s="21">
        <f>COUNTIFS(RosterTable[Player],$B6,RosterTable[Game],AV$1,RosterTable[Period'#],AV$2)</f>
        <v>0</v>
      </c>
      <c r="AW6" s="21">
        <f>COUNTIFS(RosterTable[Player],$B6,RosterTable[Game],AW$1,RosterTable[Period'#],AW$2)</f>
        <v>1</v>
      </c>
      <c r="AX6" s="21">
        <f>COUNTIFS(RosterTable[Player],$B6,RosterTable[Game],AX$1,RosterTable[Period'#],AX$2)</f>
        <v>0</v>
      </c>
      <c r="AY6" s="21">
        <f>COUNTIFS(RosterTable[Player],$B6,RosterTable[Game],AY$1,RosterTable[Period'#],AY$2)</f>
        <v>1</v>
      </c>
      <c r="AZ6" s="21">
        <f>COUNTIFS(RosterTable[Player],$B6,RosterTable[Game],AZ$1,RosterTable[Period'#],AZ$2)</f>
        <v>0</v>
      </c>
      <c r="BA6" s="21">
        <f>COUNTIFS(RosterTable[Player],$B6,RosterTable[Game],BA$1,RosterTable[Period'#],BA$2)</f>
        <v>1</v>
      </c>
      <c r="BB6" s="21">
        <f>COUNTIFS(RosterTable[Player],$B6,RosterTable[Game],BB$1,RosterTable[Period'#],BB$2)</f>
        <v>0</v>
      </c>
      <c r="BC6" s="21">
        <f>COUNTIFS(RosterTable[Player],$B6,RosterTable[Game],BC$1,RosterTable[Period'#],BC$2)</f>
        <v>0</v>
      </c>
      <c r="BD6" s="21">
        <f>COUNTIFS(RosterTable[Player],$B6,RosterTable[Game],BD$1,RosterTable[Period'#],BD$2)</f>
        <v>1</v>
      </c>
      <c r="BE6" s="22">
        <f>SUM('Roster - Matrix'!$C6:$BD6)</f>
        <v>23</v>
      </c>
    </row>
    <row r="7" spans="2:57" x14ac:dyDescent="0.3">
      <c r="B7" s="13" t="s">
        <v>4</v>
      </c>
      <c r="C7" s="21">
        <f>COUNTIFS(RosterTable[Player],$B7,RosterTable[Game],C$1,RosterTable[Period'#],C$2)</f>
        <v>1</v>
      </c>
      <c r="D7" s="21">
        <f>COUNTIFS(RosterTable[Player],$B7,RosterTable[Game],D$1,RosterTable[Period'#],D$2)</f>
        <v>0</v>
      </c>
      <c r="E7" s="21">
        <f>COUNTIFS(RosterTable[Player],$B7,RosterTable[Game],E$1,RosterTable[Period'#],E$2)</f>
        <v>0</v>
      </c>
      <c r="F7" s="21">
        <f>COUNTIFS(RosterTable[Player],$B7,RosterTable[Game],F$1,RosterTable[Period'#],F$2)</f>
        <v>1</v>
      </c>
      <c r="G7" s="21">
        <f>COUNTIFS(RosterTable[Player],$B7,RosterTable[Game],G$1,RosterTable[Period'#],G$2)</f>
        <v>0</v>
      </c>
      <c r="H7" s="21">
        <f>COUNTIFS(RosterTable[Player],$B7,RosterTable[Game],H$1,RosterTable[Period'#],H$2)</f>
        <v>1</v>
      </c>
      <c r="I7" s="21">
        <f>COUNTIFS(RosterTable[Player],$B7,RosterTable[Game],I$1,RosterTable[Period'#],I$2)</f>
        <v>0</v>
      </c>
      <c r="J7" s="21">
        <f>COUNTIFS(RosterTable[Player],$B7,RosterTable[Game],J$1,RosterTable[Period'#],J$2)</f>
        <v>1</v>
      </c>
      <c r="K7" s="21">
        <f>COUNTIFS(RosterTable[Player],$B7,RosterTable[Game],K$1,RosterTable[Period'#],K$2)</f>
        <v>0</v>
      </c>
      <c r="L7" s="21">
        <f>COUNTIFS(RosterTable[Player],$B7,RosterTable[Game],L$1,RosterTable[Period'#],L$2)</f>
        <v>0</v>
      </c>
      <c r="M7" s="21">
        <f>COUNTIFS(RosterTable[Player],$B7,RosterTable[Game],M$1,RosterTable[Period'#],M$2)</f>
        <v>1</v>
      </c>
      <c r="N7" s="21">
        <f>COUNTIFS(RosterTable[Player],$B7,RosterTable[Game],N$1,RosterTable[Period'#],N$2)</f>
        <v>0</v>
      </c>
      <c r="O7" s="21">
        <f>COUNTIFS(RosterTable[Player],$B7,RosterTable[Game],O$1,RosterTable[Period'#],O$2)</f>
        <v>1</v>
      </c>
      <c r="P7" s="21">
        <f>COUNTIFS(RosterTable[Player],$B7,RosterTable[Game],P$1,RosterTable[Period'#],P$2)</f>
        <v>0</v>
      </c>
      <c r="Q7" s="21">
        <f>COUNTIFS(RosterTable[Player],$B7,RosterTable[Game],Q$1,RosterTable[Period'#],Q$2)</f>
        <v>0</v>
      </c>
      <c r="R7" s="21">
        <f>COUNTIFS(RosterTable[Player],$B7,RosterTable[Game],R$1,RosterTable[Period'#],R$2)</f>
        <v>1</v>
      </c>
      <c r="S7" s="21">
        <f>COUNTIFS(RosterTable[Player],$B7,RosterTable[Game],S$1,RosterTable[Period'#],S$2)</f>
        <v>0</v>
      </c>
      <c r="T7" s="21">
        <f>COUNTIFS(RosterTable[Player],$B7,RosterTable[Game],T$1,RosterTable[Period'#],T$2)</f>
        <v>1</v>
      </c>
      <c r="U7" s="21">
        <f>COUNTIFS(RosterTable[Player],$B7,RosterTable[Game],U$1,RosterTable[Period'#],U$2)</f>
        <v>0</v>
      </c>
      <c r="V7" s="21">
        <f>COUNTIFS(RosterTable[Player],$B7,RosterTable[Game],V$1,RosterTable[Period'#],V$2)</f>
        <v>1</v>
      </c>
      <c r="W7" s="21">
        <f>COUNTIFS(RosterTable[Player],$B7,RosterTable[Game],W$1,RosterTable[Period'#],W$2)</f>
        <v>0</v>
      </c>
      <c r="X7" s="21">
        <f>COUNTIFS(RosterTable[Player],$B7,RosterTable[Game],X$1,RosterTable[Period'#],X$2)</f>
        <v>0</v>
      </c>
      <c r="Y7" s="21">
        <f>COUNTIFS(RosterTable[Player],$B7,RosterTable[Game],Y$1,RosterTable[Period'#],Y$2)</f>
        <v>1</v>
      </c>
      <c r="Z7" s="21">
        <f>COUNTIFS(RosterTable[Player],$B7,RosterTable[Game],Z$1,RosterTable[Period'#],Z$2)</f>
        <v>0</v>
      </c>
      <c r="AA7" s="21">
        <f>COUNTIFS(RosterTable[Player],$B7,RosterTable[Game],AA$1,RosterTable[Period'#],AA$2)</f>
        <v>1</v>
      </c>
      <c r="AB7" s="21">
        <f>COUNTIFS(RosterTable[Player],$B7,RosterTable[Game],AB$1,RosterTable[Period'#],AB$2)</f>
        <v>0</v>
      </c>
      <c r="AC7" s="21">
        <f>COUNTIFS(RosterTable[Player],$B7,RosterTable[Game],AC$1,RosterTable[Period'#],AC$2)</f>
        <v>0</v>
      </c>
      <c r="AD7" s="21">
        <f>COUNTIFS(RosterTable[Player],$B7,RosterTable[Game],AD$1,RosterTable[Period'#],AD$2)</f>
        <v>1</v>
      </c>
      <c r="AE7" s="21">
        <f>COUNTIFS(RosterTable[Player],$B7,RosterTable[Game],AE$1,RosterTable[Period'#],AE$2)</f>
        <v>0</v>
      </c>
      <c r="AF7" s="21">
        <f>COUNTIFS(RosterTable[Player],$B7,RosterTable[Game],AF$1,RosterTable[Period'#],AF$2)</f>
        <v>1</v>
      </c>
      <c r="AG7" s="21">
        <f>COUNTIFS(RosterTable[Player],$B7,RosterTable[Game],AG$1,RosterTable[Period'#],AG$2)</f>
        <v>0</v>
      </c>
      <c r="AH7" s="21">
        <f>COUNTIFS(RosterTable[Player],$B7,RosterTable[Game],AH$1,RosterTable[Period'#],AH$2)</f>
        <v>1</v>
      </c>
      <c r="AI7" s="21">
        <f>COUNTIFS(RosterTable[Player],$B7,RosterTable[Game],AI$1,RosterTable[Period'#],AI$2)</f>
        <v>0</v>
      </c>
      <c r="AJ7" s="21">
        <f>COUNTIFS(RosterTable[Player],$B7,RosterTable[Game],AJ$1,RosterTable[Period'#],AJ$2)</f>
        <v>0</v>
      </c>
      <c r="AK7" s="21">
        <f>COUNTIFS(RosterTable[Player],$B7,RosterTable[Game],AK$1,RosterTable[Period'#],AK$2)</f>
        <v>1</v>
      </c>
      <c r="AL7" s="21">
        <f>COUNTIFS(RosterTable[Player],$B7,RosterTable[Game],AL$1,RosterTable[Period'#],AL$2)</f>
        <v>0</v>
      </c>
      <c r="AM7" s="21">
        <f>COUNTIFS(RosterTable[Player],$B7,RosterTable[Game],AM$1,RosterTable[Period'#],AM$2)</f>
        <v>1</v>
      </c>
      <c r="AN7" s="21">
        <f>COUNTIFS(RosterTable[Player],$B7,RosterTable[Game],AN$1,RosterTable[Period'#],AN$2)</f>
        <v>0</v>
      </c>
      <c r="AO7" s="21">
        <f>COUNTIFS(RosterTable[Player],$B7,RosterTable[Game],AO$1,RosterTable[Period'#],AO$2)</f>
        <v>0</v>
      </c>
      <c r="AP7" s="21">
        <f>COUNTIFS(RosterTable[Player],$B7,RosterTable[Game],AP$1,RosterTable[Period'#],AP$2)</f>
        <v>1</v>
      </c>
      <c r="AQ7" s="21">
        <f>COUNTIFS(RosterTable[Player],$B7,RosterTable[Game],AQ$1,RosterTable[Period'#],AQ$2)</f>
        <v>0</v>
      </c>
      <c r="AR7" s="21">
        <f>COUNTIFS(RosterTable[Player],$B7,RosterTable[Game],AR$1,RosterTable[Period'#],AR$2)</f>
        <v>1</v>
      </c>
      <c r="AS7" s="21">
        <f>COUNTIFS(RosterTable[Player],$B7,RosterTable[Game],AS$1,RosterTable[Period'#],AS$2)</f>
        <v>0</v>
      </c>
      <c r="AT7" s="21">
        <f>COUNTIFS(RosterTable[Player],$B7,RosterTable[Game],AT$1,RosterTable[Period'#],AT$2)</f>
        <v>1</v>
      </c>
      <c r="AU7" s="21">
        <f>COUNTIFS(RosterTable[Player],$B7,RosterTable[Game],AU$1,RosterTable[Period'#],AU$2)</f>
        <v>0</v>
      </c>
      <c r="AV7" s="21">
        <f>COUNTIFS(RosterTable[Player],$B7,RosterTable[Game],AV$1,RosterTable[Period'#],AV$2)</f>
        <v>0</v>
      </c>
      <c r="AW7" s="21">
        <f>COUNTIFS(RosterTable[Player],$B7,RosterTable[Game],AW$1,RosterTable[Period'#],AW$2)</f>
        <v>1</v>
      </c>
      <c r="AX7" s="21">
        <f>COUNTIFS(RosterTable[Player],$B7,RosterTable[Game],AX$1,RosterTable[Period'#],AX$2)</f>
        <v>0</v>
      </c>
      <c r="AY7" s="21">
        <f>COUNTIFS(RosterTable[Player],$B7,RosterTable[Game],AY$1,RosterTable[Period'#],AY$2)</f>
        <v>1</v>
      </c>
      <c r="AZ7" s="21">
        <f>COUNTIFS(RosterTable[Player],$B7,RosterTable[Game],AZ$1,RosterTable[Period'#],AZ$2)</f>
        <v>0</v>
      </c>
      <c r="BA7" s="21">
        <f>COUNTIFS(RosterTable[Player],$B7,RosterTable[Game],BA$1,RosterTable[Period'#],BA$2)</f>
        <v>0</v>
      </c>
      <c r="BB7" s="21">
        <f>COUNTIFS(RosterTable[Player],$B7,RosterTable[Game],BB$1,RosterTable[Period'#],BB$2)</f>
        <v>1</v>
      </c>
      <c r="BC7" s="21">
        <f>COUNTIFS(RosterTable[Player],$B7,RosterTable[Game],BC$1,RosterTable[Period'#],BC$2)</f>
        <v>0</v>
      </c>
      <c r="BD7" s="21">
        <f>COUNTIFS(RosterTable[Player],$B7,RosterTable[Game],BD$1,RosterTable[Period'#],BD$2)</f>
        <v>1</v>
      </c>
      <c r="BE7" s="22">
        <f>SUM('Roster - Matrix'!$C7:$BD7)</f>
        <v>23</v>
      </c>
    </row>
    <row r="8" spans="2:57" x14ac:dyDescent="0.3">
      <c r="B8" s="13" t="s">
        <v>5</v>
      </c>
      <c r="C8" s="21">
        <f>COUNTIFS(RosterTable[Player],$B8,RosterTable[Game],C$1,RosterTable[Period'#],C$2)</f>
        <v>1</v>
      </c>
      <c r="D8" s="21">
        <f>COUNTIFS(RosterTable[Player],$B8,RosterTable[Game],D$1,RosterTable[Period'#],D$2)</f>
        <v>0</v>
      </c>
      <c r="E8" s="21">
        <f>COUNTIFS(RosterTable[Player],$B8,RosterTable[Game],E$1,RosterTable[Period'#],E$2)</f>
        <v>0</v>
      </c>
      <c r="F8" s="21">
        <f>COUNTIFS(RosterTable[Player],$B8,RosterTable[Game],F$1,RosterTable[Period'#],F$2)</f>
        <v>1</v>
      </c>
      <c r="G8" s="21">
        <f>COUNTIFS(RosterTable[Player],$B8,RosterTable[Game],G$1,RosterTable[Period'#],G$2)</f>
        <v>0</v>
      </c>
      <c r="H8" s="21">
        <f>COUNTIFS(RosterTable[Player],$B8,RosterTable[Game],H$1,RosterTable[Period'#],H$2)</f>
        <v>1</v>
      </c>
      <c r="I8" s="21">
        <f>COUNTIFS(RosterTable[Player],$B8,RosterTable[Game],I$1,RosterTable[Period'#],I$2)</f>
        <v>0</v>
      </c>
      <c r="J8" s="21">
        <f>COUNTIFS(RosterTable[Player],$B8,RosterTable[Game],J$1,RosterTable[Period'#],J$2)</f>
        <v>0</v>
      </c>
      <c r="K8" s="21">
        <f>COUNTIFS(RosterTable[Player],$B8,RosterTable[Game],K$1,RosterTable[Period'#],K$2)</f>
        <v>1</v>
      </c>
      <c r="L8" s="21">
        <f>COUNTIFS(RosterTable[Player],$B8,RosterTable[Game],L$1,RosterTable[Period'#],L$2)</f>
        <v>0</v>
      </c>
      <c r="M8" s="21">
        <f>COUNTIFS(RosterTable[Player],$B8,RosterTable[Game],M$1,RosterTable[Period'#],M$2)</f>
        <v>1</v>
      </c>
      <c r="N8" s="21">
        <f>COUNTIFS(RosterTable[Player],$B8,RosterTable[Game],N$1,RosterTable[Period'#],N$2)</f>
        <v>0</v>
      </c>
      <c r="O8" s="21">
        <f>COUNTIFS(RosterTable[Player],$B8,RosterTable[Game],O$1,RosterTable[Period'#],O$2)</f>
        <v>1</v>
      </c>
      <c r="P8" s="21">
        <f>COUNTIFS(RosterTable[Player],$B8,RosterTable[Game],P$1,RosterTable[Period'#],P$2)</f>
        <v>0</v>
      </c>
      <c r="Q8" s="21">
        <f>COUNTIFS(RosterTable[Player],$B8,RosterTable[Game],Q$1,RosterTable[Period'#],Q$2)</f>
        <v>0</v>
      </c>
      <c r="R8" s="21">
        <f>COUNTIFS(RosterTable[Player],$B8,RosterTable[Game],R$1,RosterTable[Period'#],R$2)</f>
        <v>1</v>
      </c>
      <c r="S8" s="21">
        <f>COUNTIFS(RosterTable[Player],$B8,RosterTable[Game],S$1,RosterTable[Period'#],S$2)</f>
        <v>0</v>
      </c>
      <c r="T8" s="21">
        <f>COUNTIFS(RosterTable[Player],$B8,RosterTable[Game],T$1,RosterTable[Period'#],T$2)</f>
        <v>1</v>
      </c>
      <c r="U8" s="21">
        <f>COUNTIFS(RosterTable[Player],$B8,RosterTable[Game],U$1,RosterTable[Period'#],U$2)</f>
        <v>0</v>
      </c>
      <c r="V8" s="21">
        <f>COUNTIFS(RosterTable[Player],$B8,RosterTable[Game],V$1,RosterTable[Period'#],V$2)</f>
        <v>0</v>
      </c>
      <c r="W8" s="21">
        <f>COUNTIFS(RosterTable[Player],$B8,RosterTable[Game],W$1,RosterTable[Period'#],W$2)</f>
        <v>1</v>
      </c>
      <c r="X8" s="21">
        <f>COUNTIFS(RosterTable[Player],$B8,RosterTable[Game],X$1,RosterTable[Period'#],X$2)</f>
        <v>0</v>
      </c>
      <c r="Y8" s="21">
        <f>COUNTIFS(RosterTable[Player],$B8,RosterTable[Game],Y$1,RosterTable[Period'#],Y$2)</f>
        <v>1</v>
      </c>
      <c r="Z8" s="21">
        <f>COUNTIFS(RosterTable[Player],$B8,RosterTable[Game],Z$1,RosterTable[Period'#],Z$2)</f>
        <v>0</v>
      </c>
      <c r="AA8" s="21">
        <f>COUNTIFS(RosterTable[Player],$B8,RosterTable[Game],AA$1,RosterTable[Period'#],AA$2)</f>
        <v>1</v>
      </c>
      <c r="AB8" s="21">
        <f>COUNTIFS(RosterTable[Player],$B8,RosterTable[Game],AB$1,RosterTable[Period'#],AB$2)</f>
        <v>0</v>
      </c>
      <c r="AC8" s="21">
        <f>COUNTIFS(RosterTable[Player],$B8,RosterTable[Game],AC$1,RosterTable[Period'#],AC$2)</f>
        <v>0</v>
      </c>
      <c r="AD8" s="21">
        <f>COUNTIFS(RosterTable[Player],$B8,RosterTable[Game],AD$1,RosterTable[Period'#],AD$2)</f>
        <v>1</v>
      </c>
      <c r="AE8" s="21">
        <f>COUNTIFS(RosterTable[Player],$B8,RosterTable[Game],AE$1,RosterTable[Period'#],AE$2)</f>
        <v>0</v>
      </c>
      <c r="AF8" s="21">
        <f>COUNTIFS(RosterTable[Player],$B8,RosterTable[Game],AF$1,RosterTable[Period'#],AF$2)</f>
        <v>1</v>
      </c>
      <c r="AG8" s="21">
        <f>COUNTIFS(RosterTable[Player],$B8,RosterTable[Game],AG$1,RosterTable[Period'#],AG$2)</f>
        <v>0</v>
      </c>
      <c r="AH8" s="21">
        <f>COUNTIFS(RosterTable[Player],$B8,RosterTable[Game],AH$1,RosterTable[Period'#],AH$2)</f>
        <v>0</v>
      </c>
      <c r="AI8" s="21">
        <f>COUNTIFS(RosterTable[Player],$B8,RosterTable[Game],AI$1,RosterTable[Period'#],AI$2)</f>
        <v>1</v>
      </c>
      <c r="AJ8" s="21">
        <f>COUNTIFS(RosterTable[Player],$B8,RosterTable[Game],AJ$1,RosterTable[Period'#],AJ$2)</f>
        <v>0</v>
      </c>
      <c r="AK8" s="21">
        <f>COUNTIFS(RosterTable[Player],$B8,RosterTable[Game],AK$1,RosterTable[Period'#],AK$2)</f>
        <v>1</v>
      </c>
      <c r="AL8" s="21">
        <f>COUNTIFS(RosterTable[Player],$B8,RosterTable[Game],AL$1,RosterTable[Period'#],AL$2)</f>
        <v>0</v>
      </c>
      <c r="AM8" s="21">
        <f>COUNTIFS(RosterTable[Player],$B8,RosterTable[Game],AM$1,RosterTable[Period'#],AM$2)</f>
        <v>1</v>
      </c>
      <c r="AN8" s="21">
        <f>COUNTIFS(RosterTable[Player],$B8,RosterTable[Game],AN$1,RosterTable[Period'#],AN$2)</f>
        <v>0</v>
      </c>
      <c r="AO8" s="21">
        <f>COUNTIFS(RosterTable[Player],$B8,RosterTable[Game],AO$1,RosterTable[Period'#],AO$2)</f>
        <v>0</v>
      </c>
      <c r="AP8" s="21">
        <f>COUNTIFS(RosterTable[Player],$B8,RosterTable[Game],AP$1,RosterTable[Period'#],AP$2)</f>
        <v>1</v>
      </c>
      <c r="AQ8" s="21">
        <f>COUNTIFS(RosterTable[Player],$B8,RosterTable[Game],AQ$1,RosterTable[Period'#],AQ$2)</f>
        <v>0</v>
      </c>
      <c r="AR8" s="21">
        <f>COUNTIFS(RosterTable[Player],$B8,RosterTable[Game],AR$1,RosterTable[Period'#],AR$2)</f>
        <v>1</v>
      </c>
      <c r="AS8" s="21">
        <f>COUNTIFS(RosterTable[Player],$B8,RosterTable[Game],AS$1,RosterTable[Period'#],AS$2)</f>
        <v>0</v>
      </c>
      <c r="AT8" s="21">
        <f>COUNTIFS(RosterTable[Player],$B8,RosterTable[Game],AT$1,RosterTable[Period'#],AT$2)</f>
        <v>0</v>
      </c>
      <c r="AU8" s="21">
        <f>COUNTIFS(RosterTable[Player],$B8,RosterTable[Game],AU$1,RosterTable[Period'#],AU$2)</f>
        <v>1</v>
      </c>
      <c r="AV8" s="21">
        <f>COUNTIFS(RosterTable[Player],$B8,RosterTable[Game],AV$1,RosterTable[Period'#],AV$2)</f>
        <v>0</v>
      </c>
      <c r="AW8" s="21">
        <f>COUNTIFS(RosterTable[Player],$B8,RosterTable[Game],AW$1,RosterTable[Period'#],AW$2)</f>
        <v>1</v>
      </c>
      <c r="AX8" s="21">
        <f>COUNTIFS(RosterTable[Player],$B8,RosterTable[Game],AX$1,RosterTable[Period'#],AX$2)</f>
        <v>0</v>
      </c>
      <c r="AY8" s="21">
        <f>COUNTIFS(RosterTable[Player],$B8,RosterTable[Game],AY$1,RosterTable[Period'#],AY$2)</f>
        <v>1</v>
      </c>
      <c r="AZ8" s="21">
        <f>COUNTIFS(RosterTable[Player],$B8,RosterTable[Game],AZ$1,RosterTable[Period'#],AZ$2)</f>
        <v>0</v>
      </c>
      <c r="BA8" s="21">
        <f>COUNTIFS(RosterTable[Player],$B8,RosterTable[Game],BA$1,RosterTable[Period'#],BA$2)</f>
        <v>0</v>
      </c>
      <c r="BB8" s="21">
        <f>COUNTIFS(RosterTable[Player],$B8,RosterTable[Game],BB$1,RosterTable[Period'#],BB$2)</f>
        <v>1</v>
      </c>
      <c r="BC8" s="21">
        <f>COUNTIFS(RosterTable[Player],$B8,RosterTable[Game],BC$1,RosterTable[Period'#],BC$2)</f>
        <v>0</v>
      </c>
      <c r="BD8" s="21">
        <f>COUNTIFS(RosterTable[Player],$B8,RosterTable[Game],BD$1,RosterTable[Period'#],BD$2)</f>
        <v>1</v>
      </c>
      <c r="BE8" s="22">
        <f>SUM('Roster - Matrix'!$C8:$BD8)</f>
        <v>23</v>
      </c>
    </row>
    <row r="9" spans="2:57" x14ac:dyDescent="0.3">
      <c r="B9" s="13" t="s">
        <v>6</v>
      </c>
      <c r="C9" s="21">
        <f>COUNTIFS(RosterTable[Player],$B9,RosterTable[Game],C$1,RosterTable[Period'#],C$2)</f>
        <v>0</v>
      </c>
      <c r="D9" s="21">
        <f>COUNTIFS(RosterTable[Player],$B9,RosterTable[Game],D$1,RosterTable[Period'#],D$2)</f>
        <v>1</v>
      </c>
      <c r="E9" s="21">
        <f>COUNTIFS(RosterTable[Player],$B9,RosterTable[Game],E$1,RosterTable[Period'#],E$2)</f>
        <v>0</v>
      </c>
      <c r="F9" s="21">
        <f>COUNTIFS(RosterTable[Player],$B9,RosterTable[Game],F$1,RosterTable[Period'#],F$2)</f>
        <v>1</v>
      </c>
      <c r="G9" s="21">
        <f>COUNTIFS(RosterTable[Player],$B9,RosterTable[Game],G$1,RosterTable[Period'#],G$2)</f>
        <v>0</v>
      </c>
      <c r="H9" s="21">
        <f>COUNTIFS(RosterTable[Player],$B9,RosterTable[Game],H$1,RosterTable[Period'#],H$2)</f>
        <v>1</v>
      </c>
      <c r="I9" s="21">
        <f>COUNTIFS(RosterTable[Player],$B9,RosterTable[Game],I$1,RosterTable[Period'#],I$2)</f>
        <v>0</v>
      </c>
      <c r="J9" s="21">
        <f>COUNTIFS(RosterTable[Player],$B9,RosterTable[Game],J$1,RosterTable[Period'#],J$2)</f>
        <v>0</v>
      </c>
      <c r="K9" s="21">
        <f>COUNTIFS(RosterTable[Player],$B9,RosterTable[Game],K$1,RosterTable[Period'#],K$2)</f>
        <v>1</v>
      </c>
      <c r="L9" s="21">
        <f>COUNTIFS(RosterTable[Player],$B9,RosterTable[Game],L$1,RosterTable[Period'#],L$2)</f>
        <v>0</v>
      </c>
      <c r="M9" s="21">
        <f>COUNTIFS(RosterTable[Player],$B9,RosterTable[Game],M$1,RosterTable[Period'#],M$2)</f>
        <v>1</v>
      </c>
      <c r="N9" s="21">
        <f>COUNTIFS(RosterTable[Player],$B9,RosterTable[Game],N$1,RosterTable[Period'#],N$2)</f>
        <v>0</v>
      </c>
      <c r="O9" s="21">
        <f>COUNTIFS(RosterTable[Player],$B9,RosterTable[Game],O$1,RosterTable[Period'#],O$2)</f>
        <v>0</v>
      </c>
      <c r="P9" s="21">
        <f>COUNTIFS(RosterTable[Player],$B9,RosterTable[Game],P$1,RosterTable[Period'#],P$2)</f>
        <v>1</v>
      </c>
      <c r="Q9" s="21">
        <f>COUNTIFS(RosterTable[Player],$B9,RosterTable[Game],Q$1,RosterTable[Period'#],Q$2)</f>
        <v>0</v>
      </c>
      <c r="R9" s="21">
        <f>COUNTIFS(RosterTable[Player],$B9,RosterTable[Game],R$1,RosterTable[Period'#],R$2)</f>
        <v>1</v>
      </c>
      <c r="S9" s="21">
        <f>COUNTIFS(RosterTable[Player],$B9,RosterTable[Game],S$1,RosterTable[Period'#],S$2)</f>
        <v>0</v>
      </c>
      <c r="T9" s="21">
        <f>COUNTIFS(RosterTable[Player],$B9,RosterTable[Game],T$1,RosterTable[Period'#],T$2)</f>
        <v>1</v>
      </c>
      <c r="U9" s="21">
        <f>COUNTIFS(RosterTable[Player],$B9,RosterTable[Game],U$1,RosterTable[Period'#],U$2)</f>
        <v>0</v>
      </c>
      <c r="V9" s="21">
        <f>COUNTIFS(RosterTable[Player],$B9,RosterTable[Game],V$1,RosterTable[Period'#],V$2)</f>
        <v>0</v>
      </c>
      <c r="W9" s="21">
        <f>COUNTIFS(RosterTable[Player],$B9,RosterTable[Game],W$1,RosterTable[Period'#],W$2)</f>
        <v>1</v>
      </c>
      <c r="X9" s="21">
        <f>COUNTIFS(RosterTable[Player],$B9,RosterTable[Game],X$1,RosterTable[Period'#],X$2)</f>
        <v>0</v>
      </c>
      <c r="Y9" s="21">
        <f>COUNTIFS(RosterTable[Player],$B9,RosterTable[Game],Y$1,RosterTable[Period'#],Y$2)</f>
        <v>1</v>
      </c>
      <c r="Z9" s="21">
        <f>COUNTIFS(RosterTable[Player],$B9,RosterTable[Game],Z$1,RosterTable[Period'#],Z$2)</f>
        <v>0</v>
      </c>
      <c r="AA9" s="21">
        <f>COUNTIFS(RosterTable[Player],$B9,RosterTable[Game],AA$1,RosterTable[Period'#],AA$2)</f>
        <v>0</v>
      </c>
      <c r="AB9" s="21">
        <f>COUNTIFS(RosterTable[Player],$B9,RosterTable[Game],AB$1,RosterTable[Period'#],AB$2)</f>
        <v>1</v>
      </c>
      <c r="AC9" s="21">
        <f>COUNTIFS(RosterTable[Player],$B9,RosterTable[Game],AC$1,RosterTable[Period'#],AC$2)</f>
        <v>0</v>
      </c>
      <c r="AD9" s="21">
        <f>COUNTIFS(RosterTable[Player],$B9,RosterTable[Game],AD$1,RosterTable[Period'#],AD$2)</f>
        <v>1</v>
      </c>
      <c r="AE9" s="21">
        <f>COUNTIFS(RosterTable[Player],$B9,RosterTable[Game],AE$1,RosterTable[Period'#],AE$2)</f>
        <v>0</v>
      </c>
      <c r="AF9" s="21">
        <f>COUNTIFS(RosterTable[Player],$B9,RosterTable[Game],AF$1,RosterTable[Period'#],AF$2)</f>
        <v>1</v>
      </c>
      <c r="AG9" s="21">
        <f>COUNTIFS(RosterTable[Player],$B9,RosterTable[Game],AG$1,RosterTable[Period'#],AG$2)</f>
        <v>0</v>
      </c>
      <c r="AH9" s="21">
        <f>COUNTIFS(RosterTable[Player],$B9,RosterTable[Game],AH$1,RosterTable[Period'#],AH$2)</f>
        <v>0</v>
      </c>
      <c r="AI9" s="21">
        <f>COUNTIFS(RosterTable[Player],$B9,RosterTable[Game],AI$1,RosterTable[Period'#],AI$2)</f>
        <v>1</v>
      </c>
      <c r="AJ9" s="21">
        <f>COUNTIFS(RosterTable[Player],$B9,RosterTable[Game],AJ$1,RosterTable[Period'#],AJ$2)</f>
        <v>0</v>
      </c>
      <c r="AK9" s="21">
        <f>COUNTIFS(RosterTable[Player],$B9,RosterTable[Game],AK$1,RosterTable[Period'#],AK$2)</f>
        <v>1</v>
      </c>
      <c r="AL9" s="21">
        <f>COUNTIFS(RosterTable[Player],$B9,RosterTable[Game],AL$1,RosterTable[Period'#],AL$2)</f>
        <v>0</v>
      </c>
      <c r="AM9" s="21">
        <f>COUNTIFS(RosterTable[Player],$B9,RosterTable[Game],AM$1,RosterTable[Period'#],AM$2)</f>
        <v>0</v>
      </c>
      <c r="AN9" s="21">
        <f>COUNTIFS(RosterTable[Player],$B9,RosterTable[Game],AN$1,RosterTable[Period'#],AN$2)</f>
        <v>1</v>
      </c>
      <c r="AO9" s="21">
        <f>COUNTIFS(RosterTable[Player],$B9,RosterTable[Game],AO$1,RosterTable[Period'#],AO$2)</f>
        <v>0</v>
      </c>
      <c r="AP9" s="21">
        <f>COUNTIFS(RosterTable[Player],$B9,RosterTable[Game],AP$1,RosterTable[Period'#],AP$2)</f>
        <v>1</v>
      </c>
      <c r="AQ9" s="21">
        <f>COUNTIFS(RosterTable[Player],$B9,RosterTable[Game],AQ$1,RosterTable[Period'#],AQ$2)</f>
        <v>0</v>
      </c>
      <c r="AR9" s="21">
        <f>COUNTIFS(RosterTable[Player],$B9,RosterTable[Game],AR$1,RosterTable[Period'#],AR$2)</f>
        <v>1</v>
      </c>
      <c r="AS9" s="21">
        <f>COUNTIFS(RosterTable[Player],$B9,RosterTable[Game],AS$1,RosterTable[Period'#],AS$2)</f>
        <v>0</v>
      </c>
      <c r="AT9" s="21">
        <f>COUNTIFS(RosterTable[Player],$B9,RosterTable[Game],AT$1,RosterTable[Period'#],AT$2)</f>
        <v>0</v>
      </c>
      <c r="AU9" s="21">
        <f>COUNTIFS(RosterTable[Player],$B9,RosterTable[Game],AU$1,RosterTable[Period'#],AU$2)</f>
        <v>1</v>
      </c>
      <c r="AV9" s="21">
        <f>COUNTIFS(RosterTable[Player],$B9,RosterTable[Game],AV$1,RosterTable[Period'#],AV$2)</f>
        <v>0</v>
      </c>
      <c r="AW9" s="21">
        <f>COUNTIFS(RosterTable[Player],$B9,RosterTable[Game],AW$1,RosterTable[Period'#],AW$2)</f>
        <v>1</v>
      </c>
      <c r="AX9" s="21">
        <f>COUNTIFS(RosterTable[Player],$B9,RosterTable[Game],AX$1,RosterTable[Period'#],AX$2)</f>
        <v>0</v>
      </c>
      <c r="AY9" s="21">
        <f>COUNTIFS(RosterTable[Player],$B9,RosterTable[Game],AY$1,RosterTable[Period'#],AY$2)</f>
        <v>0</v>
      </c>
      <c r="AZ9" s="21">
        <f>COUNTIFS(RosterTable[Player],$B9,RosterTable[Game],AZ$1,RosterTable[Period'#],AZ$2)</f>
        <v>1</v>
      </c>
      <c r="BA9" s="21">
        <f>COUNTIFS(RosterTable[Player],$B9,RosterTable[Game],BA$1,RosterTable[Period'#],BA$2)</f>
        <v>0</v>
      </c>
      <c r="BB9" s="21">
        <f>COUNTIFS(RosterTable[Player],$B9,RosterTable[Game],BB$1,RosterTable[Period'#],BB$2)</f>
        <v>1</v>
      </c>
      <c r="BC9" s="21">
        <f>COUNTIFS(RosterTable[Player],$B9,RosterTable[Game],BC$1,RosterTable[Period'#],BC$2)</f>
        <v>0</v>
      </c>
      <c r="BD9" s="21">
        <f>COUNTIFS(RosterTable[Player],$B9,RosterTable[Game],BD$1,RosterTable[Period'#],BD$2)</f>
        <v>1</v>
      </c>
      <c r="BE9" s="22">
        <f>SUM('Roster - Matrix'!$C9:$BD9)</f>
        <v>23</v>
      </c>
    </row>
    <row r="10" spans="2:57" x14ac:dyDescent="0.3">
      <c r="B10" s="13" t="s">
        <v>7</v>
      </c>
      <c r="C10" s="21">
        <f>COUNTIFS(RosterTable[Player],$B10,RosterTable[Game],C$1,RosterTable[Period'#],C$2)</f>
        <v>0</v>
      </c>
      <c r="D10" s="21">
        <f>COUNTIFS(RosterTable[Player],$B10,RosterTable[Game],D$1,RosterTable[Period'#],D$2)</f>
        <v>1</v>
      </c>
      <c r="E10" s="21">
        <f>COUNTIFS(RosterTable[Player],$B10,RosterTable[Game],E$1,RosterTable[Period'#],E$2)</f>
        <v>0</v>
      </c>
      <c r="F10" s="21">
        <f>COUNTIFS(RosterTable[Player],$B10,RosterTable[Game],F$1,RosterTable[Period'#],F$2)</f>
        <v>1</v>
      </c>
      <c r="G10" s="21">
        <f>COUNTIFS(RosterTable[Player],$B10,RosterTable[Game],G$1,RosterTable[Period'#],G$2)</f>
        <v>0</v>
      </c>
      <c r="H10" s="21">
        <f>COUNTIFS(RosterTable[Player],$B10,RosterTable[Game],H$1,RosterTable[Period'#],H$2)</f>
        <v>0</v>
      </c>
      <c r="I10" s="21">
        <f>COUNTIFS(RosterTable[Player],$B10,RosterTable[Game],I$1,RosterTable[Period'#],I$2)</f>
        <v>1</v>
      </c>
      <c r="J10" s="21">
        <f>COUNTIFS(RosterTable[Player],$B10,RosterTable[Game],J$1,RosterTable[Period'#],J$2)</f>
        <v>0</v>
      </c>
      <c r="K10" s="21">
        <f>COUNTIFS(RosterTable[Player],$B10,RosterTable[Game],K$1,RosterTable[Period'#],K$2)</f>
        <v>1</v>
      </c>
      <c r="L10" s="21">
        <f>COUNTIFS(RosterTable[Player],$B10,RosterTable[Game],L$1,RosterTable[Period'#],L$2)</f>
        <v>0</v>
      </c>
      <c r="M10" s="21">
        <f>COUNTIFS(RosterTable[Player],$B10,RosterTable[Game],M$1,RosterTable[Period'#],M$2)</f>
        <v>1</v>
      </c>
      <c r="N10" s="21">
        <f>COUNTIFS(RosterTable[Player],$B10,RosterTable[Game],N$1,RosterTable[Period'#],N$2)</f>
        <v>0</v>
      </c>
      <c r="O10" s="21">
        <f>COUNTIFS(RosterTable[Player],$B10,RosterTable[Game],O$1,RosterTable[Period'#],O$2)</f>
        <v>0</v>
      </c>
      <c r="P10" s="21">
        <f>COUNTIFS(RosterTable[Player],$B10,RosterTable[Game],P$1,RosterTable[Period'#],P$2)</f>
        <v>1</v>
      </c>
      <c r="Q10" s="21">
        <f>COUNTIFS(RosterTable[Player],$B10,RosterTable[Game],Q$1,RosterTable[Period'#],Q$2)</f>
        <v>0</v>
      </c>
      <c r="R10" s="21">
        <f>COUNTIFS(RosterTable[Player],$B10,RosterTable[Game],R$1,RosterTable[Period'#],R$2)</f>
        <v>1</v>
      </c>
      <c r="S10" s="21">
        <f>COUNTIFS(RosterTable[Player],$B10,RosterTable[Game],S$1,RosterTable[Period'#],S$2)</f>
        <v>0</v>
      </c>
      <c r="T10" s="21">
        <f>COUNTIFS(RosterTable[Player],$B10,RosterTable[Game],T$1,RosterTable[Period'#],T$2)</f>
        <v>0</v>
      </c>
      <c r="U10" s="21">
        <f>COUNTIFS(RosterTable[Player],$B10,RosterTable[Game],U$1,RosterTable[Period'#],U$2)</f>
        <v>1</v>
      </c>
      <c r="V10" s="21">
        <f>COUNTIFS(RosterTable[Player],$B10,RosterTable[Game],V$1,RosterTable[Period'#],V$2)</f>
        <v>0</v>
      </c>
      <c r="W10" s="21">
        <f>COUNTIFS(RosterTable[Player],$B10,RosterTable[Game],W$1,RosterTable[Period'#],W$2)</f>
        <v>1</v>
      </c>
      <c r="X10" s="21">
        <f>COUNTIFS(RosterTable[Player],$B10,RosterTable[Game],X$1,RosterTable[Period'#],X$2)</f>
        <v>0</v>
      </c>
      <c r="Y10" s="21">
        <f>COUNTIFS(RosterTable[Player],$B10,RosterTable[Game],Y$1,RosterTable[Period'#],Y$2)</f>
        <v>1</v>
      </c>
      <c r="Z10" s="21">
        <f>COUNTIFS(RosterTable[Player],$B10,RosterTable[Game],Z$1,RosterTable[Period'#],Z$2)</f>
        <v>0</v>
      </c>
      <c r="AA10" s="21">
        <f>COUNTIFS(RosterTable[Player],$B10,RosterTable[Game],AA$1,RosterTable[Period'#],AA$2)</f>
        <v>0</v>
      </c>
      <c r="AB10" s="21">
        <f>COUNTIFS(RosterTable[Player],$B10,RosterTable[Game],AB$1,RosterTable[Period'#],AB$2)</f>
        <v>1</v>
      </c>
      <c r="AC10" s="21">
        <f>COUNTIFS(RosterTable[Player],$B10,RosterTable[Game],AC$1,RosterTable[Period'#],AC$2)</f>
        <v>0</v>
      </c>
      <c r="AD10" s="21">
        <f>COUNTIFS(RosterTable[Player],$B10,RosterTable[Game],AD$1,RosterTable[Period'#],AD$2)</f>
        <v>1</v>
      </c>
      <c r="AE10" s="21">
        <f>COUNTIFS(RosterTable[Player],$B10,RosterTable[Game],AE$1,RosterTable[Period'#],AE$2)</f>
        <v>0</v>
      </c>
      <c r="AF10" s="21">
        <f>COUNTIFS(RosterTable[Player],$B10,RosterTable[Game],AF$1,RosterTable[Period'#],AF$2)</f>
        <v>0</v>
      </c>
      <c r="AG10" s="21">
        <f>COUNTIFS(RosterTable[Player],$B10,RosterTable[Game],AG$1,RosterTable[Period'#],AG$2)</f>
        <v>1</v>
      </c>
      <c r="AH10" s="21">
        <f>COUNTIFS(RosterTable[Player],$B10,RosterTable[Game],AH$1,RosterTable[Period'#],AH$2)</f>
        <v>0</v>
      </c>
      <c r="AI10" s="21">
        <f>COUNTIFS(RosterTable[Player],$B10,RosterTable[Game],AI$1,RosterTable[Period'#],AI$2)</f>
        <v>1</v>
      </c>
      <c r="AJ10" s="21">
        <f>COUNTIFS(RosterTable[Player],$B10,RosterTable[Game],AJ$1,RosterTable[Period'#],AJ$2)</f>
        <v>0</v>
      </c>
      <c r="AK10" s="21">
        <f>COUNTIFS(RosterTable[Player],$B10,RosterTable[Game],AK$1,RosterTable[Period'#],AK$2)</f>
        <v>1</v>
      </c>
      <c r="AL10" s="21">
        <f>COUNTIFS(RosterTable[Player],$B10,RosterTable[Game],AL$1,RosterTable[Period'#],AL$2)</f>
        <v>0</v>
      </c>
      <c r="AM10" s="21">
        <f>COUNTIFS(RosterTable[Player],$B10,RosterTable[Game],AM$1,RosterTable[Period'#],AM$2)</f>
        <v>0</v>
      </c>
      <c r="AN10" s="21">
        <f>COUNTIFS(RosterTable[Player],$B10,RosterTable[Game],AN$1,RosterTable[Period'#],AN$2)</f>
        <v>1</v>
      </c>
      <c r="AO10" s="21">
        <f>COUNTIFS(RosterTable[Player],$B10,RosterTable[Game],AO$1,RosterTable[Period'#],AO$2)</f>
        <v>0</v>
      </c>
      <c r="AP10" s="21">
        <f>COUNTIFS(RosterTable[Player],$B10,RosterTable[Game],AP$1,RosterTable[Period'#],AP$2)</f>
        <v>1</v>
      </c>
      <c r="AQ10" s="21">
        <f>COUNTIFS(RosterTable[Player],$B10,RosterTable[Game],AQ$1,RosterTable[Period'#],AQ$2)</f>
        <v>0</v>
      </c>
      <c r="AR10" s="21">
        <f>COUNTIFS(RosterTable[Player],$B10,RosterTable[Game],AR$1,RosterTable[Period'#],AR$2)</f>
        <v>0</v>
      </c>
      <c r="AS10" s="21">
        <f>COUNTIFS(RosterTable[Player],$B10,RosterTable[Game],AS$1,RosterTable[Period'#],AS$2)</f>
        <v>1</v>
      </c>
      <c r="AT10" s="21">
        <f>COUNTIFS(RosterTable[Player],$B10,RosterTable[Game],AT$1,RosterTable[Period'#],AT$2)</f>
        <v>0</v>
      </c>
      <c r="AU10" s="21">
        <f>COUNTIFS(RosterTable[Player],$B10,RosterTable[Game],AU$1,RosterTable[Period'#],AU$2)</f>
        <v>1</v>
      </c>
      <c r="AV10" s="21">
        <f>COUNTIFS(RosterTable[Player],$B10,RosterTable[Game],AV$1,RosterTable[Period'#],AV$2)</f>
        <v>0</v>
      </c>
      <c r="AW10" s="21">
        <f>COUNTIFS(RosterTable[Player],$B10,RosterTable[Game],AW$1,RosterTable[Period'#],AW$2)</f>
        <v>1</v>
      </c>
      <c r="AX10" s="21">
        <f>COUNTIFS(RosterTable[Player],$B10,RosterTable[Game],AX$1,RosterTable[Period'#],AX$2)</f>
        <v>0</v>
      </c>
      <c r="AY10" s="21">
        <f>COUNTIFS(RosterTable[Player],$B10,RosterTable[Game],AY$1,RosterTable[Period'#],AY$2)</f>
        <v>0</v>
      </c>
      <c r="AZ10" s="21">
        <f>COUNTIFS(RosterTable[Player],$B10,RosterTable[Game],AZ$1,RosterTable[Period'#],AZ$2)</f>
        <v>1</v>
      </c>
      <c r="BA10" s="21">
        <f>COUNTIFS(RosterTable[Player],$B10,RosterTable[Game],BA$1,RosterTable[Period'#],BA$2)</f>
        <v>0</v>
      </c>
      <c r="BB10" s="21">
        <f>COUNTIFS(RosterTable[Player],$B10,RosterTable[Game],BB$1,RosterTable[Period'#],BB$2)</f>
        <v>1</v>
      </c>
      <c r="BC10" s="21">
        <f>COUNTIFS(RosterTable[Player],$B10,RosterTable[Game],BC$1,RosterTable[Period'#],BC$2)</f>
        <v>0</v>
      </c>
      <c r="BD10" s="21">
        <f>COUNTIFS(RosterTable[Player],$B10,RosterTable[Game],BD$1,RosterTable[Period'#],BD$2)</f>
        <v>0</v>
      </c>
      <c r="BE10" s="22">
        <f>SUM('Roster - Matrix'!$C10:$BD10)</f>
        <v>22</v>
      </c>
    </row>
    <row r="11" spans="2:57" x14ac:dyDescent="0.3">
      <c r="B11" s="13" t="s">
        <v>8</v>
      </c>
      <c r="C11" s="21">
        <f>COUNTIFS(RosterTable[Player],$B11,RosterTable[Game],C$1,RosterTable[Period'#],C$2)</f>
        <v>0</v>
      </c>
      <c r="D11" s="21">
        <f>COUNTIFS(RosterTable[Player],$B11,RosterTable[Game],D$1,RosterTable[Period'#],D$2)</f>
        <v>1</v>
      </c>
      <c r="E11" s="21">
        <f>COUNTIFS(RosterTable[Player],$B11,RosterTable[Game],E$1,RosterTable[Period'#],E$2)</f>
        <v>0</v>
      </c>
      <c r="F11" s="21">
        <f>COUNTIFS(RosterTable[Player],$B11,RosterTable[Game],F$1,RosterTable[Period'#],F$2)</f>
        <v>1</v>
      </c>
      <c r="G11" s="21">
        <f>COUNTIFS(RosterTable[Player],$B11,RosterTable[Game],G$1,RosterTable[Period'#],G$2)</f>
        <v>0</v>
      </c>
      <c r="H11" s="21">
        <f>COUNTIFS(RosterTable[Player],$B11,RosterTable[Game],H$1,RosterTable[Period'#],H$2)</f>
        <v>0</v>
      </c>
      <c r="I11" s="21">
        <f>COUNTIFS(RosterTable[Player],$B11,RosterTable[Game],I$1,RosterTable[Period'#],I$2)</f>
        <v>1</v>
      </c>
      <c r="J11" s="21">
        <f>COUNTIFS(RosterTable[Player],$B11,RosterTable[Game],J$1,RosterTable[Period'#],J$2)</f>
        <v>0</v>
      </c>
      <c r="K11" s="21">
        <f>COUNTIFS(RosterTable[Player],$B11,RosterTable[Game],K$1,RosterTable[Period'#],K$2)</f>
        <v>1</v>
      </c>
      <c r="L11" s="21">
        <f>COUNTIFS(RosterTable[Player],$B11,RosterTable[Game],L$1,RosterTable[Period'#],L$2)</f>
        <v>0</v>
      </c>
      <c r="M11" s="21">
        <f>COUNTIFS(RosterTable[Player],$B11,RosterTable[Game],M$1,RosterTable[Period'#],M$2)</f>
        <v>0</v>
      </c>
      <c r="N11" s="21">
        <f>COUNTIFS(RosterTable[Player],$B11,RosterTable[Game],N$1,RosterTable[Period'#],N$2)</f>
        <v>1</v>
      </c>
      <c r="O11" s="21">
        <f>COUNTIFS(RosterTable[Player],$B11,RosterTable[Game],O$1,RosterTable[Period'#],O$2)</f>
        <v>0</v>
      </c>
      <c r="P11" s="21">
        <f>COUNTIFS(RosterTable[Player],$B11,RosterTable[Game],P$1,RosterTable[Period'#],P$2)</f>
        <v>1</v>
      </c>
      <c r="Q11" s="21">
        <f>COUNTIFS(RosterTable[Player],$B11,RosterTable[Game],Q$1,RosterTable[Period'#],Q$2)</f>
        <v>0</v>
      </c>
      <c r="R11" s="21">
        <f>COUNTIFS(RosterTable[Player],$B11,RosterTable[Game],R$1,RosterTable[Period'#],R$2)</f>
        <v>1</v>
      </c>
      <c r="S11" s="21">
        <f>COUNTIFS(RosterTable[Player],$B11,RosterTable[Game],S$1,RosterTable[Period'#],S$2)</f>
        <v>0</v>
      </c>
      <c r="T11" s="21">
        <f>COUNTIFS(RosterTable[Player],$B11,RosterTable[Game],T$1,RosterTable[Period'#],T$2)</f>
        <v>0</v>
      </c>
      <c r="U11" s="21">
        <f>COUNTIFS(RosterTable[Player],$B11,RosterTable[Game],U$1,RosterTable[Period'#],U$2)</f>
        <v>1</v>
      </c>
      <c r="V11" s="21">
        <f>COUNTIFS(RosterTable[Player],$B11,RosterTable[Game],V$1,RosterTable[Period'#],V$2)</f>
        <v>0</v>
      </c>
      <c r="W11" s="21">
        <f>COUNTIFS(RosterTable[Player],$B11,RosterTable[Game],W$1,RosterTable[Period'#],W$2)</f>
        <v>1</v>
      </c>
      <c r="X11" s="21">
        <f>COUNTIFS(RosterTable[Player],$B11,RosterTable[Game],X$1,RosterTable[Period'#],X$2)</f>
        <v>0</v>
      </c>
      <c r="Y11" s="21">
        <f>COUNTIFS(RosterTable[Player],$B11,RosterTable[Game],Y$1,RosterTable[Period'#],Y$2)</f>
        <v>0</v>
      </c>
      <c r="Z11" s="21">
        <f>COUNTIFS(RosterTable[Player],$B11,RosterTable[Game],Z$1,RosterTable[Period'#],Z$2)</f>
        <v>1</v>
      </c>
      <c r="AA11" s="21">
        <f>COUNTIFS(RosterTable[Player],$B11,RosterTable[Game],AA$1,RosterTable[Period'#],AA$2)</f>
        <v>0</v>
      </c>
      <c r="AB11" s="21">
        <f>COUNTIFS(RosterTable[Player],$B11,RosterTable[Game],AB$1,RosterTable[Period'#],AB$2)</f>
        <v>1</v>
      </c>
      <c r="AC11" s="21">
        <f>COUNTIFS(RosterTable[Player],$B11,RosterTable[Game],AC$1,RosterTable[Period'#],AC$2)</f>
        <v>0</v>
      </c>
      <c r="AD11" s="21">
        <f>COUNTIFS(RosterTable[Player],$B11,RosterTable[Game],AD$1,RosterTable[Period'#],AD$2)</f>
        <v>1</v>
      </c>
      <c r="AE11" s="21">
        <f>COUNTIFS(RosterTable[Player],$B11,RosterTable[Game],AE$1,RosterTable[Period'#],AE$2)</f>
        <v>0</v>
      </c>
      <c r="AF11" s="21">
        <f>COUNTIFS(RosterTable[Player],$B11,RosterTable[Game],AF$1,RosterTable[Period'#],AF$2)</f>
        <v>0</v>
      </c>
      <c r="AG11" s="21">
        <f>COUNTIFS(RosterTable[Player],$B11,RosterTable[Game],AG$1,RosterTable[Period'#],AG$2)</f>
        <v>1</v>
      </c>
      <c r="AH11" s="21">
        <f>COUNTIFS(RosterTable[Player],$B11,RosterTable[Game],AH$1,RosterTable[Period'#],AH$2)</f>
        <v>0</v>
      </c>
      <c r="AI11" s="21">
        <f>COUNTIFS(RosterTable[Player],$B11,RosterTable[Game],AI$1,RosterTable[Period'#],AI$2)</f>
        <v>1</v>
      </c>
      <c r="AJ11" s="21">
        <f>COUNTIFS(RosterTable[Player],$B11,RosterTable[Game],AJ$1,RosterTable[Period'#],AJ$2)</f>
        <v>0</v>
      </c>
      <c r="AK11" s="21">
        <f>COUNTIFS(RosterTable[Player],$B11,RosterTable[Game],AK$1,RosterTable[Period'#],AK$2)</f>
        <v>0</v>
      </c>
      <c r="AL11" s="21">
        <f>COUNTIFS(RosterTable[Player],$B11,RosterTable[Game],AL$1,RosterTable[Period'#],AL$2)</f>
        <v>1</v>
      </c>
      <c r="AM11" s="21">
        <f>COUNTIFS(RosterTable[Player],$B11,RosterTable[Game],AM$1,RosterTable[Period'#],AM$2)</f>
        <v>0</v>
      </c>
      <c r="AN11" s="21">
        <f>COUNTIFS(RosterTable[Player],$B11,RosterTable[Game],AN$1,RosterTable[Period'#],AN$2)</f>
        <v>1</v>
      </c>
      <c r="AO11" s="21">
        <f>COUNTIFS(RosterTable[Player],$B11,RosterTable[Game],AO$1,RosterTable[Period'#],AO$2)</f>
        <v>0</v>
      </c>
      <c r="AP11" s="21">
        <f>COUNTIFS(RosterTable[Player],$B11,RosterTable[Game],AP$1,RosterTable[Period'#],AP$2)</f>
        <v>1</v>
      </c>
      <c r="AQ11" s="21">
        <f>COUNTIFS(RosterTable[Player],$B11,RosterTable[Game],AQ$1,RosterTable[Period'#],AQ$2)</f>
        <v>0</v>
      </c>
      <c r="AR11" s="21">
        <f>COUNTIFS(RosterTable[Player],$B11,RosterTable[Game],AR$1,RosterTable[Period'#],AR$2)</f>
        <v>0</v>
      </c>
      <c r="AS11" s="21">
        <f>COUNTIFS(RosterTable[Player],$B11,RosterTable[Game],AS$1,RosterTable[Period'#],AS$2)</f>
        <v>1</v>
      </c>
      <c r="AT11" s="21">
        <f>COUNTIFS(RosterTable[Player],$B11,RosterTable[Game],AT$1,RosterTable[Period'#],AT$2)</f>
        <v>0</v>
      </c>
      <c r="AU11" s="21">
        <f>COUNTIFS(RosterTable[Player],$B11,RosterTable[Game],AU$1,RosterTable[Period'#],AU$2)</f>
        <v>1</v>
      </c>
      <c r="AV11" s="21">
        <f>COUNTIFS(RosterTable[Player],$B11,RosterTable[Game],AV$1,RosterTable[Period'#],AV$2)</f>
        <v>0</v>
      </c>
      <c r="AW11" s="21">
        <f>COUNTIFS(RosterTable[Player],$B11,RosterTable[Game],AW$1,RosterTable[Period'#],AW$2)</f>
        <v>0</v>
      </c>
      <c r="AX11" s="21">
        <f>COUNTIFS(RosterTable[Player],$B11,RosterTable[Game],AX$1,RosterTable[Period'#],AX$2)</f>
        <v>1</v>
      </c>
      <c r="AY11" s="21">
        <f>COUNTIFS(RosterTable[Player],$B11,RosterTable[Game],AY$1,RosterTable[Period'#],AY$2)</f>
        <v>0</v>
      </c>
      <c r="AZ11" s="21">
        <f>COUNTIFS(RosterTable[Player],$B11,RosterTable[Game],AZ$1,RosterTable[Period'#],AZ$2)</f>
        <v>1</v>
      </c>
      <c r="BA11" s="21">
        <f>COUNTIFS(RosterTable[Player],$B11,RosterTable[Game],BA$1,RosterTable[Period'#],BA$2)</f>
        <v>0</v>
      </c>
      <c r="BB11" s="21">
        <f>COUNTIFS(RosterTable[Player],$B11,RosterTable[Game],BB$1,RosterTable[Period'#],BB$2)</f>
        <v>1</v>
      </c>
      <c r="BC11" s="21">
        <f>COUNTIFS(RosterTable[Player],$B11,RosterTable[Game],BC$1,RosterTable[Period'#],BC$2)</f>
        <v>0</v>
      </c>
      <c r="BD11" s="21">
        <f>COUNTIFS(RosterTable[Player],$B11,RosterTable[Game],BD$1,RosterTable[Period'#],BD$2)</f>
        <v>0</v>
      </c>
      <c r="BE11" s="22">
        <f>SUM('Roster - Matrix'!$C11:$BD11)</f>
        <v>22</v>
      </c>
    </row>
    <row r="12" spans="2:57" x14ac:dyDescent="0.3">
      <c r="B12" s="13" t="s">
        <v>9</v>
      </c>
      <c r="C12" s="21">
        <f>COUNTIFS(RosterTable[Player],$B12,RosterTable[Game],C$1,RosterTable[Period'#],C$2)</f>
        <v>0</v>
      </c>
      <c r="D12" s="21">
        <f>COUNTIFS(RosterTable[Player],$B12,RosterTable[Game],D$1,RosterTable[Period'#],D$2)</f>
        <v>1</v>
      </c>
      <c r="E12" s="21">
        <f>COUNTIFS(RosterTable[Player],$B12,RosterTable[Game],E$1,RosterTable[Period'#],E$2)</f>
        <v>0</v>
      </c>
      <c r="F12" s="21">
        <f>COUNTIFS(RosterTable[Player],$B12,RosterTable[Game],F$1,RosterTable[Period'#],F$2)</f>
        <v>0</v>
      </c>
      <c r="G12" s="21">
        <f>COUNTIFS(RosterTable[Player],$B12,RosterTable[Game],G$1,RosterTable[Period'#],G$2)</f>
        <v>1</v>
      </c>
      <c r="H12" s="21">
        <f>COUNTIFS(RosterTable[Player],$B12,RosterTable[Game],H$1,RosterTable[Period'#],H$2)</f>
        <v>0</v>
      </c>
      <c r="I12" s="21">
        <f>COUNTIFS(RosterTable[Player],$B12,RosterTable[Game],I$1,RosterTable[Period'#],I$2)</f>
        <v>1</v>
      </c>
      <c r="J12" s="21">
        <f>COUNTIFS(RosterTable[Player],$B12,RosterTable[Game],J$1,RosterTable[Period'#],J$2)</f>
        <v>0</v>
      </c>
      <c r="K12" s="21">
        <f>COUNTIFS(RosterTable[Player],$B12,RosterTable[Game],K$1,RosterTable[Period'#],K$2)</f>
        <v>1</v>
      </c>
      <c r="L12" s="21">
        <f>COUNTIFS(RosterTable[Player],$B12,RosterTable[Game],L$1,RosterTable[Period'#],L$2)</f>
        <v>0</v>
      </c>
      <c r="M12" s="21">
        <f>COUNTIFS(RosterTable[Player],$B12,RosterTable[Game],M$1,RosterTable[Period'#],M$2)</f>
        <v>0</v>
      </c>
      <c r="N12" s="21">
        <f>COUNTIFS(RosterTable[Player],$B12,RosterTable[Game],N$1,RosterTable[Period'#],N$2)</f>
        <v>1</v>
      </c>
      <c r="O12" s="21">
        <f>COUNTIFS(RosterTable[Player],$B12,RosterTable[Game],O$1,RosterTable[Period'#],O$2)</f>
        <v>0</v>
      </c>
      <c r="P12" s="21">
        <f>COUNTIFS(RosterTable[Player],$B12,RosterTable[Game],P$1,RosterTable[Period'#],P$2)</f>
        <v>1</v>
      </c>
      <c r="Q12" s="21">
        <f>COUNTIFS(RosterTable[Player],$B12,RosterTable[Game],Q$1,RosterTable[Period'#],Q$2)</f>
        <v>0</v>
      </c>
      <c r="R12" s="21">
        <f>COUNTIFS(RosterTable[Player],$B12,RosterTable[Game],R$1,RosterTable[Period'#],R$2)</f>
        <v>0</v>
      </c>
      <c r="S12" s="21">
        <f>COUNTIFS(RosterTable[Player],$B12,RosterTable[Game],S$1,RosterTable[Period'#],S$2)</f>
        <v>1</v>
      </c>
      <c r="T12" s="21">
        <f>COUNTIFS(RosterTable[Player],$B12,RosterTable[Game],T$1,RosterTable[Period'#],T$2)</f>
        <v>0</v>
      </c>
      <c r="U12" s="21">
        <f>COUNTIFS(RosterTable[Player],$B12,RosterTable[Game],U$1,RosterTable[Period'#],U$2)</f>
        <v>1</v>
      </c>
      <c r="V12" s="21">
        <f>COUNTIFS(RosterTable[Player],$B12,RosterTable[Game],V$1,RosterTable[Period'#],V$2)</f>
        <v>0</v>
      </c>
      <c r="W12" s="21">
        <f>COUNTIFS(RosterTable[Player],$B12,RosterTable[Game],W$1,RosterTable[Period'#],W$2)</f>
        <v>1</v>
      </c>
      <c r="X12" s="21">
        <f>COUNTIFS(RosterTable[Player],$B12,RosterTable[Game],X$1,RosterTable[Period'#],X$2)</f>
        <v>0</v>
      </c>
      <c r="Y12" s="21">
        <f>COUNTIFS(RosterTable[Player],$B12,RosterTable[Game],Y$1,RosterTable[Period'#],Y$2)</f>
        <v>0</v>
      </c>
      <c r="Z12" s="21">
        <f>COUNTIFS(RosterTable[Player],$B12,RosterTable[Game],Z$1,RosterTable[Period'#],Z$2)</f>
        <v>1</v>
      </c>
      <c r="AA12" s="21">
        <f>COUNTIFS(RosterTable[Player],$B12,RosterTable[Game],AA$1,RosterTable[Period'#],AA$2)</f>
        <v>0</v>
      </c>
      <c r="AB12" s="21">
        <f>COUNTIFS(RosterTable[Player],$B12,RosterTable[Game],AB$1,RosterTable[Period'#],AB$2)</f>
        <v>1</v>
      </c>
      <c r="AC12" s="21">
        <f>COUNTIFS(RosterTable[Player],$B12,RosterTable[Game],AC$1,RosterTable[Period'#],AC$2)</f>
        <v>0</v>
      </c>
      <c r="AD12" s="21">
        <f>COUNTIFS(RosterTable[Player],$B12,RosterTable[Game],AD$1,RosterTable[Period'#],AD$2)</f>
        <v>0</v>
      </c>
      <c r="AE12" s="21">
        <f>COUNTIFS(RosterTable[Player],$B12,RosterTable[Game],AE$1,RosterTable[Period'#],AE$2)</f>
        <v>1</v>
      </c>
      <c r="AF12" s="21">
        <f>COUNTIFS(RosterTable[Player],$B12,RosterTable[Game],AF$1,RosterTable[Period'#],AF$2)</f>
        <v>0</v>
      </c>
      <c r="AG12" s="21">
        <f>COUNTIFS(RosterTable[Player],$B12,RosterTable[Game],AG$1,RosterTable[Period'#],AG$2)</f>
        <v>1</v>
      </c>
      <c r="AH12" s="21">
        <f>COUNTIFS(RosterTable[Player],$B12,RosterTable[Game],AH$1,RosterTable[Period'#],AH$2)</f>
        <v>0</v>
      </c>
      <c r="AI12" s="21">
        <f>COUNTIFS(RosterTable[Player],$B12,RosterTable[Game],AI$1,RosterTable[Period'#],AI$2)</f>
        <v>1</v>
      </c>
      <c r="AJ12" s="21">
        <f>COUNTIFS(RosterTable[Player],$B12,RosterTable[Game],AJ$1,RosterTable[Period'#],AJ$2)</f>
        <v>0</v>
      </c>
      <c r="AK12" s="21">
        <f>COUNTIFS(RosterTable[Player],$B12,RosterTable[Game],AK$1,RosterTable[Period'#],AK$2)</f>
        <v>0</v>
      </c>
      <c r="AL12" s="21">
        <f>COUNTIFS(RosterTable[Player],$B12,RosterTable[Game],AL$1,RosterTable[Period'#],AL$2)</f>
        <v>1</v>
      </c>
      <c r="AM12" s="21">
        <f>COUNTIFS(RosterTable[Player],$B12,RosterTable[Game],AM$1,RosterTable[Period'#],AM$2)</f>
        <v>0</v>
      </c>
      <c r="AN12" s="21">
        <f>COUNTIFS(RosterTable[Player],$B12,RosterTable[Game],AN$1,RosterTable[Period'#],AN$2)</f>
        <v>1</v>
      </c>
      <c r="AO12" s="21">
        <f>COUNTIFS(RosterTable[Player],$B12,RosterTable[Game],AO$1,RosterTable[Period'#],AO$2)</f>
        <v>0</v>
      </c>
      <c r="AP12" s="21">
        <f>COUNTIFS(RosterTable[Player],$B12,RosterTable[Game],AP$1,RosterTable[Period'#],AP$2)</f>
        <v>0</v>
      </c>
      <c r="AQ12" s="21">
        <f>COUNTIFS(RosterTable[Player],$B12,RosterTable[Game],AQ$1,RosterTable[Period'#],AQ$2)</f>
        <v>1</v>
      </c>
      <c r="AR12" s="21">
        <f>COUNTIFS(RosterTable[Player],$B12,RosterTable[Game],AR$1,RosterTable[Period'#],AR$2)</f>
        <v>0</v>
      </c>
      <c r="AS12" s="21">
        <f>COUNTIFS(RosterTable[Player],$B12,RosterTable[Game],AS$1,RosterTable[Period'#],AS$2)</f>
        <v>1</v>
      </c>
      <c r="AT12" s="21">
        <f>COUNTIFS(RosterTable[Player],$B12,RosterTable[Game],AT$1,RosterTable[Period'#],AT$2)</f>
        <v>0</v>
      </c>
      <c r="AU12" s="21">
        <f>COUNTIFS(RosterTable[Player],$B12,RosterTable[Game],AU$1,RosterTable[Period'#],AU$2)</f>
        <v>1</v>
      </c>
      <c r="AV12" s="21">
        <f>COUNTIFS(RosterTable[Player],$B12,RosterTable[Game],AV$1,RosterTable[Period'#],AV$2)</f>
        <v>0</v>
      </c>
      <c r="AW12" s="21">
        <f>COUNTIFS(RosterTable[Player],$B12,RosterTable[Game],AW$1,RosterTable[Period'#],AW$2)</f>
        <v>0</v>
      </c>
      <c r="AX12" s="21">
        <f>COUNTIFS(RosterTable[Player],$B12,RosterTable[Game],AX$1,RosterTable[Period'#],AX$2)</f>
        <v>1</v>
      </c>
      <c r="AY12" s="21">
        <f>COUNTIFS(RosterTable[Player],$B12,RosterTable[Game],AY$1,RosterTable[Period'#],AY$2)</f>
        <v>0</v>
      </c>
      <c r="AZ12" s="21">
        <f>COUNTIFS(RosterTable[Player],$B12,RosterTable[Game],AZ$1,RosterTable[Period'#],AZ$2)</f>
        <v>1</v>
      </c>
      <c r="BA12" s="21">
        <f>COUNTIFS(RosterTable[Player],$B12,RosterTable[Game],BA$1,RosterTable[Period'#],BA$2)</f>
        <v>0</v>
      </c>
      <c r="BB12" s="21">
        <f>COUNTIFS(RosterTable[Player],$B12,RosterTable[Game],BB$1,RosterTable[Period'#],BB$2)</f>
        <v>0</v>
      </c>
      <c r="BC12" s="21">
        <f>COUNTIFS(RosterTable[Player],$B12,RosterTable[Game],BC$1,RosterTable[Period'#],BC$2)</f>
        <v>1</v>
      </c>
      <c r="BD12" s="21">
        <f>COUNTIFS(RosterTable[Player],$B12,RosterTable[Game],BD$1,RosterTable[Period'#],BD$2)</f>
        <v>0</v>
      </c>
      <c r="BE12" s="22">
        <f>SUM('Roster - Matrix'!$C12:$BD12)</f>
        <v>22</v>
      </c>
    </row>
    <row r="13" spans="2:57" x14ac:dyDescent="0.3">
      <c r="B13" s="13" t="s">
        <v>10</v>
      </c>
      <c r="C13" s="21">
        <f>COUNTIFS(RosterTable[Player],$B13,RosterTable[Game],C$1,RosterTable[Period'#],C$2)</f>
        <v>0</v>
      </c>
      <c r="D13" s="21">
        <f>COUNTIFS(RosterTable[Player],$B13,RosterTable[Game],D$1,RosterTable[Period'#],D$2)</f>
        <v>1</v>
      </c>
      <c r="E13" s="21">
        <f>COUNTIFS(RosterTable[Player],$B13,RosterTable[Game],E$1,RosterTable[Period'#],E$2)</f>
        <v>0</v>
      </c>
      <c r="F13" s="21">
        <f>COUNTIFS(RosterTable[Player],$B13,RosterTable[Game],F$1,RosterTable[Period'#],F$2)</f>
        <v>0</v>
      </c>
      <c r="G13" s="21">
        <f>COUNTIFS(RosterTable[Player],$B13,RosterTable[Game],G$1,RosterTable[Period'#],G$2)</f>
        <v>1</v>
      </c>
      <c r="H13" s="21">
        <f>COUNTIFS(RosterTable[Player],$B13,RosterTable[Game],H$1,RosterTable[Period'#],H$2)</f>
        <v>0</v>
      </c>
      <c r="I13" s="21">
        <f>COUNTIFS(RosterTable[Player],$B13,RosterTable[Game],I$1,RosterTable[Period'#],I$2)</f>
        <v>1</v>
      </c>
      <c r="J13" s="21">
        <f>COUNTIFS(RosterTable[Player],$B13,RosterTable[Game],J$1,RosterTable[Period'#],J$2)</f>
        <v>0</v>
      </c>
      <c r="K13" s="21">
        <f>COUNTIFS(RosterTable[Player],$B13,RosterTable[Game],K$1,RosterTable[Period'#],K$2)</f>
        <v>0</v>
      </c>
      <c r="L13" s="21">
        <f>COUNTIFS(RosterTable[Player],$B13,RosterTable[Game],L$1,RosterTable[Period'#],L$2)</f>
        <v>1</v>
      </c>
      <c r="M13" s="21">
        <f>COUNTIFS(RosterTable[Player],$B13,RosterTable[Game],M$1,RosterTable[Period'#],M$2)</f>
        <v>0</v>
      </c>
      <c r="N13" s="21">
        <f>COUNTIFS(RosterTable[Player],$B13,RosterTable[Game],N$1,RosterTable[Period'#],N$2)</f>
        <v>1</v>
      </c>
      <c r="O13" s="21">
        <f>COUNTIFS(RosterTable[Player],$B13,RosterTable[Game],O$1,RosterTable[Period'#],O$2)</f>
        <v>0</v>
      </c>
      <c r="P13" s="21">
        <f>COUNTIFS(RosterTable[Player],$B13,RosterTable[Game],P$1,RosterTable[Period'#],P$2)</f>
        <v>1</v>
      </c>
      <c r="Q13" s="21">
        <f>COUNTIFS(RosterTable[Player],$B13,RosterTable[Game],Q$1,RosterTable[Period'#],Q$2)</f>
        <v>0</v>
      </c>
      <c r="R13" s="21">
        <f>COUNTIFS(RosterTable[Player],$B13,RosterTable[Game],R$1,RosterTable[Period'#],R$2)</f>
        <v>0</v>
      </c>
      <c r="S13" s="21">
        <f>COUNTIFS(RosterTable[Player],$B13,RosterTable[Game],S$1,RosterTable[Period'#],S$2)</f>
        <v>1</v>
      </c>
      <c r="T13" s="21">
        <f>COUNTIFS(RosterTable[Player],$B13,RosterTable[Game],T$1,RosterTable[Period'#],T$2)</f>
        <v>0</v>
      </c>
      <c r="U13" s="21">
        <f>COUNTIFS(RosterTable[Player],$B13,RosterTable[Game],U$1,RosterTable[Period'#],U$2)</f>
        <v>1</v>
      </c>
      <c r="V13" s="21">
        <f>COUNTIFS(RosterTable[Player],$B13,RosterTable[Game],V$1,RosterTable[Period'#],V$2)</f>
        <v>0</v>
      </c>
      <c r="W13" s="21">
        <f>COUNTIFS(RosterTable[Player],$B13,RosterTable[Game],W$1,RosterTable[Period'#],W$2)</f>
        <v>0</v>
      </c>
      <c r="X13" s="21">
        <f>COUNTIFS(RosterTable[Player],$B13,RosterTable[Game],X$1,RosterTable[Period'#],X$2)</f>
        <v>1</v>
      </c>
      <c r="Y13" s="21">
        <f>COUNTIFS(RosterTable[Player],$B13,RosterTable[Game],Y$1,RosterTable[Period'#],Y$2)</f>
        <v>0</v>
      </c>
      <c r="Z13" s="21">
        <f>COUNTIFS(RosterTable[Player],$B13,RosterTable[Game],Z$1,RosterTable[Period'#],Z$2)</f>
        <v>1</v>
      </c>
      <c r="AA13" s="21">
        <f>COUNTIFS(RosterTable[Player],$B13,RosterTable[Game],AA$1,RosterTable[Period'#],AA$2)</f>
        <v>0</v>
      </c>
      <c r="AB13" s="21">
        <f>COUNTIFS(RosterTable[Player],$B13,RosterTable[Game],AB$1,RosterTable[Period'#],AB$2)</f>
        <v>1</v>
      </c>
      <c r="AC13" s="21">
        <f>COUNTIFS(RosterTable[Player],$B13,RosterTable[Game],AC$1,RosterTable[Period'#],AC$2)</f>
        <v>0</v>
      </c>
      <c r="AD13" s="21">
        <f>COUNTIFS(RosterTable[Player],$B13,RosterTable[Game],AD$1,RosterTable[Period'#],AD$2)</f>
        <v>0</v>
      </c>
      <c r="AE13" s="21">
        <f>COUNTIFS(RosterTable[Player],$B13,RosterTable[Game],AE$1,RosterTable[Period'#],AE$2)</f>
        <v>1</v>
      </c>
      <c r="AF13" s="21">
        <f>COUNTIFS(RosterTable[Player],$B13,RosterTable[Game],AF$1,RosterTable[Period'#],AF$2)</f>
        <v>0</v>
      </c>
      <c r="AG13" s="21">
        <f>COUNTIFS(RosterTable[Player],$B13,RosterTable[Game],AG$1,RosterTable[Period'#],AG$2)</f>
        <v>1</v>
      </c>
      <c r="AH13" s="21">
        <f>COUNTIFS(RosterTable[Player],$B13,RosterTable[Game],AH$1,RosterTable[Period'#],AH$2)</f>
        <v>0</v>
      </c>
      <c r="AI13" s="21">
        <f>COUNTIFS(RosterTable[Player],$B13,RosterTable[Game],AI$1,RosterTable[Period'#],AI$2)</f>
        <v>0</v>
      </c>
      <c r="AJ13" s="21">
        <f>COUNTIFS(RosterTable[Player],$B13,RosterTable[Game],AJ$1,RosterTable[Period'#],AJ$2)</f>
        <v>1</v>
      </c>
      <c r="AK13" s="21">
        <f>COUNTIFS(RosterTable[Player],$B13,RosterTable[Game],AK$1,RosterTable[Period'#],AK$2)</f>
        <v>0</v>
      </c>
      <c r="AL13" s="21">
        <f>COUNTIFS(RosterTable[Player],$B13,RosterTable[Game],AL$1,RosterTable[Period'#],AL$2)</f>
        <v>1</v>
      </c>
      <c r="AM13" s="21">
        <f>COUNTIFS(RosterTable[Player],$B13,RosterTable[Game],AM$1,RosterTable[Period'#],AM$2)</f>
        <v>0</v>
      </c>
      <c r="AN13" s="21">
        <f>COUNTIFS(RosterTable[Player],$B13,RosterTable[Game],AN$1,RosterTable[Period'#],AN$2)</f>
        <v>1</v>
      </c>
      <c r="AO13" s="21">
        <f>COUNTIFS(RosterTable[Player],$B13,RosterTable[Game],AO$1,RosterTable[Period'#],AO$2)</f>
        <v>0</v>
      </c>
      <c r="AP13" s="21">
        <f>COUNTIFS(RosterTable[Player],$B13,RosterTable[Game],AP$1,RosterTable[Period'#],AP$2)</f>
        <v>0</v>
      </c>
      <c r="AQ13" s="21">
        <f>COUNTIFS(RosterTable[Player],$B13,RosterTable[Game],AQ$1,RosterTable[Period'#],AQ$2)</f>
        <v>1</v>
      </c>
      <c r="AR13" s="21">
        <f>COUNTIFS(RosterTable[Player],$B13,RosterTable[Game],AR$1,RosterTable[Period'#],AR$2)</f>
        <v>0</v>
      </c>
      <c r="AS13" s="21">
        <f>COUNTIFS(RosterTable[Player],$B13,RosterTable[Game],AS$1,RosterTable[Period'#],AS$2)</f>
        <v>1</v>
      </c>
      <c r="AT13" s="21">
        <f>COUNTIFS(RosterTable[Player],$B13,RosterTable[Game],AT$1,RosterTable[Period'#],AT$2)</f>
        <v>0</v>
      </c>
      <c r="AU13" s="21">
        <f>COUNTIFS(RosterTable[Player],$B13,RosterTable[Game],AU$1,RosterTable[Period'#],AU$2)</f>
        <v>0</v>
      </c>
      <c r="AV13" s="21">
        <f>COUNTIFS(RosterTable[Player],$B13,RosterTable[Game],AV$1,RosterTable[Period'#],AV$2)</f>
        <v>1</v>
      </c>
      <c r="AW13" s="21">
        <f>COUNTIFS(RosterTable[Player],$B13,RosterTable[Game],AW$1,RosterTable[Period'#],AW$2)</f>
        <v>0</v>
      </c>
      <c r="AX13" s="21">
        <f>COUNTIFS(RosterTable[Player],$B13,RosterTable[Game],AX$1,RosterTable[Period'#],AX$2)</f>
        <v>1</v>
      </c>
      <c r="AY13" s="21">
        <f>COUNTIFS(RosterTable[Player],$B13,RosterTable[Game],AY$1,RosterTable[Period'#],AY$2)</f>
        <v>0</v>
      </c>
      <c r="AZ13" s="21">
        <f>COUNTIFS(RosterTable[Player],$B13,RosterTable[Game],AZ$1,RosterTable[Period'#],AZ$2)</f>
        <v>1</v>
      </c>
      <c r="BA13" s="21">
        <f>COUNTIFS(RosterTable[Player],$B13,RosterTable[Game],BA$1,RosterTable[Period'#],BA$2)</f>
        <v>0</v>
      </c>
      <c r="BB13" s="21">
        <f>COUNTIFS(RosterTable[Player],$B13,RosterTable[Game],BB$1,RosterTable[Period'#],BB$2)</f>
        <v>0</v>
      </c>
      <c r="BC13" s="21">
        <f>COUNTIFS(RosterTable[Player],$B13,RosterTable[Game],BC$1,RosterTable[Period'#],BC$2)</f>
        <v>1</v>
      </c>
      <c r="BD13" s="21">
        <f>COUNTIFS(RosterTable[Player],$B13,RosterTable[Game],BD$1,RosterTable[Period'#],BD$2)</f>
        <v>0</v>
      </c>
      <c r="BE13" s="22">
        <f>SUM('Roster - Matrix'!$C13:$BD13)</f>
        <v>22</v>
      </c>
    </row>
    <row r="14" spans="2:57" x14ac:dyDescent="0.3">
      <c r="B14" s="13" t="s">
        <v>11</v>
      </c>
      <c r="C14" s="21">
        <f>COUNTIFS(RosterTable[Player],$B14,RosterTable[Game],C$1,RosterTable[Period'#],C$2)</f>
        <v>0</v>
      </c>
      <c r="D14" s="21">
        <f>COUNTIFS(RosterTable[Player],$B14,RosterTable[Game],D$1,RosterTable[Period'#],D$2)</f>
        <v>0</v>
      </c>
      <c r="E14" s="21">
        <f>COUNTIFS(RosterTable[Player],$B14,RosterTable[Game],E$1,RosterTable[Period'#],E$2)</f>
        <v>1</v>
      </c>
      <c r="F14" s="21">
        <f>COUNTIFS(RosterTable[Player],$B14,RosterTable[Game],F$1,RosterTable[Period'#],F$2)</f>
        <v>0</v>
      </c>
      <c r="G14" s="21">
        <f>COUNTIFS(RosterTable[Player],$B14,RosterTable[Game],G$1,RosterTable[Period'#],G$2)</f>
        <v>1</v>
      </c>
      <c r="H14" s="21">
        <f>COUNTIFS(RosterTable[Player],$B14,RosterTable[Game],H$1,RosterTable[Period'#],H$2)</f>
        <v>0</v>
      </c>
      <c r="I14" s="21">
        <f>COUNTIFS(RosterTable[Player],$B14,RosterTable[Game],I$1,RosterTable[Period'#],I$2)</f>
        <v>1</v>
      </c>
      <c r="J14" s="21">
        <f>COUNTIFS(RosterTable[Player],$B14,RosterTable[Game],J$1,RosterTable[Period'#],J$2)</f>
        <v>0</v>
      </c>
      <c r="K14" s="21">
        <f>COUNTIFS(RosterTable[Player],$B14,RosterTable[Game],K$1,RosterTable[Period'#],K$2)</f>
        <v>0</v>
      </c>
      <c r="L14" s="21">
        <f>COUNTIFS(RosterTable[Player],$B14,RosterTable[Game],L$1,RosterTable[Period'#],L$2)</f>
        <v>1</v>
      </c>
      <c r="M14" s="21">
        <f>COUNTIFS(RosterTable[Player],$B14,RosterTable[Game],M$1,RosterTable[Period'#],M$2)</f>
        <v>0</v>
      </c>
      <c r="N14" s="21">
        <f>COUNTIFS(RosterTable[Player],$B14,RosterTable[Game],N$1,RosterTable[Period'#],N$2)</f>
        <v>1</v>
      </c>
      <c r="O14" s="21">
        <f>COUNTIFS(RosterTable[Player],$B14,RosterTable[Game],O$1,RosterTable[Period'#],O$2)</f>
        <v>0</v>
      </c>
      <c r="P14" s="21">
        <f>COUNTIFS(RosterTable[Player],$B14,RosterTable[Game],P$1,RosterTable[Period'#],P$2)</f>
        <v>0</v>
      </c>
      <c r="Q14" s="21">
        <f>COUNTIFS(RosterTable[Player],$B14,RosterTable[Game],Q$1,RosterTable[Period'#],Q$2)</f>
        <v>1</v>
      </c>
      <c r="R14" s="21">
        <f>COUNTIFS(RosterTable[Player],$B14,RosterTable[Game],R$1,RosterTable[Period'#],R$2)</f>
        <v>0</v>
      </c>
      <c r="S14" s="21">
        <f>COUNTIFS(RosterTable[Player],$B14,RosterTable[Game],S$1,RosterTable[Period'#],S$2)</f>
        <v>1</v>
      </c>
      <c r="T14" s="21">
        <f>COUNTIFS(RosterTable[Player],$B14,RosterTable[Game],T$1,RosterTable[Period'#],T$2)</f>
        <v>0</v>
      </c>
      <c r="U14" s="21">
        <f>COUNTIFS(RosterTable[Player],$B14,RosterTable[Game],U$1,RosterTable[Period'#],U$2)</f>
        <v>1</v>
      </c>
      <c r="V14" s="21">
        <f>COUNTIFS(RosterTable[Player],$B14,RosterTable[Game],V$1,RosterTable[Period'#],V$2)</f>
        <v>0</v>
      </c>
      <c r="W14" s="21">
        <f>COUNTIFS(RosterTable[Player],$B14,RosterTable[Game],W$1,RosterTable[Period'#],W$2)</f>
        <v>0</v>
      </c>
      <c r="X14" s="21">
        <f>COUNTIFS(RosterTable[Player],$B14,RosterTable[Game],X$1,RosterTable[Period'#],X$2)</f>
        <v>1</v>
      </c>
      <c r="Y14" s="21">
        <f>COUNTIFS(RosterTable[Player],$B14,RosterTable[Game],Y$1,RosterTable[Period'#],Y$2)</f>
        <v>0</v>
      </c>
      <c r="Z14" s="21">
        <f>COUNTIFS(RosterTable[Player],$B14,RosterTable[Game],Z$1,RosterTable[Period'#],Z$2)</f>
        <v>1</v>
      </c>
      <c r="AA14" s="21">
        <f>COUNTIFS(RosterTable[Player],$B14,RosterTable[Game],AA$1,RosterTable[Period'#],AA$2)</f>
        <v>0</v>
      </c>
      <c r="AB14" s="21">
        <f>COUNTIFS(RosterTable[Player],$B14,RosterTable[Game],AB$1,RosterTable[Period'#],AB$2)</f>
        <v>0</v>
      </c>
      <c r="AC14" s="21">
        <f>COUNTIFS(RosterTable[Player],$B14,RosterTable[Game],AC$1,RosterTable[Period'#],AC$2)</f>
        <v>1</v>
      </c>
      <c r="AD14" s="21">
        <f>COUNTIFS(RosterTable[Player],$B14,RosterTable[Game],AD$1,RosterTable[Period'#],AD$2)</f>
        <v>0</v>
      </c>
      <c r="AE14" s="21">
        <f>COUNTIFS(RosterTable[Player],$B14,RosterTable[Game],AE$1,RosterTable[Period'#],AE$2)</f>
        <v>1</v>
      </c>
      <c r="AF14" s="21">
        <f>COUNTIFS(RosterTable[Player],$B14,RosterTable[Game],AF$1,RosterTable[Period'#],AF$2)</f>
        <v>0</v>
      </c>
      <c r="AG14" s="21">
        <f>COUNTIFS(RosterTable[Player],$B14,RosterTable[Game],AG$1,RosterTable[Period'#],AG$2)</f>
        <v>1</v>
      </c>
      <c r="AH14" s="21">
        <f>COUNTIFS(RosterTable[Player],$B14,RosterTable[Game],AH$1,RosterTable[Period'#],AH$2)</f>
        <v>0</v>
      </c>
      <c r="AI14" s="21">
        <f>COUNTIFS(RosterTable[Player],$B14,RosterTable[Game],AI$1,RosterTable[Period'#],AI$2)</f>
        <v>0</v>
      </c>
      <c r="AJ14" s="21">
        <f>COUNTIFS(RosterTable[Player],$B14,RosterTable[Game],AJ$1,RosterTable[Period'#],AJ$2)</f>
        <v>1</v>
      </c>
      <c r="AK14" s="21">
        <f>COUNTIFS(RosterTable[Player],$B14,RosterTable[Game],AK$1,RosterTable[Period'#],AK$2)</f>
        <v>0</v>
      </c>
      <c r="AL14" s="21">
        <f>COUNTIFS(RosterTable[Player],$B14,RosterTable[Game],AL$1,RosterTable[Period'#],AL$2)</f>
        <v>1</v>
      </c>
      <c r="AM14" s="21">
        <f>COUNTIFS(RosterTable[Player],$B14,RosterTable[Game],AM$1,RosterTable[Period'#],AM$2)</f>
        <v>0</v>
      </c>
      <c r="AN14" s="21">
        <f>COUNTIFS(RosterTable[Player],$B14,RosterTable[Game],AN$1,RosterTable[Period'#],AN$2)</f>
        <v>0</v>
      </c>
      <c r="AO14" s="21">
        <f>COUNTIFS(RosterTable[Player],$B14,RosterTable[Game],AO$1,RosterTable[Period'#],AO$2)</f>
        <v>1</v>
      </c>
      <c r="AP14" s="21">
        <f>COUNTIFS(RosterTable[Player],$B14,RosterTable[Game],AP$1,RosterTable[Period'#],AP$2)</f>
        <v>0</v>
      </c>
      <c r="AQ14" s="21">
        <f>COUNTIFS(RosterTable[Player],$B14,RosterTable[Game],AQ$1,RosterTable[Period'#],AQ$2)</f>
        <v>1</v>
      </c>
      <c r="AR14" s="21">
        <f>COUNTIFS(RosterTable[Player],$B14,RosterTable[Game],AR$1,RosterTable[Period'#],AR$2)</f>
        <v>0</v>
      </c>
      <c r="AS14" s="21">
        <f>COUNTIFS(RosterTable[Player],$B14,RosterTable[Game],AS$1,RosterTable[Period'#],AS$2)</f>
        <v>1</v>
      </c>
      <c r="AT14" s="21">
        <f>COUNTIFS(RosterTable[Player],$B14,RosterTable[Game],AT$1,RosterTable[Period'#],AT$2)</f>
        <v>0</v>
      </c>
      <c r="AU14" s="21">
        <f>COUNTIFS(RosterTable[Player],$B14,RosterTable[Game],AU$1,RosterTable[Period'#],AU$2)</f>
        <v>0</v>
      </c>
      <c r="AV14" s="21">
        <f>COUNTIFS(RosterTable[Player],$B14,RosterTable[Game],AV$1,RosterTable[Period'#],AV$2)</f>
        <v>1</v>
      </c>
      <c r="AW14" s="21">
        <f>COUNTIFS(RosterTable[Player],$B14,RosterTable[Game],AW$1,RosterTable[Period'#],AW$2)</f>
        <v>0</v>
      </c>
      <c r="AX14" s="21">
        <f>COUNTIFS(RosterTable[Player],$B14,RosterTable[Game],AX$1,RosterTable[Period'#],AX$2)</f>
        <v>1</v>
      </c>
      <c r="AY14" s="21">
        <f>COUNTIFS(RosterTable[Player],$B14,RosterTable[Game],AY$1,RosterTable[Period'#],AY$2)</f>
        <v>0</v>
      </c>
      <c r="AZ14" s="21">
        <f>COUNTIFS(RosterTable[Player],$B14,RosterTable[Game],AZ$1,RosterTable[Period'#],AZ$2)</f>
        <v>0</v>
      </c>
      <c r="BA14" s="21">
        <f>COUNTIFS(RosterTable[Player],$B14,RosterTable[Game],BA$1,RosterTable[Period'#],BA$2)</f>
        <v>1</v>
      </c>
      <c r="BB14" s="21">
        <f>COUNTIFS(RosterTable[Player],$B14,RosterTable[Game],BB$1,RosterTable[Period'#],BB$2)</f>
        <v>0</v>
      </c>
      <c r="BC14" s="21">
        <f>COUNTIFS(RosterTable[Player],$B14,RosterTable[Game],BC$1,RosterTable[Period'#],BC$2)</f>
        <v>1</v>
      </c>
      <c r="BD14" s="21">
        <f>COUNTIFS(RosterTable[Player],$B14,RosterTable[Game],BD$1,RosterTable[Period'#],BD$2)</f>
        <v>0</v>
      </c>
      <c r="BE14" s="22">
        <f>SUM('Roster - Matrix'!$C14:$BD14)</f>
        <v>22</v>
      </c>
    </row>
    <row r="15" spans="2:57" x14ac:dyDescent="0.3">
      <c r="B15" s="14" t="s">
        <v>12</v>
      </c>
      <c r="C15" s="21">
        <f>COUNTIFS(RosterTable[Player],$B15,RosterTable[Game],C$1,RosterTable[Period'#],C$2)</f>
        <v>0</v>
      </c>
      <c r="D15" s="21">
        <f>COUNTIFS(RosterTable[Player],$B15,RosterTable[Game],D$1,RosterTable[Period'#],D$2)</f>
        <v>0</v>
      </c>
      <c r="E15" s="21">
        <f>COUNTIFS(RosterTable[Player],$B15,RosterTable[Game],E$1,RosterTable[Period'#],E$2)</f>
        <v>1</v>
      </c>
      <c r="F15" s="21">
        <f>COUNTIFS(RosterTable[Player],$B15,RosterTable[Game],F$1,RosterTable[Period'#],F$2)</f>
        <v>0</v>
      </c>
      <c r="G15" s="21">
        <f>COUNTIFS(RosterTable[Player],$B15,RosterTable[Game],G$1,RosterTable[Period'#],G$2)</f>
        <v>1</v>
      </c>
      <c r="H15" s="21">
        <f>COUNTIFS(RosterTable[Player],$B15,RosterTable[Game],H$1,RosterTable[Period'#],H$2)</f>
        <v>0</v>
      </c>
      <c r="I15" s="21">
        <f>COUNTIFS(RosterTable[Player],$B15,RosterTable[Game],I$1,RosterTable[Period'#],I$2)</f>
        <v>0</v>
      </c>
      <c r="J15" s="21">
        <f>COUNTIFS(RosterTable[Player],$B15,RosterTable[Game],J$1,RosterTable[Period'#],J$2)</f>
        <v>1</v>
      </c>
      <c r="K15" s="21">
        <f>COUNTIFS(RosterTable[Player],$B15,RosterTable[Game],K$1,RosterTable[Period'#],K$2)</f>
        <v>0</v>
      </c>
      <c r="L15" s="21">
        <f>COUNTIFS(RosterTable[Player],$B15,RosterTable[Game],L$1,RosterTable[Period'#],L$2)</f>
        <v>1</v>
      </c>
      <c r="M15" s="21">
        <f>COUNTIFS(RosterTable[Player],$B15,RosterTable[Game],M$1,RosterTable[Period'#],M$2)</f>
        <v>0</v>
      </c>
      <c r="N15" s="21">
        <f>COUNTIFS(RosterTable[Player],$B15,RosterTable[Game],N$1,RosterTable[Period'#],N$2)</f>
        <v>1</v>
      </c>
      <c r="O15" s="21">
        <f>COUNTIFS(RosterTable[Player],$B15,RosterTable[Game],O$1,RosterTable[Period'#],O$2)</f>
        <v>0</v>
      </c>
      <c r="P15" s="21">
        <f>COUNTIFS(RosterTable[Player],$B15,RosterTable[Game],P$1,RosterTable[Period'#],P$2)</f>
        <v>0</v>
      </c>
      <c r="Q15" s="21">
        <f>COUNTIFS(RosterTable[Player],$B15,RosterTable[Game],Q$1,RosterTable[Period'#],Q$2)</f>
        <v>1</v>
      </c>
      <c r="R15" s="21">
        <f>COUNTIFS(RosterTable[Player],$B15,RosterTable[Game],R$1,RosterTable[Period'#],R$2)</f>
        <v>0</v>
      </c>
      <c r="S15" s="21">
        <f>COUNTIFS(RosterTable[Player],$B15,RosterTable[Game],S$1,RosterTable[Period'#],S$2)</f>
        <v>1</v>
      </c>
      <c r="T15" s="21">
        <f>COUNTIFS(RosterTable[Player],$B15,RosterTable[Game],T$1,RosterTable[Period'#],T$2)</f>
        <v>0</v>
      </c>
      <c r="U15" s="21">
        <f>COUNTIFS(RosterTable[Player],$B15,RosterTable[Game],U$1,RosterTable[Period'#],U$2)</f>
        <v>0</v>
      </c>
      <c r="V15" s="21">
        <f>COUNTIFS(RosterTable[Player],$B15,RosterTable[Game],V$1,RosterTable[Period'#],V$2)</f>
        <v>1</v>
      </c>
      <c r="W15" s="21">
        <f>COUNTIFS(RosterTable[Player],$B15,RosterTable[Game],W$1,RosterTable[Period'#],W$2)</f>
        <v>0</v>
      </c>
      <c r="X15" s="21">
        <f>COUNTIFS(RosterTable[Player],$B15,RosterTable[Game],X$1,RosterTable[Period'#],X$2)</f>
        <v>1</v>
      </c>
      <c r="Y15" s="21">
        <f>COUNTIFS(RosterTable[Player],$B15,RosterTable[Game],Y$1,RosterTable[Period'#],Y$2)</f>
        <v>0</v>
      </c>
      <c r="Z15" s="21">
        <f>COUNTIFS(RosterTable[Player],$B15,RosterTable[Game],Z$1,RosterTable[Period'#],Z$2)</f>
        <v>1</v>
      </c>
      <c r="AA15" s="21">
        <f>COUNTIFS(RosterTable[Player],$B15,RosterTable[Game],AA$1,RosterTable[Period'#],AA$2)</f>
        <v>0</v>
      </c>
      <c r="AB15" s="21">
        <f>COUNTIFS(RosterTable[Player],$B15,RosterTable[Game],AB$1,RosterTable[Period'#],AB$2)</f>
        <v>0</v>
      </c>
      <c r="AC15" s="21">
        <f>COUNTIFS(RosterTable[Player],$B15,RosterTable[Game],AC$1,RosterTable[Period'#],AC$2)</f>
        <v>1</v>
      </c>
      <c r="AD15" s="21">
        <f>COUNTIFS(RosterTable[Player],$B15,RosterTable[Game],AD$1,RosterTable[Period'#],AD$2)</f>
        <v>0</v>
      </c>
      <c r="AE15" s="21">
        <f>COUNTIFS(RosterTable[Player],$B15,RosterTable[Game],AE$1,RosterTable[Period'#],AE$2)</f>
        <v>1</v>
      </c>
      <c r="AF15" s="21">
        <f>COUNTIFS(RosterTable[Player],$B15,RosterTable[Game],AF$1,RosterTable[Period'#],AF$2)</f>
        <v>0</v>
      </c>
      <c r="AG15" s="21">
        <f>COUNTIFS(RosterTable[Player],$B15,RosterTable[Game],AG$1,RosterTable[Period'#],AG$2)</f>
        <v>0</v>
      </c>
      <c r="AH15" s="21">
        <f>COUNTIFS(RosterTable[Player],$B15,RosterTable[Game],AH$1,RosterTable[Period'#],AH$2)</f>
        <v>1</v>
      </c>
      <c r="AI15" s="21">
        <f>COUNTIFS(RosterTable[Player],$B15,RosterTable[Game],AI$1,RosterTable[Period'#],AI$2)</f>
        <v>0</v>
      </c>
      <c r="AJ15" s="21">
        <f>COUNTIFS(RosterTable[Player],$B15,RosterTable[Game],AJ$1,RosterTable[Period'#],AJ$2)</f>
        <v>1</v>
      </c>
      <c r="AK15" s="21">
        <f>COUNTIFS(RosterTable[Player],$B15,RosterTable[Game],AK$1,RosterTable[Period'#],AK$2)</f>
        <v>0</v>
      </c>
      <c r="AL15" s="21">
        <f>COUNTIFS(RosterTable[Player],$B15,RosterTable[Game],AL$1,RosterTable[Period'#],AL$2)</f>
        <v>1</v>
      </c>
      <c r="AM15" s="21">
        <f>COUNTIFS(RosterTable[Player],$B15,RosterTable[Game],AM$1,RosterTable[Period'#],AM$2)</f>
        <v>0</v>
      </c>
      <c r="AN15" s="21">
        <f>COUNTIFS(RosterTable[Player],$B15,RosterTable[Game],AN$1,RosterTable[Period'#],AN$2)</f>
        <v>0</v>
      </c>
      <c r="AO15" s="21">
        <f>COUNTIFS(RosterTable[Player],$B15,RosterTable[Game],AO$1,RosterTable[Period'#],AO$2)</f>
        <v>1</v>
      </c>
      <c r="AP15" s="21">
        <f>COUNTIFS(RosterTable[Player],$B15,RosterTable[Game],AP$1,RosterTable[Period'#],AP$2)</f>
        <v>0</v>
      </c>
      <c r="AQ15" s="21">
        <f>COUNTIFS(RosterTable[Player],$B15,RosterTable[Game],AQ$1,RosterTable[Period'#],AQ$2)</f>
        <v>1</v>
      </c>
      <c r="AR15" s="21">
        <f>COUNTIFS(RosterTable[Player],$B15,RosterTable[Game],AR$1,RosterTable[Period'#],AR$2)</f>
        <v>0</v>
      </c>
      <c r="AS15" s="21">
        <f>COUNTIFS(RosterTable[Player],$B15,RosterTable[Game],AS$1,RosterTable[Period'#],AS$2)</f>
        <v>0</v>
      </c>
      <c r="AT15" s="21">
        <f>COUNTIFS(RosterTable[Player],$B15,RosterTable[Game],AT$1,RosterTable[Period'#],AT$2)</f>
        <v>1</v>
      </c>
      <c r="AU15" s="21">
        <f>COUNTIFS(RosterTable[Player],$B15,RosterTable[Game],AU$1,RosterTable[Period'#],AU$2)</f>
        <v>0</v>
      </c>
      <c r="AV15" s="21">
        <f>COUNTIFS(RosterTable[Player],$B15,RosterTable[Game],AV$1,RosterTable[Period'#],AV$2)</f>
        <v>1</v>
      </c>
      <c r="AW15" s="21">
        <f>COUNTIFS(RosterTable[Player],$B15,RosterTable[Game],AW$1,RosterTable[Period'#],AW$2)</f>
        <v>0</v>
      </c>
      <c r="AX15" s="21">
        <f>COUNTIFS(RosterTable[Player],$B15,RosterTable[Game],AX$1,RosterTable[Period'#],AX$2)</f>
        <v>1</v>
      </c>
      <c r="AY15" s="21">
        <f>COUNTIFS(RosterTable[Player],$B15,RosterTable[Game],AY$1,RosterTable[Period'#],AY$2)</f>
        <v>0</v>
      </c>
      <c r="AZ15" s="21">
        <f>COUNTIFS(RosterTable[Player],$B15,RosterTable[Game],AZ$1,RosterTable[Period'#],AZ$2)</f>
        <v>0</v>
      </c>
      <c r="BA15" s="21">
        <f>COUNTIFS(RosterTable[Player],$B15,RosterTable[Game],BA$1,RosterTable[Period'#],BA$2)</f>
        <v>1</v>
      </c>
      <c r="BB15" s="21">
        <f>COUNTIFS(RosterTable[Player],$B15,RosterTable[Game],BB$1,RosterTable[Period'#],BB$2)</f>
        <v>0</v>
      </c>
      <c r="BC15" s="21">
        <f>COUNTIFS(RosterTable[Player],$B15,RosterTable[Game],BC$1,RosterTable[Period'#],BC$2)</f>
        <v>1</v>
      </c>
      <c r="BD15" s="21">
        <f>COUNTIFS(RosterTable[Player],$B15,RosterTable[Game],BD$1,RosterTable[Period'#],BD$2)</f>
        <v>0</v>
      </c>
      <c r="BE15" s="23">
        <f>SUM('Roster - Matrix'!$C15:$BD15)</f>
        <v>22</v>
      </c>
    </row>
    <row r="16" spans="2:57" x14ac:dyDescent="0.3">
      <c r="B16" s="16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2:57" x14ac:dyDescent="0.3">
      <c r="B17" t="s">
        <v>56</v>
      </c>
      <c r="C17" s="18">
        <f>SUM(C3:C16)</f>
        <v>5</v>
      </c>
      <c r="D17" s="18">
        <f t="shared" ref="D17:BE17" si="27">SUM(D3:D16)</f>
        <v>5</v>
      </c>
      <c r="E17" s="18">
        <f t="shared" si="27"/>
        <v>5</v>
      </c>
      <c r="F17" s="18">
        <f t="shared" si="27"/>
        <v>5</v>
      </c>
      <c r="G17" s="18">
        <f t="shared" si="27"/>
        <v>5</v>
      </c>
      <c r="H17" s="18">
        <f t="shared" si="27"/>
        <v>5</v>
      </c>
      <c r="I17" s="18">
        <f t="shared" si="27"/>
        <v>5</v>
      </c>
      <c r="J17" s="18">
        <f t="shared" si="27"/>
        <v>5</v>
      </c>
      <c r="K17" s="18">
        <f t="shared" si="27"/>
        <v>5</v>
      </c>
      <c r="L17" s="18">
        <f t="shared" si="27"/>
        <v>5</v>
      </c>
      <c r="M17" s="18">
        <f t="shared" si="27"/>
        <v>5</v>
      </c>
      <c r="N17" s="18">
        <f t="shared" si="27"/>
        <v>5</v>
      </c>
      <c r="O17" s="18">
        <f t="shared" si="27"/>
        <v>5</v>
      </c>
      <c r="P17" s="18">
        <f t="shared" si="27"/>
        <v>5</v>
      </c>
      <c r="Q17" s="18">
        <f t="shared" si="27"/>
        <v>5</v>
      </c>
      <c r="R17" s="18">
        <f t="shared" si="27"/>
        <v>5</v>
      </c>
      <c r="S17" s="18">
        <f t="shared" si="27"/>
        <v>5</v>
      </c>
      <c r="T17" s="18">
        <f t="shared" si="27"/>
        <v>5</v>
      </c>
      <c r="U17" s="18">
        <f t="shared" si="27"/>
        <v>5</v>
      </c>
      <c r="V17" s="18">
        <f t="shared" si="27"/>
        <v>5</v>
      </c>
      <c r="W17" s="18">
        <f t="shared" si="27"/>
        <v>5</v>
      </c>
      <c r="X17" s="18">
        <f t="shared" si="27"/>
        <v>5</v>
      </c>
      <c r="Y17" s="18">
        <f t="shared" si="27"/>
        <v>5</v>
      </c>
      <c r="Z17" s="18">
        <f t="shared" si="27"/>
        <v>5</v>
      </c>
      <c r="AA17" s="18">
        <f t="shared" si="27"/>
        <v>5</v>
      </c>
      <c r="AB17" s="18">
        <f t="shared" si="27"/>
        <v>5</v>
      </c>
      <c r="AC17" s="18">
        <f t="shared" si="27"/>
        <v>5</v>
      </c>
      <c r="AD17" s="18">
        <f t="shared" si="27"/>
        <v>5</v>
      </c>
      <c r="AE17" s="18">
        <f t="shared" si="27"/>
        <v>5</v>
      </c>
      <c r="AF17" s="18">
        <f t="shared" si="27"/>
        <v>5</v>
      </c>
      <c r="AG17" s="18">
        <f t="shared" si="27"/>
        <v>5</v>
      </c>
      <c r="AH17" s="18">
        <f t="shared" si="27"/>
        <v>5</v>
      </c>
      <c r="AI17" s="18">
        <f t="shared" si="27"/>
        <v>5</v>
      </c>
      <c r="AJ17" s="18">
        <f t="shared" si="27"/>
        <v>5</v>
      </c>
      <c r="AK17" s="18">
        <f t="shared" si="27"/>
        <v>5</v>
      </c>
      <c r="AL17" s="18">
        <f t="shared" si="27"/>
        <v>5</v>
      </c>
      <c r="AM17" s="18">
        <f t="shared" si="27"/>
        <v>5</v>
      </c>
      <c r="AN17" s="18">
        <f t="shared" si="27"/>
        <v>5</v>
      </c>
      <c r="AO17" s="18">
        <f t="shared" si="27"/>
        <v>5</v>
      </c>
      <c r="AP17" s="18">
        <f t="shared" si="27"/>
        <v>5</v>
      </c>
      <c r="AQ17" s="18">
        <f t="shared" si="27"/>
        <v>5</v>
      </c>
      <c r="AR17" s="18">
        <f t="shared" si="27"/>
        <v>5</v>
      </c>
      <c r="AS17" s="18">
        <f t="shared" si="27"/>
        <v>5</v>
      </c>
      <c r="AT17" s="18">
        <f t="shared" si="27"/>
        <v>5</v>
      </c>
      <c r="AU17" s="18">
        <f t="shared" si="27"/>
        <v>5</v>
      </c>
      <c r="AV17" s="18">
        <f t="shared" si="27"/>
        <v>5</v>
      </c>
      <c r="AW17" s="18">
        <f t="shared" si="27"/>
        <v>5</v>
      </c>
      <c r="AX17" s="18">
        <f t="shared" si="27"/>
        <v>5</v>
      </c>
      <c r="AY17" s="18">
        <f t="shared" si="27"/>
        <v>5</v>
      </c>
      <c r="AZ17" s="18">
        <f t="shared" si="27"/>
        <v>5</v>
      </c>
      <c r="BA17" s="18">
        <f t="shared" si="27"/>
        <v>5</v>
      </c>
      <c r="BB17" s="18">
        <f t="shared" si="27"/>
        <v>5</v>
      </c>
      <c r="BC17" s="18">
        <f t="shared" si="27"/>
        <v>5</v>
      </c>
      <c r="BD17" s="18">
        <f t="shared" si="27"/>
        <v>5</v>
      </c>
      <c r="BE17" s="18">
        <f t="shared" si="27"/>
        <v>270</v>
      </c>
    </row>
  </sheetData>
  <phoneticPr fontId="1" type="noConversion"/>
  <conditionalFormatting sqref="C4:BD15">
    <cfRule type="cellIs" dxfId="4" priority="3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pane xSplit="1" ySplit="1" topLeftCell="B254" activePane="bottomRight" state="frozen"/>
      <selection pane="topRight" activeCell="B1" sqref="B1"/>
      <selection pane="bottomLeft" activeCell="A2" sqref="A2"/>
      <selection pane="bottomRight" activeCell="O262" sqref="O262"/>
    </sheetView>
  </sheetViews>
  <sheetFormatPr defaultRowHeight="14.4" x14ac:dyDescent="0.3"/>
  <cols>
    <col min="1" max="1" width="23.44140625" style="17" customWidth="1"/>
    <col min="2" max="2" width="8.88671875" style="17"/>
    <col min="3" max="3" width="8.88671875" style="17" hidden="1" customWidth="1"/>
    <col min="4" max="4" width="8.88671875" style="17" customWidth="1"/>
    <col min="5" max="6" width="8.88671875" hidden="1" customWidth="1"/>
  </cols>
  <sheetData>
    <row r="1" spans="1:7" x14ac:dyDescent="0.3">
      <c r="A1" s="17" t="s">
        <v>60</v>
      </c>
      <c r="B1" s="17" t="s">
        <v>13</v>
      </c>
      <c r="C1" s="17" t="s">
        <v>62</v>
      </c>
      <c r="D1" s="17" t="s">
        <v>61</v>
      </c>
      <c r="E1" t="s">
        <v>63</v>
      </c>
      <c r="F1" t="s">
        <v>58</v>
      </c>
      <c r="G1" t="s">
        <v>0</v>
      </c>
    </row>
    <row r="2" spans="1:7" x14ac:dyDescent="0.3">
      <c r="A2" s="17">
        <v>1</v>
      </c>
      <c r="B2" s="17">
        <f>ROUNDUP(RosterTable[[#This Row],[Period Player sequence'#]]/'Parameters &amp; calculations'!$E$21,0)</f>
        <v>1</v>
      </c>
      <c r="C2" s="17">
        <f>MOD(ROUNDUP(RosterTable[[#This Row],[Period Player sequence'#]]/'Parameters &amp; calculations'!$C$8,0),'Parameters &amp; calculations'!$C$7)</f>
        <v>1</v>
      </c>
      <c r="D2" s="17">
        <f>IF(RosterTable[[#This Row],[PeriodCalc]]=0,'Parameters &amp; calculations'!$C$7,RosterTable[[#This Row],[PeriodCalc]])</f>
        <v>1</v>
      </c>
      <c r="E2">
        <f>MOD(RosterTable[[#This Row],[Period Player sequence'#]],'Parameters &amp; calculations'!$C$5)</f>
        <v>1</v>
      </c>
      <c r="F2" s="15">
        <f>IF(RosterTable[[#This Row],[PlayerCalc]]=0,'Parameters &amp; calculations'!$C$5,RosterTable[[#This Row],[PlayerCalc]])</f>
        <v>1</v>
      </c>
      <c r="G2" s="15" t="str">
        <f>"Player "&amp;RosterTable[[#This Row],[Player'#]]</f>
        <v>Player 1</v>
      </c>
    </row>
    <row r="3" spans="1:7" x14ac:dyDescent="0.3">
      <c r="A3" s="17">
        <v>2</v>
      </c>
      <c r="B3" s="17">
        <f>ROUNDUP(RosterTable[[#This Row],[Period Player sequence'#]]/'Parameters &amp; calculations'!$E$21,0)</f>
        <v>1</v>
      </c>
      <c r="C3" s="17">
        <f>MOD(ROUNDUP(RosterTable[[#This Row],[Period Player sequence'#]]/'Parameters &amp; calculations'!$C$8,0),'Parameters &amp; calculations'!$C$7)</f>
        <v>1</v>
      </c>
      <c r="D3" s="17">
        <f>IF(RosterTable[[#This Row],[PeriodCalc]]=0,'Parameters &amp; calculations'!$C$7,RosterTable[[#This Row],[PeriodCalc]])</f>
        <v>1</v>
      </c>
      <c r="E3">
        <f>MOD(RosterTable[[#This Row],[Period Player sequence'#]],'Parameters &amp; calculations'!$C$5)</f>
        <v>2</v>
      </c>
      <c r="F3" s="15">
        <f>IF(RosterTable[[#This Row],[PlayerCalc]]=0,'Parameters &amp; calculations'!$C$5,RosterTable[[#This Row],[PlayerCalc]])</f>
        <v>2</v>
      </c>
      <c r="G3" s="15" t="str">
        <f>"Player "&amp;RosterTable[[#This Row],[Player'#]]</f>
        <v>Player 2</v>
      </c>
    </row>
    <row r="4" spans="1:7" x14ac:dyDescent="0.3">
      <c r="A4" s="17">
        <v>3</v>
      </c>
      <c r="B4" s="17">
        <f>ROUNDUP(RosterTable[[#This Row],[Period Player sequence'#]]/'Parameters &amp; calculations'!$E$21,0)</f>
        <v>1</v>
      </c>
      <c r="C4" s="17">
        <f>MOD(ROUNDUP(RosterTable[[#This Row],[Period Player sequence'#]]/'Parameters &amp; calculations'!$C$8,0),'Parameters &amp; calculations'!$C$7)</f>
        <v>1</v>
      </c>
      <c r="D4" s="17">
        <f>IF(RosterTable[[#This Row],[PeriodCalc]]=0,'Parameters &amp; calculations'!$C$7,RosterTable[[#This Row],[PeriodCalc]])</f>
        <v>1</v>
      </c>
      <c r="E4">
        <f>MOD(RosterTable[[#This Row],[Period Player sequence'#]],'Parameters &amp; calculations'!$C$5)</f>
        <v>3</v>
      </c>
      <c r="F4" s="15">
        <f>IF(RosterTable[[#This Row],[PlayerCalc]]=0,'Parameters &amp; calculations'!$C$5,RosterTable[[#This Row],[PlayerCalc]])</f>
        <v>3</v>
      </c>
      <c r="G4" s="15" t="str">
        <f>"Player "&amp;RosterTable[[#This Row],[Player'#]]</f>
        <v>Player 3</v>
      </c>
    </row>
    <row r="5" spans="1:7" x14ac:dyDescent="0.3">
      <c r="A5" s="17">
        <v>4</v>
      </c>
      <c r="B5" s="17">
        <f>ROUNDUP(RosterTable[[#This Row],[Period Player sequence'#]]/'Parameters &amp; calculations'!$E$21,0)</f>
        <v>1</v>
      </c>
      <c r="C5" s="17">
        <f>MOD(ROUNDUP(RosterTable[[#This Row],[Period Player sequence'#]]/'Parameters &amp; calculations'!$C$8,0),'Parameters &amp; calculations'!$C$7)</f>
        <v>1</v>
      </c>
      <c r="D5" s="17">
        <f>IF(RosterTable[[#This Row],[PeriodCalc]]=0,'Parameters &amp; calculations'!$C$7,RosterTable[[#This Row],[PeriodCalc]])</f>
        <v>1</v>
      </c>
      <c r="E5">
        <f>MOD(RosterTable[[#This Row],[Period Player sequence'#]],'Parameters &amp; calculations'!$C$5)</f>
        <v>4</v>
      </c>
      <c r="F5" s="15">
        <f>IF(RosterTable[[#This Row],[PlayerCalc]]=0,'Parameters &amp; calculations'!$C$5,RosterTable[[#This Row],[PlayerCalc]])</f>
        <v>4</v>
      </c>
      <c r="G5" s="15" t="str">
        <f>"Player "&amp;RosterTable[[#This Row],[Player'#]]</f>
        <v>Player 4</v>
      </c>
    </row>
    <row r="6" spans="1:7" x14ac:dyDescent="0.3">
      <c r="A6" s="17">
        <v>5</v>
      </c>
      <c r="B6" s="17">
        <f>ROUNDUP(RosterTable[[#This Row],[Period Player sequence'#]]/'Parameters &amp; calculations'!$E$21,0)</f>
        <v>1</v>
      </c>
      <c r="C6" s="17">
        <f>MOD(ROUNDUP(RosterTable[[#This Row],[Period Player sequence'#]]/'Parameters &amp; calculations'!$C$8,0),'Parameters &amp; calculations'!$C$7)</f>
        <v>1</v>
      </c>
      <c r="D6" s="17">
        <f>IF(RosterTable[[#This Row],[PeriodCalc]]=0,'Parameters &amp; calculations'!$C$7,RosterTable[[#This Row],[PeriodCalc]])</f>
        <v>1</v>
      </c>
      <c r="E6">
        <f>MOD(RosterTable[[#This Row],[Period Player sequence'#]],'Parameters &amp; calculations'!$C$5)</f>
        <v>5</v>
      </c>
      <c r="F6" s="15">
        <f>IF(RosterTable[[#This Row],[PlayerCalc]]=0,'Parameters &amp; calculations'!$C$5,RosterTable[[#This Row],[PlayerCalc]])</f>
        <v>5</v>
      </c>
      <c r="G6" s="15" t="str">
        <f>"Player "&amp;RosterTable[[#This Row],[Player'#]]</f>
        <v>Player 5</v>
      </c>
    </row>
    <row r="7" spans="1:7" x14ac:dyDescent="0.3">
      <c r="A7" s="17">
        <v>6</v>
      </c>
      <c r="B7" s="17">
        <f>ROUNDUP(RosterTable[[#This Row],[Period Player sequence'#]]/'Parameters &amp; calculations'!$E$21,0)</f>
        <v>1</v>
      </c>
      <c r="C7" s="17">
        <f>MOD(ROUNDUP(RosterTable[[#This Row],[Period Player sequence'#]]/'Parameters &amp; calculations'!$C$8,0),'Parameters &amp; calculations'!$C$7)</f>
        <v>2</v>
      </c>
      <c r="D7" s="17">
        <f>IF(RosterTable[[#This Row],[PeriodCalc]]=0,'Parameters &amp; calculations'!$C$7,RosterTable[[#This Row],[PeriodCalc]])</f>
        <v>2</v>
      </c>
      <c r="E7">
        <f>MOD(RosterTable[[#This Row],[Period Player sequence'#]],'Parameters &amp; calculations'!$C$5)</f>
        <v>6</v>
      </c>
      <c r="F7" s="15">
        <f>IF(RosterTable[[#This Row],[PlayerCalc]]=0,'Parameters &amp; calculations'!$C$5,RosterTable[[#This Row],[PlayerCalc]])</f>
        <v>6</v>
      </c>
      <c r="G7" s="15" t="str">
        <f>"Player "&amp;RosterTable[[#This Row],[Player'#]]</f>
        <v>Player 6</v>
      </c>
    </row>
    <row r="8" spans="1:7" x14ac:dyDescent="0.3">
      <c r="A8" s="17">
        <v>7</v>
      </c>
      <c r="B8" s="17">
        <f>ROUNDUP(RosterTable[[#This Row],[Period Player sequence'#]]/'Parameters &amp; calculations'!$E$21,0)</f>
        <v>1</v>
      </c>
      <c r="C8" s="17">
        <f>MOD(ROUNDUP(RosterTable[[#This Row],[Period Player sequence'#]]/'Parameters &amp; calculations'!$C$8,0),'Parameters &amp; calculations'!$C$7)</f>
        <v>2</v>
      </c>
      <c r="D8" s="17">
        <f>IF(RosterTable[[#This Row],[PeriodCalc]]=0,'Parameters &amp; calculations'!$C$7,RosterTable[[#This Row],[PeriodCalc]])</f>
        <v>2</v>
      </c>
      <c r="E8">
        <f>MOD(RosterTable[[#This Row],[Period Player sequence'#]],'Parameters &amp; calculations'!$C$5)</f>
        <v>7</v>
      </c>
      <c r="F8" s="15">
        <f>IF(RosterTable[[#This Row],[PlayerCalc]]=0,'Parameters &amp; calculations'!$C$5,RosterTable[[#This Row],[PlayerCalc]])</f>
        <v>7</v>
      </c>
      <c r="G8" s="15" t="str">
        <f>"Player "&amp;RosterTable[[#This Row],[Player'#]]</f>
        <v>Player 7</v>
      </c>
    </row>
    <row r="9" spans="1:7" x14ac:dyDescent="0.3">
      <c r="A9" s="17">
        <v>8</v>
      </c>
      <c r="B9" s="17">
        <f>ROUNDUP(RosterTable[[#This Row],[Period Player sequence'#]]/'Parameters &amp; calculations'!$E$21,0)</f>
        <v>1</v>
      </c>
      <c r="C9" s="17">
        <f>MOD(ROUNDUP(RosterTable[[#This Row],[Period Player sequence'#]]/'Parameters &amp; calculations'!$C$8,0),'Parameters &amp; calculations'!$C$7)</f>
        <v>2</v>
      </c>
      <c r="D9" s="17">
        <f>IF(RosterTable[[#This Row],[PeriodCalc]]=0,'Parameters &amp; calculations'!$C$7,RosterTable[[#This Row],[PeriodCalc]])</f>
        <v>2</v>
      </c>
      <c r="E9">
        <f>MOD(RosterTable[[#This Row],[Period Player sequence'#]],'Parameters &amp; calculations'!$C$5)</f>
        <v>8</v>
      </c>
      <c r="F9" s="15">
        <f>IF(RosterTable[[#This Row],[PlayerCalc]]=0,'Parameters &amp; calculations'!$C$5,RosterTable[[#This Row],[PlayerCalc]])</f>
        <v>8</v>
      </c>
      <c r="G9" s="15" t="str">
        <f>"Player "&amp;RosterTable[[#This Row],[Player'#]]</f>
        <v>Player 8</v>
      </c>
    </row>
    <row r="10" spans="1:7" x14ac:dyDescent="0.3">
      <c r="A10" s="17">
        <v>9</v>
      </c>
      <c r="B10" s="17">
        <f>ROUNDUP(RosterTable[[#This Row],[Period Player sequence'#]]/'Parameters &amp; calculations'!$E$21,0)</f>
        <v>1</v>
      </c>
      <c r="C10" s="17">
        <f>MOD(ROUNDUP(RosterTable[[#This Row],[Period Player sequence'#]]/'Parameters &amp; calculations'!$C$8,0),'Parameters &amp; calculations'!$C$7)</f>
        <v>2</v>
      </c>
      <c r="D10" s="17">
        <f>IF(RosterTable[[#This Row],[PeriodCalc]]=0,'Parameters &amp; calculations'!$C$7,RosterTable[[#This Row],[PeriodCalc]])</f>
        <v>2</v>
      </c>
      <c r="E10">
        <f>MOD(RosterTable[[#This Row],[Period Player sequence'#]],'Parameters &amp; calculations'!$C$5)</f>
        <v>9</v>
      </c>
      <c r="F10" s="15">
        <f>IF(RosterTable[[#This Row],[PlayerCalc]]=0,'Parameters &amp; calculations'!$C$5,RosterTable[[#This Row],[PlayerCalc]])</f>
        <v>9</v>
      </c>
      <c r="G10" s="15" t="str">
        <f>"Player "&amp;RosterTable[[#This Row],[Player'#]]</f>
        <v>Player 9</v>
      </c>
    </row>
    <row r="11" spans="1:7" x14ac:dyDescent="0.3">
      <c r="A11" s="17">
        <v>10</v>
      </c>
      <c r="B11" s="17">
        <f>ROUNDUP(RosterTable[[#This Row],[Period Player sequence'#]]/'Parameters &amp; calculations'!$E$21,0)</f>
        <v>1</v>
      </c>
      <c r="C11" s="17">
        <f>MOD(ROUNDUP(RosterTable[[#This Row],[Period Player sequence'#]]/'Parameters &amp; calculations'!$C$8,0),'Parameters &amp; calculations'!$C$7)</f>
        <v>2</v>
      </c>
      <c r="D11" s="17">
        <f>IF(RosterTable[[#This Row],[PeriodCalc]]=0,'Parameters &amp; calculations'!$C$7,RosterTable[[#This Row],[PeriodCalc]])</f>
        <v>2</v>
      </c>
      <c r="E11">
        <f>MOD(RosterTable[[#This Row],[Period Player sequence'#]],'Parameters &amp; calculations'!$C$5)</f>
        <v>10</v>
      </c>
      <c r="F11" s="15">
        <f>IF(RosterTable[[#This Row],[PlayerCalc]]=0,'Parameters &amp; calculations'!$C$5,RosterTable[[#This Row],[PlayerCalc]])</f>
        <v>10</v>
      </c>
      <c r="G11" s="15" t="str">
        <f>"Player "&amp;RosterTable[[#This Row],[Player'#]]</f>
        <v>Player 10</v>
      </c>
    </row>
    <row r="12" spans="1:7" x14ac:dyDescent="0.3">
      <c r="A12" s="17">
        <v>11</v>
      </c>
      <c r="B12" s="17">
        <f>ROUNDUP(RosterTable[[#This Row],[Period Player sequence'#]]/'Parameters &amp; calculations'!$E$21,0)</f>
        <v>1</v>
      </c>
      <c r="C12" s="17">
        <f>MOD(ROUNDUP(RosterTable[[#This Row],[Period Player sequence'#]]/'Parameters &amp; calculations'!$C$8,0),'Parameters &amp; calculations'!$C$7)</f>
        <v>3</v>
      </c>
      <c r="D12" s="17">
        <f>IF(RosterTable[[#This Row],[PeriodCalc]]=0,'Parameters &amp; calculations'!$C$7,RosterTable[[#This Row],[PeriodCalc]])</f>
        <v>3</v>
      </c>
      <c r="E12">
        <f>MOD(RosterTable[[#This Row],[Period Player sequence'#]],'Parameters &amp; calculations'!$C$5)</f>
        <v>11</v>
      </c>
      <c r="F12" s="15">
        <f>IF(RosterTable[[#This Row],[PlayerCalc]]=0,'Parameters &amp; calculations'!$C$5,RosterTable[[#This Row],[PlayerCalc]])</f>
        <v>11</v>
      </c>
      <c r="G12" s="15" t="str">
        <f>"Player "&amp;RosterTable[[#This Row],[Player'#]]</f>
        <v>Player 11</v>
      </c>
    </row>
    <row r="13" spans="1:7" x14ac:dyDescent="0.3">
      <c r="A13" s="17">
        <v>12</v>
      </c>
      <c r="B13" s="17">
        <f>ROUNDUP(RosterTable[[#This Row],[Period Player sequence'#]]/'Parameters &amp; calculations'!$E$21,0)</f>
        <v>1</v>
      </c>
      <c r="C13" s="17">
        <f>MOD(ROUNDUP(RosterTable[[#This Row],[Period Player sequence'#]]/'Parameters &amp; calculations'!$C$8,0),'Parameters &amp; calculations'!$C$7)</f>
        <v>3</v>
      </c>
      <c r="D13" s="17">
        <f>IF(RosterTable[[#This Row],[PeriodCalc]]=0,'Parameters &amp; calculations'!$C$7,RosterTable[[#This Row],[PeriodCalc]])</f>
        <v>3</v>
      </c>
      <c r="E13">
        <f>MOD(RosterTable[[#This Row],[Period Player sequence'#]],'Parameters &amp; calculations'!$C$5)</f>
        <v>0</v>
      </c>
      <c r="F13" s="15">
        <f>IF(RosterTable[[#This Row],[PlayerCalc]]=0,'Parameters &amp; calculations'!$C$5,RosterTable[[#This Row],[PlayerCalc]])</f>
        <v>12</v>
      </c>
      <c r="G13" s="15" t="str">
        <f>"Player "&amp;RosterTable[[#This Row],[Player'#]]</f>
        <v>Player 12</v>
      </c>
    </row>
    <row r="14" spans="1:7" x14ac:dyDescent="0.3">
      <c r="A14" s="17">
        <v>13</v>
      </c>
      <c r="B14" s="17">
        <f>ROUNDUP(RosterTable[[#This Row],[Period Player sequence'#]]/'Parameters &amp; calculations'!$E$21,0)</f>
        <v>1</v>
      </c>
      <c r="C14" s="17">
        <f>MOD(ROUNDUP(RosterTable[[#This Row],[Period Player sequence'#]]/'Parameters &amp; calculations'!$C$8,0),'Parameters &amp; calculations'!$C$7)</f>
        <v>3</v>
      </c>
      <c r="D14" s="17">
        <f>IF(RosterTable[[#This Row],[PeriodCalc]]=0,'Parameters &amp; calculations'!$C$7,RosterTable[[#This Row],[PeriodCalc]])</f>
        <v>3</v>
      </c>
      <c r="E14">
        <f>MOD(RosterTable[[#This Row],[Period Player sequence'#]],'Parameters &amp; calculations'!$C$5)</f>
        <v>1</v>
      </c>
      <c r="F14" s="15">
        <f>IF(RosterTable[[#This Row],[PlayerCalc]]=0,'Parameters &amp; calculations'!$C$5,RosterTable[[#This Row],[PlayerCalc]])</f>
        <v>1</v>
      </c>
      <c r="G14" s="15" t="str">
        <f>"Player "&amp;RosterTable[[#This Row],[Player'#]]</f>
        <v>Player 1</v>
      </c>
    </row>
    <row r="15" spans="1:7" x14ac:dyDescent="0.3">
      <c r="A15" s="17">
        <v>14</v>
      </c>
      <c r="B15" s="17">
        <f>ROUNDUP(RosterTable[[#This Row],[Period Player sequence'#]]/'Parameters &amp; calculations'!$E$21,0)</f>
        <v>1</v>
      </c>
      <c r="C15" s="17">
        <f>MOD(ROUNDUP(RosterTable[[#This Row],[Period Player sequence'#]]/'Parameters &amp; calculations'!$C$8,0),'Parameters &amp; calculations'!$C$7)</f>
        <v>3</v>
      </c>
      <c r="D15" s="17">
        <f>IF(RosterTable[[#This Row],[PeriodCalc]]=0,'Parameters &amp; calculations'!$C$7,RosterTable[[#This Row],[PeriodCalc]])</f>
        <v>3</v>
      </c>
      <c r="E15">
        <f>MOD(RosterTable[[#This Row],[Period Player sequence'#]],'Parameters &amp; calculations'!$C$5)</f>
        <v>2</v>
      </c>
      <c r="F15" s="15">
        <f>IF(RosterTable[[#This Row],[PlayerCalc]]=0,'Parameters &amp; calculations'!$C$5,RosterTable[[#This Row],[PlayerCalc]])</f>
        <v>2</v>
      </c>
      <c r="G15" s="15" t="str">
        <f>"Player "&amp;RosterTable[[#This Row],[Player'#]]</f>
        <v>Player 2</v>
      </c>
    </row>
    <row r="16" spans="1:7" x14ac:dyDescent="0.3">
      <c r="A16" s="17">
        <v>15</v>
      </c>
      <c r="B16" s="17">
        <f>ROUNDUP(RosterTable[[#This Row],[Period Player sequence'#]]/'Parameters &amp; calculations'!$E$21,0)</f>
        <v>1</v>
      </c>
      <c r="C16" s="17">
        <f>MOD(ROUNDUP(RosterTable[[#This Row],[Period Player sequence'#]]/'Parameters &amp; calculations'!$C$8,0),'Parameters &amp; calculations'!$C$7)</f>
        <v>3</v>
      </c>
      <c r="D16" s="17">
        <f>IF(RosterTable[[#This Row],[PeriodCalc]]=0,'Parameters &amp; calculations'!$C$7,RosterTable[[#This Row],[PeriodCalc]])</f>
        <v>3</v>
      </c>
      <c r="E16">
        <f>MOD(RosterTable[[#This Row],[Period Player sequence'#]],'Parameters &amp; calculations'!$C$5)</f>
        <v>3</v>
      </c>
      <c r="F16" s="15">
        <f>IF(RosterTable[[#This Row],[PlayerCalc]]=0,'Parameters &amp; calculations'!$C$5,RosterTable[[#This Row],[PlayerCalc]])</f>
        <v>3</v>
      </c>
      <c r="G16" s="15" t="str">
        <f>"Player "&amp;RosterTable[[#This Row],[Player'#]]</f>
        <v>Player 3</v>
      </c>
    </row>
    <row r="17" spans="1:7" x14ac:dyDescent="0.3">
      <c r="A17" s="17">
        <v>16</v>
      </c>
      <c r="B17" s="17">
        <f>ROUNDUP(RosterTable[[#This Row],[Period Player sequence'#]]/'Parameters &amp; calculations'!$E$21,0)</f>
        <v>1</v>
      </c>
      <c r="C17" s="17">
        <f>MOD(ROUNDUP(RosterTable[[#This Row],[Period Player sequence'#]]/'Parameters &amp; calculations'!$C$8,0),'Parameters &amp; calculations'!$C$7)</f>
        <v>4</v>
      </c>
      <c r="D17" s="17">
        <f>IF(RosterTable[[#This Row],[PeriodCalc]]=0,'Parameters &amp; calculations'!$C$7,RosterTable[[#This Row],[PeriodCalc]])</f>
        <v>4</v>
      </c>
      <c r="E17">
        <f>MOD(RosterTable[[#This Row],[Period Player sequence'#]],'Parameters &amp; calculations'!$C$5)</f>
        <v>4</v>
      </c>
      <c r="F17" s="15">
        <f>IF(RosterTable[[#This Row],[PlayerCalc]]=0,'Parameters &amp; calculations'!$C$5,RosterTable[[#This Row],[PlayerCalc]])</f>
        <v>4</v>
      </c>
      <c r="G17" s="15" t="str">
        <f>"Player "&amp;RosterTable[[#This Row],[Player'#]]</f>
        <v>Player 4</v>
      </c>
    </row>
    <row r="18" spans="1:7" x14ac:dyDescent="0.3">
      <c r="A18" s="17">
        <v>17</v>
      </c>
      <c r="B18" s="17">
        <f>ROUNDUP(RosterTable[[#This Row],[Period Player sequence'#]]/'Parameters &amp; calculations'!$E$21,0)</f>
        <v>1</v>
      </c>
      <c r="C18" s="17">
        <f>MOD(ROUNDUP(RosterTable[[#This Row],[Period Player sequence'#]]/'Parameters &amp; calculations'!$C$8,0),'Parameters &amp; calculations'!$C$7)</f>
        <v>4</v>
      </c>
      <c r="D18" s="17">
        <f>IF(RosterTable[[#This Row],[PeriodCalc]]=0,'Parameters &amp; calculations'!$C$7,RosterTable[[#This Row],[PeriodCalc]])</f>
        <v>4</v>
      </c>
      <c r="E18">
        <f>MOD(RosterTable[[#This Row],[Period Player sequence'#]],'Parameters &amp; calculations'!$C$5)</f>
        <v>5</v>
      </c>
      <c r="F18" s="15">
        <f>IF(RosterTable[[#This Row],[PlayerCalc]]=0,'Parameters &amp; calculations'!$C$5,RosterTable[[#This Row],[PlayerCalc]])</f>
        <v>5</v>
      </c>
      <c r="G18" s="15" t="str">
        <f>"Player "&amp;RosterTable[[#This Row],[Player'#]]</f>
        <v>Player 5</v>
      </c>
    </row>
    <row r="19" spans="1:7" x14ac:dyDescent="0.3">
      <c r="A19" s="17">
        <v>18</v>
      </c>
      <c r="B19" s="17">
        <f>ROUNDUP(RosterTable[[#This Row],[Period Player sequence'#]]/'Parameters &amp; calculations'!$E$21,0)</f>
        <v>1</v>
      </c>
      <c r="C19" s="17">
        <f>MOD(ROUNDUP(RosterTable[[#This Row],[Period Player sequence'#]]/'Parameters &amp; calculations'!$C$8,0),'Parameters &amp; calculations'!$C$7)</f>
        <v>4</v>
      </c>
      <c r="D19" s="17">
        <f>IF(RosterTable[[#This Row],[PeriodCalc]]=0,'Parameters &amp; calculations'!$C$7,RosterTable[[#This Row],[PeriodCalc]])</f>
        <v>4</v>
      </c>
      <c r="E19">
        <f>MOD(RosterTable[[#This Row],[Period Player sequence'#]],'Parameters &amp; calculations'!$C$5)</f>
        <v>6</v>
      </c>
      <c r="F19" s="15">
        <f>IF(RosterTable[[#This Row],[PlayerCalc]]=0,'Parameters &amp; calculations'!$C$5,RosterTable[[#This Row],[PlayerCalc]])</f>
        <v>6</v>
      </c>
      <c r="G19" s="15" t="str">
        <f>"Player "&amp;RosterTable[[#This Row],[Player'#]]</f>
        <v>Player 6</v>
      </c>
    </row>
    <row r="20" spans="1:7" x14ac:dyDescent="0.3">
      <c r="A20" s="17">
        <v>19</v>
      </c>
      <c r="B20" s="17">
        <f>ROUNDUP(RosterTable[[#This Row],[Period Player sequence'#]]/'Parameters &amp; calculations'!$E$21,0)</f>
        <v>1</v>
      </c>
      <c r="C20" s="17">
        <f>MOD(ROUNDUP(RosterTable[[#This Row],[Period Player sequence'#]]/'Parameters &amp; calculations'!$C$8,0),'Parameters &amp; calculations'!$C$7)</f>
        <v>4</v>
      </c>
      <c r="D20" s="17">
        <f>IF(RosterTable[[#This Row],[PeriodCalc]]=0,'Parameters &amp; calculations'!$C$7,RosterTable[[#This Row],[PeriodCalc]])</f>
        <v>4</v>
      </c>
      <c r="E20">
        <f>MOD(RosterTable[[#This Row],[Period Player sequence'#]],'Parameters &amp; calculations'!$C$5)</f>
        <v>7</v>
      </c>
      <c r="F20" s="15">
        <f>IF(RosterTable[[#This Row],[PlayerCalc]]=0,'Parameters &amp; calculations'!$C$5,RosterTable[[#This Row],[PlayerCalc]])</f>
        <v>7</v>
      </c>
      <c r="G20" s="15" t="str">
        <f>"Player "&amp;RosterTable[[#This Row],[Player'#]]</f>
        <v>Player 7</v>
      </c>
    </row>
    <row r="21" spans="1:7" x14ac:dyDescent="0.3">
      <c r="A21" s="17">
        <v>20</v>
      </c>
      <c r="B21" s="17">
        <f>ROUNDUP(RosterTable[[#This Row],[Period Player sequence'#]]/'Parameters &amp; calculations'!$E$21,0)</f>
        <v>1</v>
      </c>
      <c r="C21" s="17">
        <f>MOD(ROUNDUP(RosterTable[[#This Row],[Period Player sequence'#]]/'Parameters &amp; calculations'!$C$8,0),'Parameters &amp; calculations'!$C$7)</f>
        <v>4</v>
      </c>
      <c r="D21" s="17">
        <f>IF(RosterTable[[#This Row],[PeriodCalc]]=0,'Parameters &amp; calculations'!$C$7,RosterTable[[#This Row],[PeriodCalc]])</f>
        <v>4</v>
      </c>
      <c r="E21">
        <f>MOD(RosterTable[[#This Row],[Period Player sequence'#]],'Parameters &amp; calculations'!$C$5)</f>
        <v>8</v>
      </c>
      <c r="F21" s="15">
        <f>IF(RosterTable[[#This Row],[PlayerCalc]]=0,'Parameters &amp; calculations'!$C$5,RosterTable[[#This Row],[PlayerCalc]])</f>
        <v>8</v>
      </c>
      <c r="G21" s="15" t="str">
        <f>"Player "&amp;RosterTable[[#This Row],[Player'#]]</f>
        <v>Player 8</v>
      </c>
    </row>
    <row r="22" spans="1:7" x14ac:dyDescent="0.3">
      <c r="A22" s="17">
        <v>21</v>
      </c>
      <c r="B22" s="17">
        <f>ROUNDUP(RosterTable[[#This Row],[Period Player sequence'#]]/'Parameters &amp; calculations'!$E$21,0)</f>
        <v>1</v>
      </c>
      <c r="C22" s="17">
        <f>MOD(ROUNDUP(RosterTable[[#This Row],[Period Player sequence'#]]/'Parameters &amp; calculations'!$C$8,0),'Parameters &amp; calculations'!$C$7)</f>
        <v>5</v>
      </c>
      <c r="D22" s="17">
        <f>IF(RosterTable[[#This Row],[PeriodCalc]]=0,'Parameters &amp; calculations'!$C$7,RosterTable[[#This Row],[PeriodCalc]])</f>
        <v>5</v>
      </c>
      <c r="E22">
        <f>MOD(RosterTable[[#This Row],[Period Player sequence'#]],'Parameters &amp; calculations'!$C$5)</f>
        <v>9</v>
      </c>
      <c r="F22" s="15">
        <f>IF(RosterTable[[#This Row],[PlayerCalc]]=0,'Parameters &amp; calculations'!$C$5,RosterTable[[#This Row],[PlayerCalc]])</f>
        <v>9</v>
      </c>
      <c r="G22" s="15" t="str">
        <f>"Player "&amp;RosterTable[[#This Row],[Player'#]]</f>
        <v>Player 9</v>
      </c>
    </row>
    <row r="23" spans="1:7" x14ac:dyDescent="0.3">
      <c r="A23" s="17">
        <v>22</v>
      </c>
      <c r="B23" s="17">
        <f>ROUNDUP(RosterTable[[#This Row],[Period Player sequence'#]]/'Parameters &amp; calculations'!$E$21,0)</f>
        <v>1</v>
      </c>
      <c r="C23" s="17">
        <f>MOD(ROUNDUP(RosterTable[[#This Row],[Period Player sequence'#]]/'Parameters &amp; calculations'!$C$8,0),'Parameters &amp; calculations'!$C$7)</f>
        <v>5</v>
      </c>
      <c r="D23" s="17">
        <f>IF(RosterTable[[#This Row],[PeriodCalc]]=0,'Parameters &amp; calculations'!$C$7,RosterTable[[#This Row],[PeriodCalc]])</f>
        <v>5</v>
      </c>
      <c r="E23">
        <f>MOD(RosterTable[[#This Row],[Period Player sequence'#]],'Parameters &amp; calculations'!$C$5)</f>
        <v>10</v>
      </c>
      <c r="F23" s="15">
        <f>IF(RosterTable[[#This Row],[PlayerCalc]]=0,'Parameters &amp; calculations'!$C$5,RosterTable[[#This Row],[PlayerCalc]])</f>
        <v>10</v>
      </c>
      <c r="G23" s="15" t="str">
        <f>"Player "&amp;RosterTable[[#This Row],[Player'#]]</f>
        <v>Player 10</v>
      </c>
    </row>
    <row r="24" spans="1:7" x14ac:dyDescent="0.3">
      <c r="A24" s="17">
        <v>23</v>
      </c>
      <c r="B24" s="17">
        <f>ROUNDUP(RosterTable[[#This Row],[Period Player sequence'#]]/'Parameters &amp; calculations'!$E$21,0)</f>
        <v>1</v>
      </c>
      <c r="C24" s="17">
        <f>MOD(ROUNDUP(RosterTable[[#This Row],[Period Player sequence'#]]/'Parameters &amp; calculations'!$C$8,0),'Parameters &amp; calculations'!$C$7)</f>
        <v>5</v>
      </c>
      <c r="D24" s="17">
        <f>IF(RosterTable[[#This Row],[PeriodCalc]]=0,'Parameters &amp; calculations'!$C$7,RosterTable[[#This Row],[PeriodCalc]])</f>
        <v>5</v>
      </c>
      <c r="E24">
        <f>MOD(RosterTable[[#This Row],[Period Player sequence'#]],'Parameters &amp; calculations'!$C$5)</f>
        <v>11</v>
      </c>
      <c r="F24" s="15">
        <f>IF(RosterTable[[#This Row],[PlayerCalc]]=0,'Parameters &amp; calculations'!$C$5,RosterTable[[#This Row],[PlayerCalc]])</f>
        <v>11</v>
      </c>
      <c r="G24" s="15" t="str">
        <f>"Player "&amp;RosterTable[[#This Row],[Player'#]]</f>
        <v>Player 11</v>
      </c>
    </row>
    <row r="25" spans="1:7" x14ac:dyDescent="0.3">
      <c r="A25" s="17">
        <v>24</v>
      </c>
      <c r="B25" s="17">
        <f>ROUNDUP(RosterTable[[#This Row],[Period Player sequence'#]]/'Parameters &amp; calculations'!$E$21,0)</f>
        <v>1</v>
      </c>
      <c r="C25" s="17">
        <f>MOD(ROUNDUP(RosterTable[[#This Row],[Period Player sequence'#]]/'Parameters &amp; calculations'!$C$8,0),'Parameters &amp; calculations'!$C$7)</f>
        <v>5</v>
      </c>
      <c r="D25" s="17">
        <f>IF(RosterTable[[#This Row],[PeriodCalc]]=0,'Parameters &amp; calculations'!$C$7,RosterTable[[#This Row],[PeriodCalc]])</f>
        <v>5</v>
      </c>
      <c r="E25">
        <f>MOD(RosterTable[[#This Row],[Period Player sequence'#]],'Parameters &amp; calculations'!$C$5)</f>
        <v>0</v>
      </c>
      <c r="F25" s="15">
        <f>IF(RosterTable[[#This Row],[PlayerCalc]]=0,'Parameters &amp; calculations'!$C$5,RosterTable[[#This Row],[PlayerCalc]])</f>
        <v>12</v>
      </c>
      <c r="G25" s="15" t="str">
        <f>"Player "&amp;RosterTable[[#This Row],[Player'#]]</f>
        <v>Player 12</v>
      </c>
    </row>
    <row r="26" spans="1:7" x14ac:dyDescent="0.3">
      <c r="A26" s="17">
        <v>25</v>
      </c>
      <c r="B26" s="17">
        <f>ROUNDUP(RosterTable[[#This Row],[Period Player sequence'#]]/'Parameters &amp; calculations'!$E$21,0)</f>
        <v>1</v>
      </c>
      <c r="C26" s="17">
        <f>MOD(ROUNDUP(RosterTable[[#This Row],[Period Player sequence'#]]/'Parameters &amp; calculations'!$C$8,0),'Parameters &amp; calculations'!$C$7)</f>
        <v>5</v>
      </c>
      <c r="D26" s="17">
        <f>IF(RosterTable[[#This Row],[PeriodCalc]]=0,'Parameters &amp; calculations'!$C$7,RosterTable[[#This Row],[PeriodCalc]])</f>
        <v>5</v>
      </c>
      <c r="E26">
        <f>MOD(RosterTable[[#This Row],[Period Player sequence'#]],'Parameters &amp; calculations'!$C$5)</f>
        <v>1</v>
      </c>
      <c r="F26" s="15">
        <f>IF(RosterTable[[#This Row],[PlayerCalc]]=0,'Parameters &amp; calculations'!$C$5,RosterTable[[#This Row],[PlayerCalc]])</f>
        <v>1</v>
      </c>
      <c r="G26" s="15" t="str">
        <f>"Player "&amp;RosterTable[[#This Row],[Player'#]]</f>
        <v>Player 1</v>
      </c>
    </row>
    <row r="27" spans="1:7" x14ac:dyDescent="0.3">
      <c r="A27" s="17">
        <v>26</v>
      </c>
      <c r="B27" s="17">
        <f>ROUNDUP(RosterTable[[#This Row],[Period Player sequence'#]]/'Parameters &amp; calculations'!$E$21,0)</f>
        <v>1</v>
      </c>
      <c r="C27" s="17">
        <f>MOD(ROUNDUP(RosterTable[[#This Row],[Period Player sequence'#]]/'Parameters &amp; calculations'!$C$8,0),'Parameters &amp; calculations'!$C$7)</f>
        <v>6</v>
      </c>
      <c r="D27" s="17">
        <f>IF(RosterTable[[#This Row],[PeriodCalc]]=0,'Parameters &amp; calculations'!$C$7,RosterTable[[#This Row],[PeriodCalc]])</f>
        <v>6</v>
      </c>
      <c r="E27">
        <f>MOD(RosterTable[[#This Row],[Period Player sequence'#]],'Parameters &amp; calculations'!$C$5)</f>
        <v>2</v>
      </c>
      <c r="F27" s="15">
        <f>IF(RosterTable[[#This Row],[PlayerCalc]]=0,'Parameters &amp; calculations'!$C$5,RosterTable[[#This Row],[PlayerCalc]])</f>
        <v>2</v>
      </c>
      <c r="G27" s="15" t="str">
        <f>"Player "&amp;RosterTable[[#This Row],[Player'#]]</f>
        <v>Player 2</v>
      </c>
    </row>
    <row r="28" spans="1:7" x14ac:dyDescent="0.3">
      <c r="A28" s="17">
        <v>27</v>
      </c>
      <c r="B28" s="17">
        <f>ROUNDUP(RosterTable[[#This Row],[Period Player sequence'#]]/'Parameters &amp; calculations'!$E$21,0)</f>
        <v>1</v>
      </c>
      <c r="C28" s="17">
        <f>MOD(ROUNDUP(RosterTable[[#This Row],[Period Player sequence'#]]/'Parameters &amp; calculations'!$C$8,0),'Parameters &amp; calculations'!$C$7)</f>
        <v>6</v>
      </c>
      <c r="D28" s="17">
        <f>IF(RosterTable[[#This Row],[PeriodCalc]]=0,'Parameters &amp; calculations'!$C$7,RosterTable[[#This Row],[PeriodCalc]])</f>
        <v>6</v>
      </c>
      <c r="E28">
        <f>MOD(RosterTable[[#This Row],[Period Player sequence'#]],'Parameters &amp; calculations'!$C$5)</f>
        <v>3</v>
      </c>
      <c r="F28" s="15">
        <f>IF(RosterTable[[#This Row],[PlayerCalc]]=0,'Parameters &amp; calculations'!$C$5,RosterTable[[#This Row],[PlayerCalc]])</f>
        <v>3</v>
      </c>
      <c r="G28" s="15" t="str">
        <f>"Player "&amp;RosterTable[[#This Row],[Player'#]]</f>
        <v>Player 3</v>
      </c>
    </row>
    <row r="29" spans="1:7" x14ac:dyDescent="0.3">
      <c r="A29" s="17">
        <v>28</v>
      </c>
      <c r="B29" s="17">
        <f>ROUNDUP(RosterTable[[#This Row],[Period Player sequence'#]]/'Parameters &amp; calculations'!$E$21,0)</f>
        <v>1</v>
      </c>
      <c r="C29" s="17">
        <f>MOD(ROUNDUP(RosterTable[[#This Row],[Period Player sequence'#]]/'Parameters &amp; calculations'!$C$8,0),'Parameters &amp; calculations'!$C$7)</f>
        <v>6</v>
      </c>
      <c r="D29" s="17">
        <f>IF(RosterTable[[#This Row],[PeriodCalc]]=0,'Parameters &amp; calculations'!$C$7,RosterTable[[#This Row],[PeriodCalc]])</f>
        <v>6</v>
      </c>
      <c r="E29">
        <f>MOD(RosterTable[[#This Row],[Period Player sequence'#]],'Parameters &amp; calculations'!$C$5)</f>
        <v>4</v>
      </c>
      <c r="F29" s="15">
        <f>IF(RosterTable[[#This Row],[PlayerCalc]]=0,'Parameters &amp; calculations'!$C$5,RosterTable[[#This Row],[PlayerCalc]])</f>
        <v>4</v>
      </c>
      <c r="G29" s="15" t="str">
        <f>"Player "&amp;RosterTable[[#This Row],[Player'#]]</f>
        <v>Player 4</v>
      </c>
    </row>
    <row r="30" spans="1:7" x14ac:dyDescent="0.3">
      <c r="A30" s="17">
        <v>29</v>
      </c>
      <c r="B30" s="17">
        <f>ROUNDUP(RosterTable[[#This Row],[Period Player sequence'#]]/'Parameters &amp; calculations'!$E$21,0)</f>
        <v>1</v>
      </c>
      <c r="C30" s="17">
        <f>MOD(ROUNDUP(RosterTable[[#This Row],[Period Player sequence'#]]/'Parameters &amp; calculations'!$C$8,0),'Parameters &amp; calculations'!$C$7)</f>
        <v>6</v>
      </c>
      <c r="D30" s="17">
        <f>IF(RosterTable[[#This Row],[PeriodCalc]]=0,'Parameters &amp; calculations'!$C$7,RosterTable[[#This Row],[PeriodCalc]])</f>
        <v>6</v>
      </c>
      <c r="E30">
        <f>MOD(RosterTable[[#This Row],[Period Player sequence'#]],'Parameters &amp; calculations'!$C$5)</f>
        <v>5</v>
      </c>
      <c r="F30" s="15">
        <f>IF(RosterTable[[#This Row],[PlayerCalc]]=0,'Parameters &amp; calculations'!$C$5,RosterTable[[#This Row],[PlayerCalc]])</f>
        <v>5</v>
      </c>
      <c r="G30" s="15" t="str">
        <f>"Player "&amp;RosterTable[[#This Row],[Player'#]]</f>
        <v>Player 5</v>
      </c>
    </row>
    <row r="31" spans="1:7" x14ac:dyDescent="0.3">
      <c r="A31" s="17">
        <v>30</v>
      </c>
      <c r="B31" s="17">
        <f>ROUNDUP(RosterTable[[#This Row],[Period Player sequence'#]]/'Parameters &amp; calculations'!$E$21,0)</f>
        <v>1</v>
      </c>
      <c r="C31" s="17">
        <f>MOD(ROUNDUP(RosterTable[[#This Row],[Period Player sequence'#]]/'Parameters &amp; calculations'!$C$8,0),'Parameters &amp; calculations'!$C$7)</f>
        <v>6</v>
      </c>
      <c r="D31" s="17">
        <f>IF(RosterTable[[#This Row],[PeriodCalc]]=0,'Parameters &amp; calculations'!$C$7,RosterTable[[#This Row],[PeriodCalc]])</f>
        <v>6</v>
      </c>
      <c r="E31">
        <f>MOD(RosterTable[[#This Row],[Period Player sequence'#]],'Parameters &amp; calculations'!$C$5)</f>
        <v>6</v>
      </c>
      <c r="F31" s="15">
        <f>IF(RosterTable[[#This Row],[PlayerCalc]]=0,'Parameters &amp; calculations'!$C$5,RosterTable[[#This Row],[PlayerCalc]])</f>
        <v>6</v>
      </c>
      <c r="G31" s="15" t="str">
        <f>"Player "&amp;RosterTable[[#This Row],[Player'#]]</f>
        <v>Player 6</v>
      </c>
    </row>
    <row r="32" spans="1:7" x14ac:dyDescent="0.3">
      <c r="A32" s="17">
        <v>31</v>
      </c>
      <c r="B32" s="17">
        <f>ROUNDUP(RosterTable[[#This Row],[Period Player sequence'#]]/'Parameters &amp; calculations'!$E$21,0)</f>
        <v>1</v>
      </c>
      <c r="C32" s="17">
        <f>MOD(ROUNDUP(RosterTable[[#This Row],[Period Player sequence'#]]/'Parameters &amp; calculations'!$C$8,0),'Parameters &amp; calculations'!$C$7)</f>
        <v>7</v>
      </c>
      <c r="D32" s="17">
        <f>IF(RosterTable[[#This Row],[PeriodCalc]]=0,'Parameters &amp; calculations'!$C$7,RosterTable[[#This Row],[PeriodCalc]])</f>
        <v>7</v>
      </c>
      <c r="E32">
        <f>MOD(RosterTable[[#This Row],[Period Player sequence'#]],'Parameters &amp; calculations'!$C$5)</f>
        <v>7</v>
      </c>
      <c r="F32" s="15">
        <f>IF(RosterTable[[#This Row],[PlayerCalc]]=0,'Parameters &amp; calculations'!$C$5,RosterTable[[#This Row],[PlayerCalc]])</f>
        <v>7</v>
      </c>
      <c r="G32" s="15" t="str">
        <f>"Player "&amp;RosterTable[[#This Row],[Player'#]]</f>
        <v>Player 7</v>
      </c>
    </row>
    <row r="33" spans="1:7" x14ac:dyDescent="0.3">
      <c r="A33" s="17">
        <v>32</v>
      </c>
      <c r="B33" s="17">
        <f>ROUNDUP(RosterTable[[#This Row],[Period Player sequence'#]]/'Parameters &amp; calculations'!$E$21,0)</f>
        <v>1</v>
      </c>
      <c r="C33" s="17">
        <f>MOD(ROUNDUP(RosterTable[[#This Row],[Period Player sequence'#]]/'Parameters &amp; calculations'!$C$8,0),'Parameters &amp; calculations'!$C$7)</f>
        <v>7</v>
      </c>
      <c r="D33" s="17">
        <f>IF(RosterTable[[#This Row],[PeriodCalc]]=0,'Parameters &amp; calculations'!$C$7,RosterTable[[#This Row],[PeriodCalc]])</f>
        <v>7</v>
      </c>
      <c r="E33">
        <f>MOD(RosterTable[[#This Row],[Period Player sequence'#]],'Parameters &amp; calculations'!$C$5)</f>
        <v>8</v>
      </c>
      <c r="F33" s="15">
        <f>IF(RosterTable[[#This Row],[PlayerCalc]]=0,'Parameters &amp; calculations'!$C$5,RosterTable[[#This Row],[PlayerCalc]])</f>
        <v>8</v>
      </c>
      <c r="G33" s="15" t="str">
        <f>"Player "&amp;RosterTable[[#This Row],[Player'#]]</f>
        <v>Player 8</v>
      </c>
    </row>
    <row r="34" spans="1:7" x14ac:dyDescent="0.3">
      <c r="A34" s="17">
        <v>33</v>
      </c>
      <c r="B34" s="17">
        <f>ROUNDUP(RosterTable[[#This Row],[Period Player sequence'#]]/'Parameters &amp; calculations'!$E$21,0)</f>
        <v>1</v>
      </c>
      <c r="C34" s="17">
        <f>MOD(ROUNDUP(RosterTable[[#This Row],[Period Player sequence'#]]/'Parameters &amp; calculations'!$C$8,0),'Parameters &amp; calculations'!$C$7)</f>
        <v>7</v>
      </c>
      <c r="D34" s="17">
        <f>IF(RosterTable[[#This Row],[PeriodCalc]]=0,'Parameters &amp; calculations'!$C$7,RosterTable[[#This Row],[PeriodCalc]])</f>
        <v>7</v>
      </c>
      <c r="E34">
        <f>MOD(RosterTable[[#This Row],[Period Player sequence'#]],'Parameters &amp; calculations'!$C$5)</f>
        <v>9</v>
      </c>
      <c r="F34" s="15">
        <f>IF(RosterTable[[#This Row],[PlayerCalc]]=0,'Parameters &amp; calculations'!$C$5,RosterTable[[#This Row],[PlayerCalc]])</f>
        <v>9</v>
      </c>
      <c r="G34" s="15" t="str">
        <f>"Player "&amp;RosterTable[[#This Row],[Player'#]]</f>
        <v>Player 9</v>
      </c>
    </row>
    <row r="35" spans="1:7" x14ac:dyDescent="0.3">
      <c r="A35" s="17">
        <v>34</v>
      </c>
      <c r="B35" s="17">
        <f>ROUNDUP(RosterTable[[#This Row],[Period Player sequence'#]]/'Parameters &amp; calculations'!$E$21,0)</f>
        <v>1</v>
      </c>
      <c r="C35" s="17">
        <f>MOD(ROUNDUP(RosterTable[[#This Row],[Period Player sequence'#]]/'Parameters &amp; calculations'!$C$8,0),'Parameters &amp; calculations'!$C$7)</f>
        <v>7</v>
      </c>
      <c r="D35" s="17">
        <f>IF(RosterTable[[#This Row],[PeriodCalc]]=0,'Parameters &amp; calculations'!$C$7,RosterTable[[#This Row],[PeriodCalc]])</f>
        <v>7</v>
      </c>
      <c r="E35">
        <f>MOD(RosterTable[[#This Row],[Period Player sequence'#]],'Parameters &amp; calculations'!$C$5)</f>
        <v>10</v>
      </c>
      <c r="F35" s="15">
        <f>IF(RosterTable[[#This Row],[PlayerCalc]]=0,'Parameters &amp; calculations'!$C$5,RosterTable[[#This Row],[PlayerCalc]])</f>
        <v>10</v>
      </c>
      <c r="G35" s="15" t="str">
        <f>"Player "&amp;RosterTable[[#This Row],[Player'#]]</f>
        <v>Player 10</v>
      </c>
    </row>
    <row r="36" spans="1:7" x14ac:dyDescent="0.3">
      <c r="A36" s="17">
        <v>35</v>
      </c>
      <c r="B36" s="17">
        <f>ROUNDUP(RosterTable[[#This Row],[Period Player sequence'#]]/'Parameters &amp; calculations'!$E$21,0)</f>
        <v>1</v>
      </c>
      <c r="C36" s="17">
        <f>MOD(ROUNDUP(RosterTable[[#This Row],[Period Player sequence'#]]/'Parameters &amp; calculations'!$C$8,0),'Parameters &amp; calculations'!$C$7)</f>
        <v>7</v>
      </c>
      <c r="D36" s="17">
        <f>IF(RosterTable[[#This Row],[PeriodCalc]]=0,'Parameters &amp; calculations'!$C$7,RosterTable[[#This Row],[PeriodCalc]])</f>
        <v>7</v>
      </c>
      <c r="E36">
        <f>MOD(RosterTable[[#This Row],[Period Player sequence'#]],'Parameters &amp; calculations'!$C$5)</f>
        <v>11</v>
      </c>
      <c r="F36" s="15">
        <f>IF(RosterTable[[#This Row],[PlayerCalc]]=0,'Parameters &amp; calculations'!$C$5,RosterTable[[#This Row],[PlayerCalc]])</f>
        <v>11</v>
      </c>
      <c r="G36" s="15" t="str">
        <f>"Player "&amp;RosterTable[[#This Row],[Player'#]]</f>
        <v>Player 11</v>
      </c>
    </row>
    <row r="37" spans="1:7" x14ac:dyDescent="0.3">
      <c r="A37" s="17">
        <v>36</v>
      </c>
      <c r="B37" s="17">
        <f>ROUNDUP(RosterTable[[#This Row],[Period Player sequence'#]]/'Parameters &amp; calculations'!$E$21,0)</f>
        <v>1</v>
      </c>
      <c r="C37" s="17">
        <f>MOD(ROUNDUP(RosterTable[[#This Row],[Period Player sequence'#]]/'Parameters &amp; calculations'!$C$8,0),'Parameters &amp; calculations'!$C$7)</f>
        <v>8</v>
      </c>
      <c r="D37" s="17">
        <f>IF(RosterTable[[#This Row],[PeriodCalc]]=0,'Parameters &amp; calculations'!$C$7,RosterTable[[#This Row],[PeriodCalc]])</f>
        <v>8</v>
      </c>
      <c r="E37">
        <f>MOD(RosterTable[[#This Row],[Period Player sequence'#]],'Parameters &amp; calculations'!$C$5)</f>
        <v>0</v>
      </c>
      <c r="F37" s="15">
        <f>IF(RosterTable[[#This Row],[PlayerCalc]]=0,'Parameters &amp; calculations'!$C$5,RosterTable[[#This Row],[PlayerCalc]])</f>
        <v>12</v>
      </c>
      <c r="G37" s="15" t="str">
        <f>"Player "&amp;RosterTable[[#This Row],[Player'#]]</f>
        <v>Player 12</v>
      </c>
    </row>
    <row r="38" spans="1:7" x14ac:dyDescent="0.3">
      <c r="A38" s="17">
        <v>37</v>
      </c>
      <c r="B38" s="17">
        <f>ROUNDUP(RosterTable[[#This Row],[Period Player sequence'#]]/'Parameters &amp; calculations'!$E$21,0)</f>
        <v>1</v>
      </c>
      <c r="C38" s="17">
        <f>MOD(ROUNDUP(RosterTable[[#This Row],[Period Player sequence'#]]/'Parameters &amp; calculations'!$C$8,0),'Parameters &amp; calculations'!$C$7)</f>
        <v>8</v>
      </c>
      <c r="D38" s="17">
        <f>IF(RosterTable[[#This Row],[PeriodCalc]]=0,'Parameters &amp; calculations'!$C$7,RosterTable[[#This Row],[PeriodCalc]])</f>
        <v>8</v>
      </c>
      <c r="E38">
        <f>MOD(RosterTable[[#This Row],[Period Player sequence'#]],'Parameters &amp; calculations'!$C$5)</f>
        <v>1</v>
      </c>
      <c r="F38" s="15">
        <f>IF(RosterTable[[#This Row],[PlayerCalc]]=0,'Parameters &amp; calculations'!$C$5,RosterTable[[#This Row],[PlayerCalc]])</f>
        <v>1</v>
      </c>
      <c r="G38" s="15" t="str">
        <f>"Player "&amp;RosterTable[[#This Row],[Player'#]]</f>
        <v>Player 1</v>
      </c>
    </row>
    <row r="39" spans="1:7" x14ac:dyDescent="0.3">
      <c r="A39" s="17">
        <v>38</v>
      </c>
      <c r="B39" s="17">
        <f>ROUNDUP(RosterTable[[#This Row],[Period Player sequence'#]]/'Parameters &amp; calculations'!$E$21,0)</f>
        <v>1</v>
      </c>
      <c r="C39" s="17">
        <f>MOD(ROUNDUP(RosterTable[[#This Row],[Period Player sequence'#]]/'Parameters &amp; calculations'!$C$8,0),'Parameters &amp; calculations'!$C$7)</f>
        <v>8</v>
      </c>
      <c r="D39" s="17">
        <f>IF(RosterTable[[#This Row],[PeriodCalc]]=0,'Parameters &amp; calculations'!$C$7,RosterTable[[#This Row],[PeriodCalc]])</f>
        <v>8</v>
      </c>
      <c r="E39">
        <f>MOD(RosterTable[[#This Row],[Period Player sequence'#]],'Parameters &amp; calculations'!$C$5)</f>
        <v>2</v>
      </c>
      <c r="F39" s="15">
        <f>IF(RosterTable[[#This Row],[PlayerCalc]]=0,'Parameters &amp; calculations'!$C$5,RosterTable[[#This Row],[PlayerCalc]])</f>
        <v>2</v>
      </c>
      <c r="G39" s="15" t="str">
        <f>"Player "&amp;RosterTable[[#This Row],[Player'#]]</f>
        <v>Player 2</v>
      </c>
    </row>
    <row r="40" spans="1:7" x14ac:dyDescent="0.3">
      <c r="A40" s="17">
        <v>39</v>
      </c>
      <c r="B40" s="17">
        <f>ROUNDUP(RosterTable[[#This Row],[Period Player sequence'#]]/'Parameters &amp; calculations'!$E$21,0)</f>
        <v>1</v>
      </c>
      <c r="C40" s="17">
        <f>MOD(ROUNDUP(RosterTable[[#This Row],[Period Player sequence'#]]/'Parameters &amp; calculations'!$C$8,0),'Parameters &amp; calculations'!$C$7)</f>
        <v>8</v>
      </c>
      <c r="D40" s="17">
        <f>IF(RosterTable[[#This Row],[PeriodCalc]]=0,'Parameters &amp; calculations'!$C$7,RosterTable[[#This Row],[PeriodCalc]])</f>
        <v>8</v>
      </c>
      <c r="E40">
        <f>MOD(RosterTable[[#This Row],[Period Player sequence'#]],'Parameters &amp; calculations'!$C$5)</f>
        <v>3</v>
      </c>
      <c r="F40" s="15">
        <f>IF(RosterTable[[#This Row],[PlayerCalc]]=0,'Parameters &amp; calculations'!$C$5,RosterTable[[#This Row],[PlayerCalc]])</f>
        <v>3</v>
      </c>
      <c r="G40" s="15" t="str">
        <f>"Player "&amp;RosterTable[[#This Row],[Player'#]]</f>
        <v>Player 3</v>
      </c>
    </row>
    <row r="41" spans="1:7" x14ac:dyDescent="0.3">
      <c r="A41" s="17">
        <v>40</v>
      </c>
      <c r="B41" s="17">
        <f>ROUNDUP(RosterTable[[#This Row],[Period Player sequence'#]]/'Parameters &amp; calculations'!$E$21,0)</f>
        <v>1</v>
      </c>
      <c r="C41" s="17">
        <f>MOD(ROUNDUP(RosterTable[[#This Row],[Period Player sequence'#]]/'Parameters &amp; calculations'!$C$8,0),'Parameters &amp; calculations'!$C$7)</f>
        <v>8</v>
      </c>
      <c r="D41" s="17">
        <f>IF(RosterTable[[#This Row],[PeriodCalc]]=0,'Parameters &amp; calculations'!$C$7,RosterTable[[#This Row],[PeriodCalc]])</f>
        <v>8</v>
      </c>
      <c r="E41">
        <f>MOD(RosterTable[[#This Row],[Period Player sequence'#]],'Parameters &amp; calculations'!$C$5)</f>
        <v>4</v>
      </c>
      <c r="F41" s="15">
        <f>IF(RosterTable[[#This Row],[PlayerCalc]]=0,'Parameters &amp; calculations'!$C$5,RosterTable[[#This Row],[PlayerCalc]])</f>
        <v>4</v>
      </c>
      <c r="G41" s="15" t="str">
        <f>"Player "&amp;RosterTable[[#This Row],[Player'#]]</f>
        <v>Player 4</v>
      </c>
    </row>
    <row r="42" spans="1:7" x14ac:dyDescent="0.3">
      <c r="A42" s="17">
        <v>41</v>
      </c>
      <c r="B42" s="17">
        <f>ROUNDUP(RosterTable[[#This Row],[Period Player sequence'#]]/'Parameters &amp; calculations'!$E$21,0)</f>
        <v>1</v>
      </c>
      <c r="C42" s="17">
        <f>MOD(ROUNDUP(RosterTable[[#This Row],[Period Player sequence'#]]/'Parameters &amp; calculations'!$C$8,0),'Parameters &amp; calculations'!$C$7)</f>
        <v>0</v>
      </c>
      <c r="D42" s="17">
        <f>IF(RosterTable[[#This Row],[PeriodCalc]]=0,'Parameters &amp; calculations'!$C$7,RosterTable[[#This Row],[PeriodCalc]])</f>
        <v>9</v>
      </c>
      <c r="E42">
        <f>MOD(RosterTable[[#This Row],[Period Player sequence'#]],'Parameters &amp; calculations'!$C$5)</f>
        <v>5</v>
      </c>
      <c r="F42" s="15">
        <f>IF(RosterTable[[#This Row],[PlayerCalc]]=0,'Parameters &amp; calculations'!$C$5,RosterTable[[#This Row],[PlayerCalc]])</f>
        <v>5</v>
      </c>
      <c r="G42" s="15" t="str">
        <f>"Player "&amp;RosterTable[[#This Row],[Player'#]]</f>
        <v>Player 5</v>
      </c>
    </row>
    <row r="43" spans="1:7" x14ac:dyDescent="0.3">
      <c r="A43" s="17">
        <v>42</v>
      </c>
      <c r="B43" s="17">
        <f>ROUNDUP(RosterTable[[#This Row],[Period Player sequence'#]]/'Parameters &amp; calculations'!$E$21,0)</f>
        <v>1</v>
      </c>
      <c r="C43" s="17">
        <f>MOD(ROUNDUP(RosterTable[[#This Row],[Period Player sequence'#]]/'Parameters &amp; calculations'!$C$8,0),'Parameters &amp; calculations'!$C$7)</f>
        <v>0</v>
      </c>
      <c r="D43" s="17">
        <f>IF(RosterTable[[#This Row],[PeriodCalc]]=0,'Parameters &amp; calculations'!$C$7,RosterTable[[#This Row],[PeriodCalc]])</f>
        <v>9</v>
      </c>
      <c r="E43">
        <f>MOD(RosterTable[[#This Row],[Period Player sequence'#]],'Parameters &amp; calculations'!$C$5)</f>
        <v>6</v>
      </c>
      <c r="F43" s="15">
        <f>IF(RosterTable[[#This Row],[PlayerCalc]]=0,'Parameters &amp; calculations'!$C$5,RosterTable[[#This Row],[PlayerCalc]])</f>
        <v>6</v>
      </c>
      <c r="G43" s="15" t="str">
        <f>"Player "&amp;RosterTable[[#This Row],[Player'#]]</f>
        <v>Player 6</v>
      </c>
    </row>
    <row r="44" spans="1:7" x14ac:dyDescent="0.3">
      <c r="A44" s="17">
        <v>43</v>
      </c>
      <c r="B44" s="17">
        <f>ROUNDUP(RosterTable[[#This Row],[Period Player sequence'#]]/'Parameters &amp; calculations'!$E$21,0)</f>
        <v>1</v>
      </c>
      <c r="C44" s="17">
        <f>MOD(ROUNDUP(RosterTable[[#This Row],[Period Player sequence'#]]/'Parameters &amp; calculations'!$C$8,0),'Parameters &amp; calculations'!$C$7)</f>
        <v>0</v>
      </c>
      <c r="D44" s="17">
        <f>IF(RosterTable[[#This Row],[PeriodCalc]]=0,'Parameters &amp; calculations'!$C$7,RosterTable[[#This Row],[PeriodCalc]])</f>
        <v>9</v>
      </c>
      <c r="E44">
        <f>MOD(RosterTable[[#This Row],[Period Player sequence'#]],'Parameters &amp; calculations'!$C$5)</f>
        <v>7</v>
      </c>
      <c r="F44" s="15">
        <f>IF(RosterTable[[#This Row],[PlayerCalc]]=0,'Parameters &amp; calculations'!$C$5,RosterTable[[#This Row],[PlayerCalc]])</f>
        <v>7</v>
      </c>
      <c r="G44" s="15" t="str">
        <f>"Player "&amp;RosterTable[[#This Row],[Player'#]]</f>
        <v>Player 7</v>
      </c>
    </row>
    <row r="45" spans="1:7" x14ac:dyDescent="0.3">
      <c r="A45" s="17">
        <v>44</v>
      </c>
      <c r="B45" s="17">
        <f>ROUNDUP(RosterTable[[#This Row],[Period Player sequence'#]]/'Parameters &amp; calculations'!$E$21,0)</f>
        <v>1</v>
      </c>
      <c r="C45" s="17">
        <f>MOD(ROUNDUP(RosterTable[[#This Row],[Period Player sequence'#]]/'Parameters &amp; calculations'!$C$8,0),'Parameters &amp; calculations'!$C$7)</f>
        <v>0</v>
      </c>
      <c r="D45" s="17">
        <f>IF(RosterTable[[#This Row],[PeriodCalc]]=0,'Parameters &amp; calculations'!$C$7,RosterTable[[#This Row],[PeriodCalc]])</f>
        <v>9</v>
      </c>
      <c r="E45">
        <f>MOD(RosterTable[[#This Row],[Period Player sequence'#]],'Parameters &amp; calculations'!$C$5)</f>
        <v>8</v>
      </c>
      <c r="F45" s="15">
        <f>IF(RosterTable[[#This Row],[PlayerCalc]]=0,'Parameters &amp; calculations'!$C$5,RosterTable[[#This Row],[PlayerCalc]])</f>
        <v>8</v>
      </c>
      <c r="G45" s="15" t="str">
        <f>"Player "&amp;RosterTable[[#This Row],[Player'#]]</f>
        <v>Player 8</v>
      </c>
    </row>
    <row r="46" spans="1:7" x14ac:dyDescent="0.3">
      <c r="A46" s="17">
        <v>45</v>
      </c>
      <c r="B46" s="17">
        <f>ROUNDUP(RosterTable[[#This Row],[Period Player sequence'#]]/'Parameters &amp; calculations'!$E$21,0)</f>
        <v>1</v>
      </c>
      <c r="C46" s="17">
        <f>MOD(ROUNDUP(RosterTable[[#This Row],[Period Player sequence'#]]/'Parameters &amp; calculations'!$C$8,0),'Parameters &amp; calculations'!$C$7)</f>
        <v>0</v>
      </c>
      <c r="D46" s="17">
        <f>IF(RosterTable[[#This Row],[PeriodCalc]]=0,'Parameters &amp; calculations'!$C$7,RosterTable[[#This Row],[PeriodCalc]])</f>
        <v>9</v>
      </c>
      <c r="E46">
        <f>MOD(RosterTable[[#This Row],[Period Player sequence'#]],'Parameters &amp; calculations'!$C$5)</f>
        <v>9</v>
      </c>
      <c r="F46" s="15">
        <f>IF(RosterTable[[#This Row],[PlayerCalc]]=0,'Parameters &amp; calculations'!$C$5,RosterTable[[#This Row],[PlayerCalc]])</f>
        <v>9</v>
      </c>
      <c r="G46" s="15" t="str">
        <f>"Player "&amp;RosterTable[[#This Row],[Player'#]]</f>
        <v>Player 9</v>
      </c>
    </row>
    <row r="47" spans="1:7" x14ac:dyDescent="0.3">
      <c r="A47" s="17">
        <v>46</v>
      </c>
      <c r="B47" s="17">
        <f>ROUNDUP(RosterTable[[#This Row],[Period Player sequence'#]]/'Parameters &amp; calculations'!$E$21,0)</f>
        <v>2</v>
      </c>
      <c r="C47" s="17">
        <f>MOD(ROUNDUP(RosterTable[[#This Row],[Period Player sequence'#]]/'Parameters &amp; calculations'!$C$8,0),'Parameters &amp; calculations'!$C$7)</f>
        <v>1</v>
      </c>
      <c r="D47" s="17">
        <f>IF(RosterTable[[#This Row],[PeriodCalc]]=0,'Parameters &amp; calculations'!$C$7,RosterTable[[#This Row],[PeriodCalc]])</f>
        <v>1</v>
      </c>
      <c r="E47">
        <f>MOD(RosterTable[[#This Row],[Period Player sequence'#]],'Parameters &amp; calculations'!$C$5)</f>
        <v>10</v>
      </c>
      <c r="F47" s="15">
        <f>IF(RosterTable[[#This Row],[PlayerCalc]]=0,'Parameters &amp; calculations'!$C$5,RosterTable[[#This Row],[PlayerCalc]])</f>
        <v>10</v>
      </c>
      <c r="G47" s="15" t="str">
        <f>"Player "&amp;RosterTable[[#This Row],[Player'#]]</f>
        <v>Player 10</v>
      </c>
    </row>
    <row r="48" spans="1:7" x14ac:dyDescent="0.3">
      <c r="A48" s="17">
        <v>47</v>
      </c>
      <c r="B48" s="17">
        <f>ROUNDUP(RosterTable[[#This Row],[Period Player sequence'#]]/'Parameters &amp; calculations'!$E$21,0)</f>
        <v>2</v>
      </c>
      <c r="C48" s="17">
        <f>MOD(ROUNDUP(RosterTable[[#This Row],[Period Player sequence'#]]/'Parameters &amp; calculations'!$C$8,0),'Parameters &amp; calculations'!$C$7)</f>
        <v>1</v>
      </c>
      <c r="D48" s="17">
        <f>IF(RosterTable[[#This Row],[PeriodCalc]]=0,'Parameters &amp; calculations'!$C$7,RosterTable[[#This Row],[PeriodCalc]])</f>
        <v>1</v>
      </c>
      <c r="E48">
        <f>MOD(RosterTable[[#This Row],[Period Player sequence'#]],'Parameters &amp; calculations'!$C$5)</f>
        <v>11</v>
      </c>
      <c r="F48" s="15">
        <f>IF(RosterTable[[#This Row],[PlayerCalc]]=0,'Parameters &amp; calculations'!$C$5,RosterTable[[#This Row],[PlayerCalc]])</f>
        <v>11</v>
      </c>
      <c r="G48" s="15" t="str">
        <f>"Player "&amp;RosterTable[[#This Row],[Player'#]]</f>
        <v>Player 11</v>
      </c>
    </row>
    <row r="49" spans="1:7" x14ac:dyDescent="0.3">
      <c r="A49" s="17">
        <v>48</v>
      </c>
      <c r="B49" s="17">
        <f>ROUNDUP(RosterTable[[#This Row],[Period Player sequence'#]]/'Parameters &amp; calculations'!$E$21,0)</f>
        <v>2</v>
      </c>
      <c r="C49" s="17">
        <f>MOD(ROUNDUP(RosterTable[[#This Row],[Period Player sequence'#]]/'Parameters &amp; calculations'!$C$8,0),'Parameters &amp; calculations'!$C$7)</f>
        <v>1</v>
      </c>
      <c r="D49" s="17">
        <f>IF(RosterTable[[#This Row],[PeriodCalc]]=0,'Parameters &amp; calculations'!$C$7,RosterTable[[#This Row],[PeriodCalc]])</f>
        <v>1</v>
      </c>
      <c r="E49">
        <f>MOD(RosterTable[[#This Row],[Period Player sequence'#]],'Parameters &amp; calculations'!$C$5)</f>
        <v>0</v>
      </c>
      <c r="F49" s="15">
        <f>IF(RosterTable[[#This Row],[PlayerCalc]]=0,'Parameters &amp; calculations'!$C$5,RosterTable[[#This Row],[PlayerCalc]])</f>
        <v>12</v>
      </c>
      <c r="G49" s="15" t="str">
        <f>"Player "&amp;RosterTable[[#This Row],[Player'#]]</f>
        <v>Player 12</v>
      </c>
    </row>
    <row r="50" spans="1:7" x14ac:dyDescent="0.3">
      <c r="A50" s="17">
        <v>49</v>
      </c>
      <c r="B50" s="17">
        <f>ROUNDUP(RosterTable[[#This Row],[Period Player sequence'#]]/'Parameters &amp; calculations'!$E$21,0)</f>
        <v>2</v>
      </c>
      <c r="C50" s="17">
        <f>MOD(ROUNDUP(RosterTable[[#This Row],[Period Player sequence'#]]/'Parameters &amp; calculations'!$C$8,0),'Parameters &amp; calculations'!$C$7)</f>
        <v>1</v>
      </c>
      <c r="D50" s="17">
        <f>IF(RosterTable[[#This Row],[PeriodCalc]]=0,'Parameters &amp; calculations'!$C$7,RosterTable[[#This Row],[PeriodCalc]])</f>
        <v>1</v>
      </c>
      <c r="E50">
        <f>MOD(RosterTable[[#This Row],[Period Player sequence'#]],'Parameters &amp; calculations'!$C$5)</f>
        <v>1</v>
      </c>
      <c r="F50" s="15">
        <f>IF(RosterTable[[#This Row],[PlayerCalc]]=0,'Parameters &amp; calculations'!$C$5,RosterTable[[#This Row],[PlayerCalc]])</f>
        <v>1</v>
      </c>
      <c r="G50" s="15" t="str">
        <f>"Player "&amp;RosterTable[[#This Row],[Player'#]]</f>
        <v>Player 1</v>
      </c>
    </row>
    <row r="51" spans="1:7" x14ac:dyDescent="0.3">
      <c r="A51" s="17">
        <v>50</v>
      </c>
      <c r="B51" s="17">
        <f>ROUNDUP(RosterTable[[#This Row],[Period Player sequence'#]]/'Parameters &amp; calculations'!$E$21,0)</f>
        <v>2</v>
      </c>
      <c r="C51" s="17">
        <f>MOD(ROUNDUP(RosterTable[[#This Row],[Period Player sequence'#]]/'Parameters &amp; calculations'!$C$8,0),'Parameters &amp; calculations'!$C$7)</f>
        <v>1</v>
      </c>
      <c r="D51" s="17">
        <f>IF(RosterTable[[#This Row],[PeriodCalc]]=0,'Parameters &amp; calculations'!$C$7,RosterTable[[#This Row],[PeriodCalc]])</f>
        <v>1</v>
      </c>
      <c r="E51">
        <f>MOD(RosterTable[[#This Row],[Period Player sequence'#]],'Parameters &amp; calculations'!$C$5)</f>
        <v>2</v>
      </c>
      <c r="F51" s="15">
        <f>IF(RosterTable[[#This Row],[PlayerCalc]]=0,'Parameters &amp; calculations'!$C$5,RosterTable[[#This Row],[PlayerCalc]])</f>
        <v>2</v>
      </c>
      <c r="G51" s="15" t="str">
        <f>"Player "&amp;RosterTable[[#This Row],[Player'#]]</f>
        <v>Player 2</v>
      </c>
    </row>
    <row r="52" spans="1:7" x14ac:dyDescent="0.3">
      <c r="A52" s="17">
        <v>51</v>
      </c>
      <c r="B52" s="17">
        <f>ROUNDUP(RosterTable[[#This Row],[Period Player sequence'#]]/'Parameters &amp; calculations'!$E$21,0)</f>
        <v>2</v>
      </c>
      <c r="C52" s="17">
        <f>MOD(ROUNDUP(RosterTable[[#This Row],[Period Player sequence'#]]/'Parameters &amp; calculations'!$C$8,0),'Parameters &amp; calculations'!$C$7)</f>
        <v>2</v>
      </c>
      <c r="D52" s="17">
        <f>IF(RosterTable[[#This Row],[PeriodCalc]]=0,'Parameters &amp; calculations'!$C$7,RosterTable[[#This Row],[PeriodCalc]])</f>
        <v>2</v>
      </c>
      <c r="E52">
        <f>MOD(RosterTable[[#This Row],[Period Player sequence'#]],'Parameters &amp; calculations'!$C$5)</f>
        <v>3</v>
      </c>
      <c r="F52" s="15">
        <f>IF(RosterTable[[#This Row],[PlayerCalc]]=0,'Parameters &amp; calculations'!$C$5,RosterTable[[#This Row],[PlayerCalc]])</f>
        <v>3</v>
      </c>
      <c r="G52" s="15" t="str">
        <f>"Player "&amp;RosterTable[[#This Row],[Player'#]]</f>
        <v>Player 3</v>
      </c>
    </row>
    <row r="53" spans="1:7" x14ac:dyDescent="0.3">
      <c r="A53" s="17">
        <v>52</v>
      </c>
      <c r="B53" s="17">
        <f>ROUNDUP(RosterTable[[#This Row],[Period Player sequence'#]]/'Parameters &amp; calculations'!$E$21,0)</f>
        <v>2</v>
      </c>
      <c r="C53" s="17">
        <f>MOD(ROUNDUP(RosterTable[[#This Row],[Period Player sequence'#]]/'Parameters &amp; calculations'!$C$8,0),'Parameters &amp; calculations'!$C$7)</f>
        <v>2</v>
      </c>
      <c r="D53" s="17">
        <f>IF(RosterTable[[#This Row],[PeriodCalc]]=0,'Parameters &amp; calculations'!$C$7,RosterTable[[#This Row],[PeriodCalc]])</f>
        <v>2</v>
      </c>
      <c r="E53">
        <f>MOD(RosterTable[[#This Row],[Period Player sequence'#]],'Parameters &amp; calculations'!$C$5)</f>
        <v>4</v>
      </c>
      <c r="F53" s="15">
        <f>IF(RosterTable[[#This Row],[PlayerCalc]]=0,'Parameters &amp; calculations'!$C$5,RosterTable[[#This Row],[PlayerCalc]])</f>
        <v>4</v>
      </c>
      <c r="G53" s="15" t="str">
        <f>"Player "&amp;RosterTable[[#This Row],[Player'#]]</f>
        <v>Player 4</v>
      </c>
    </row>
    <row r="54" spans="1:7" x14ac:dyDescent="0.3">
      <c r="A54" s="17">
        <v>53</v>
      </c>
      <c r="B54" s="17">
        <f>ROUNDUP(RosterTable[[#This Row],[Period Player sequence'#]]/'Parameters &amp; calculations'!$E$21,0)</f>
        <v>2</v>
      </c>
      <c r="C54" s="17">
        <f>MOD(ROUNDUP(RosterTable[[#This Row],[Period Player sequence'#]]/'Parameters &amp; calculations'!$C$8,0),'Parameters &amp; calculations'!$C$7)</f>
        <v>2</v>
      </c>
      <c r="D54" s="17">
        <f>IF(RosterTable[[#This Row],[PeriodCalc]]=0,'Parameters &amp; calculations'!$C$7,RosterTable[[#This Row],[PeriodCalc]])</f>
        <v>2</v>
      </c>
      <c r="E54">
        <f>MOD(RosterTable[[#This Row],[Period Player sequence'#]],'Parameters &amp; calculations'!$C$5)</f>
        <v>5</v>
      </c>
      <c r="F54" s="15">
        <f>IF(RosterTable[[#This Row],[PlayerCalc]]=0,'Parameters &amp; calculations'!$C$5,RosterTable[[#This Row],[PlayerCalc]])</f>
        <v>5</v>
      </c>
      <c r="G54" s="15" t="str">
        <f>"Player "&amp;RosterTable[[#This Row],[Player'#]]</f>
        <v>Player 5</v>
      </c>
    </row>
    <row r="55" spans="1:7" x14ac:dyDescent="0.3">
      <c r="A55" s="17">
        <v>54</v>
      </c>
      <c r="B55" s="17">
        <f>ROUNDUP(RosterTable[[#This Row],[Period Player sequence'#]]/'Parameters &amp; calculations'!$E$21,0)</f>
        <v>2</v>
      </c>
      <c r="C55" s="17">
        <f>MOD(ROUNDUP(RosterTable[[#This Row],[Period Player sequence'#]]/'Parameters &amp; calculations'!$C$8,0),'Parameters &amp; calculations'!$C$7)</f>
        <v>2</v>
      </c>
      <c r="D55" s="17">
        <f>IF(RosterTable[[#This Row],[PeriodCalc]]=0,'Parameters &amp; calculations'!$C$7,RosterTable[[#This Row],[PeriodCalc]])</f>
        <v>2</v>
      </c>
      <c r="E55">
        <f>MOD(RosterTable[[#This Row],[Period Player sequence'#]],'Parameters &amp; calculations'!$C$5)</f>
        <v>6</v>
      </c>
      <c r="F55" s="15">
        <f>IF(RosterTable[[#This Row],[PlayerCalc]]=0,'Parameters &amp; calculations'!$C$5,RosterTable[[#This Row],[PlayerCalc]])</f>
        <v>6</v>
      </c>
      <c r="G55" s="15" t="str">
        <f>"Player "&amp;RosterTable[[#This Row],[Player'#]]</f>
        <v>Player 6</v>
      </c>
    </row>
    <row r="56" spans="1:7" x14ac:dyDescent="0.3">
      <c r="A56" s="17">
        <v>55</v>
      </c>
      <c r="B56" s="17">
        <f>ROUNDUP(RosterTable[[#This Row],[Period Player sequence'#]]/'Parameters &amp; calculations'!$E$21,0)</f>
        <v>2</v>
      </c>
      <c r="C56" s="17">
        <f>MOD(ROUNDUP(RosterTable[[#This Row],[Period Player sequence'#]]/'Parameters &amp; calculations'!$C$8,0),'Parameters &amp; calculations'!$C$7)</f>
        <v>2</v>
      </c>
      <c r="D56" s="17">
        <f>IF(RosterTable[[#This Row],[PeriodCalc]]=0,'Parameters &amp; calculations'!$C$7,RosterTable[[#This Row],[PeriodCalc]])</f>
        <v>2</v>
      </c>
      <c r="E56">
        <f>MOD(RosterTable[[#This Row],[Period Player sequence'#]],'Parameters &amp; calculations'!$C$5)</f>
        <v>7</v>
      </c>
      <c r="F56" s="15">
        <f>IF(RosterTable[[#This Row],[PlayerCalc]]=0,'Parameters &amp; calculations'!$C$5,RosterTable[[#This Row],[PlayerCalc]])</f>
        <v>7</v>
      </c>
      <c r="G56" s="15" t="str">
        <f>"Player "&amp;RosterTable[[#This Row],[Player'#]]</f>
        <v>Player 7</v>
      </c>
    </row>
    <row r="57" spans="1:7" x14ac:dyDescent="0.3">
      <c r="A57" s="17">
        <v>56</v>
      </c>
      <c r="B57" s="17">
        <f>ROUNDUP(RosterTable[[#This Row],[Period Player sequence'#]]/'Parameters &amp; calculations'!$E$21,0)</f>
        <v>2</v>
      </c>
      <c r="C57" s="17">
        <f>MOD(ROUNDUP(RosterTable[[#This Row],[Period Player sequence'#]]/'Parameters &amp; calculations'!$C$8,0),'Parameters &amp; calculations'!$C$7)</f>
        <v>3</v>
      </c>
      <c r="D57" s="17">
        <f>IF(RosterTable[[#This Row],[PeriodCalc]]=0,'Parameters &amp; calculations'!$C$7,RosterTable[[#This Row],[PeriodCalc]])</f>
        <v>3</v>
      </c>
      <c r="E57">
        <f>MOD(RosterTable[[#This Row],[Period Player sequence'#]],'Parameters &amp; calculations'!$C$5)</f>
        <v>8</v>
      </c>
      <c r="F57" s="15">
        <f>IF(RosterTable[[#This Row],[PlayerCalc]]=0,'Parameters &amp; calculations'!$C$5,RosterTable[[#This Row],[PlayerCalc]])</f>
        <v>8</v>
      </c>
      <c r="G57" s="15" t="str">
        <f>"Player "&amp;RosterTable[[#This Row],[Player'#]]</f>
        <v>Player 8</v>
      </c>
    </row>
    <row r="58" spans="1:7" x14ac:dyDescent="0.3">
      <c r="A58" s="17">
        <v>57</v>
      </c>
      <c r="B58" s="17">
        <f>ROUNDUP(RosterTable[[#This Row],[Period Player sequence'#]]/'Parameters &amp; calculations'!$E$21,0)</f>
        <v>2</v>
      </c>
      <c r="C58" s="17">
        <f>MOD(ROUNDUP(RosterTable[[#This Row],[Period Player sequence'#]]/'Parameters &amp; calculations'!$C$8,0),'Parameters &amp; calculations'!$C$7)</f>
        <v>3</v>
      </c>
      <c r="D58" s="17">
        <f>IF(RosterTable[[#This Row],[PeriodCalc]]=0,'Parameters &amp; calculations'!$C$7,RosterTable[[#This Row],[PeriodCalc]])</f>
        <v>3</v>
      </c>
      <c r="E58">
        <f>MOD(RosterTable[[#This Row],[Period Player sequence'#]],'Parameters &amp; calculations'!$C$5)</f>
        <v>9</v>
      </c>
      <c r="F58" s="15">
        <f>IF(RosterTable[[#This Row],[PlayerCalc]]=0,'Parameters &amp; calculations'!$C$5,RosterTable[[#This Row],[PlayerCalc]])</f>
        <v>9</v>
      </c>
      <c r="G58" s="15" t="str">
        <f>"Player "&amp;RosterTable[[#This Row],[Player'#]]</f>
        <v>Player 9</v>
      </c>
    </row>
    <row r="59" spans="1:7" x14ac:dyDescent="0.3">
      <c r="A59" s="17">
        <v>58</v>
      </c>
      <c r="B59" s="17">
        <f>ROUNDUP(RosterTable[[#This Row],[Period Player sequence'#]]/'Parameters &amp; calculations'!$E$21,0)</f>
        <v>2</v>
      </c>
      <c r="C59" s="17">
        <f>MOD(ROUNDUP(RosterTable[[#This Row],[Period Player sequence'#]]/'Parameters &amp; calculations'!$C$8,0),'Parameters &amp; calculations'!$C$7)</f>
        <v>3</v>
      </c>
      <c r="D59" s="17">
        <f>IF(RosterTable[[#This Row],[PeriodCalc]]=0,'Parameters &amp; calculations'!$C$7,RosterTable[[#This Row],[PeriodCalc]])</f>
        <v>3</v>
      </c>
      <c r="E59">
        <f>MOD(RosterTable[[#This Row],[Period Player sequence'#]],'Parameters &amp; calculations'!$C$5)</f>
        <v>10</v>
      </c>
      <c r="F59" s="15">
        <f>IF(RosterTable[[#This Row],[PlayerCalc]]=0,'Parameters &amp; calculations'!$C$5,RosterTable[[#This Row],[PlayerCalc]])</f>
        <v>10</v>
      </c>
      <c r="G59" s="15" t="str">
        <f>"Player "&amp;RosterTable[[#This Row],[Player'#]]</f>
        <v>Player 10</v>
      </c>
    </row>
    <row r="60" spans="1:7" x14ac:dyDescent="0.3">
      <c r="A60" s="17">
        <v>59</v>
      </c>
      <c r="B60" s="17">
        <f>ROUNDUP(RosterTable[[#This Row],[Period Player sequence'#]]/'Parameters &amp; calculations'!$E$21,0)</f>
        <v>2</v>
      </c>
      <c r="C60" s="17">
        <f>MOD(ROUNDUP(RosterTable[[#This Row],[Period Player sequence'#]]/'Parameters &amp; calculations'!$C$8,0),'Parameters &amp; calculations'!$C$7)</f>
        <v>3</v>
      </c>
      <c r="D60" s="17">
        <f>IF(RosterTable[[#This Row],[PeriodCalc]]=0,'Parameters &amp; calculations'!$C$7,RosterTable[[#This Row],[PeriodCalc]])</f>
        <v>3</v>
      </c>
      <c r="E60">
        <f>MOD(RosterTable[[#This Row],[Period Player sequence'#]],'Parameters &amp; calculations'!$C$5)</f>
        <v>11</v>
      </c>
      <c r="F60" s="15">
        <f>IF(RosterTable[[#This Row],[PlayerCalc]]=0,'Parameters &amp; calculations'!$C$5,RosterTable[[#This Row],[PlayerCalc]])</f>
        <v>11</v>
      </c>
      <c r="G60" s="15" t="str">
        <f>"Player "&amp;RosterTable[[#This Row],[Player'#]]</f>
        <v>Player 11</v>
      </c>
    </row>
    <row r="61" spans="1:7" x14ac:dyDescent="0.3">
      <c r="A61" s="17">
        <v>60</v>
      </c>
      <c r="B61" s="17">
        <f>ROUNDUP(RosterTable[[#This Row],[Period Player sequence'#]]/'Parameters &amp; calculations'!$E$21,0)</f>
        <v>2</v>
      </c>
      <c r="C61" s="17">
        <f>MOD(ROUNDUP(RosterTable[[#This Row],[Period Player sequence'#]]/'Parameters &amp; calculations'!$C$8,0),'Parameters &amp; calculations'!$C$7)</f>
        <v>3</v>
      </c>
      <c r="D61" s="17">
        <f>IF(RosterTable[[#This Row],[PeriodCalc]]=0,'Parameters &amp; calculations'!$C$7,RosterTable[[#This Row],[PeriodCalc]])</f>
        <v>3</v>
      </c>
      <c r="E61">
        <f>MOD(RosterTable[[#This Row],[Period Player sequence'#]],'Parameters &amp; calculations'!$C$5)</f>
        <v>0</v>
      </c>
      <c r="F61" s="15">
        <f>IF(RosterTable[[#This Row],[PlayerCalc]]=0,'Parameters &amp; calculations'!$C$5,RosterTable[[#This Row],[PlayerCalc]])</f>
        <v>12</v>
      </c>
      <c r="G61" s="15" t="str">
        <f>"Player "&amp;RosterTable[[#This Row],[Player'#]]</f>
        <v>Player 12</v>
      </c>
    </row>
    <row r="62" spans="1:7" x14ac:dyDescent="0.3">
      <c r="A62" s="17">
        <v>61</v>
      </c>
      <c r="B62" s="17">
        <f>ROUNDUP(RosterTable[[#This Row],[Period Player sequence'#]]/'Parameters &amp; calculations'!$E$21,0)</f>
        <v>2</v>
      </c>
      <c r="C62" s="17">
        <f>MOD(ROUNDUP(RosterTable[[#This Row],[Period Player sequence'#]]/'Parameters &amp; calculations'!$C$8,0),'Parameters &amp; calculations'!$C$7)</f>
        <v>4</v>
      </c>
      <c r="D62" s="17">
        <f>IF(RosterTable[[#This Row],[PeriodCalc]]=0,'Parameters &amp; calculations'!$C$7,RosterTable[[#This Row],[PeriodCalc]])</f>
        <v>4</v>
      </c>
      <c r="E62">
        <f>MOD(RosterTable[[#This Row],[Period Player sequence'#]],'Parameters &amp; calculations'!$C$5)</f>
        <v>1</v>
      </c>
      <c r="F62" s="15">
        <f>IF(RosterTable[[#This Row],[PlayerCalc]]=0,'Parameters &amp; calculations'!$C$5,RosterTable[[#This Row],[PlayerCalc]])</f>
        <v>1</v>
      </c>
      <c r="G62" s="15" t="str">
        <f>"Player "&amp;RosterTable[[#This Row],[Player'#]]</f>
        <v>Player 1</v>
      </c>
    </row>
    <row r="63" spans="1:7" x14ac:dyDescent="0.3">
      <c r="A63" s="17">
        <v>62</v>
      </c>
      <c r="B63" s="17">
        <f>ROUNDUP(RosterTable[[#This Row],[Period Player sequence'#]]/'Parameters &amp; calculations'!$E$21,0)</f>
        <v>2</v>
      </c>
      <c r="C63" s="17">
        <f>MOD(ROUNDUP(RosterTable[[#This Row],[Period Player sequence'#]]/'Parameters &amp; calculations'!$C$8,0),'Parameters &amp; calculations'!$C$7)</f>
        <v>4</v>
      </c>
      <c r="D63" s="17">
        <f>IF(RosterTable[[#This Row],[PeriodCalc]]=0,'Parameters &amp; calculations'!$C$7,RosterTable[[#This Row],[PeriodCalc]])</f>
        <v>4</v>
      </c>
      <c r="E63">
        <f>MOD(RosterTable[[#This Row],[Period Player sequence'#]],'Parameters &amp; calculations'!$C$5)</f>
        <v>2</v>
      </c>
      <c r="F63" s="15">
        <f>IF(RosterTable[[#This Row],[PlayerCalc]]=0,'Parameters &amp; calculations'!$C$5,RosterTable[[#This Row],[PlayerCalc]])</f>
        <v>2</v>
      </c>
      <c r="G63" s="15" t="str">
        <f>"Player "&amp;RosterTable[[#This Row],[Player'#]]</f>
        <v>Player 2</v>
      </c>
    </row>
    <row r="64" spans="1:7" x14ac:dyDescent="0.3">
      <c r="A64" s="17">
        <v>63</v>
      </c>
      <c r="B64" s="17">
        <f>ROUNDUP(RosterTable[[#This Row],[Period Player sequence'#]]/'Parameters &amp; calculations'!$E$21,0)</f>
        <v>2</v>
      </c>
      <c r="C64" s="17">
        <f>MOD(ROUNDUP(RosterTable[[#This Row],[Period Player sequence'#]]/'Parameters &amp; calculations'!$C$8,0),'Parameters &amp; calculations'!$C$7)</f>
        <v>4</v>
      </c>
      <c r="D64" s="17">
        <f>IF(RosterTable[[#This Row],[PeriodCalc]]=0,'Parameters &amp; calculations'!$C$7,RosterTable[[#This Row],[PeriodCalc]])</f>
        <v>4</v>
      </c>
      <c r="E64">
        <f>MOD(RosterTable[[#This Row],[Period Player sequence'#]],'Parameters &amp; calculations'!$C$5)</f>
        <v>3</v>
      </c>
      <c r="F64" s="15">
        <f>IF(RosterTable[[#This Row],[PlayerCalc]]=0,'Parameters &amp; calculations'!$C$5,RosterTable[[#This Row],[PlayerCalc]])</f>
        <v>3</v>
      </c>
      <c r="G64" s="15" t="str">
        <f>"Player "&amp;RosterTable[[#This Row],[Player'#]]</f>
        <v>Player 3</v>
      </c>
    </row>
    <row r="65" spans="1:7" x14ac:dyDescent="0.3">
      <c r="A65" s="17">
        <v>64</v>
      </c>
      <c r="B65" s="17">
        <f>ROUNDUP(RosterTable[[#This Row],[Period Player sequence'#]]/'Parameters &amp; calculations'!$E$21,0)</f>
        <v>2</v>
      </c>
      <c r="C65" s="17">
        <f>MOD(ROUNDUP(RosterTable[[#This Row],[Period Player sequence'#]]/'Parameters &amp; calculations'!$C$8,0),'Parameters &amp; calculations'!$C$7)</f>
        <v>4</v>
      </c>
      <c r="D65" s="17">
        <f>IF(RosterTable[[#This Row],[PeriodCalc]]=0,'Parameters &amp; calculations'!$C$7,RosterTable[[#This Row],[PeriodCalc]])</f>
        <v>4</v>
      </c>
      <c r="E65">
        <f>MOD(RosterTable[[#This Row],[Period Player sequence'#]],'Parameters &amp; calculations'!$C$5)</f>
        <v>4</v>
      </c>
      <c r="F65" s="15">
        <f>IF(RosterTable[[#This Row],[PlayerCalc]]=0,'Parameters &amp; calculations'!$C$5,RosterTable[[#This Row],[PlayerCalc]])</f>
        <v>4</v>
      </c>
      <c r="G65" s="15" t="str">
        <f>"Player "&amp;RosterTable[[#This Row],[Player'#]]</f>
        <v>Player 4</v>
      </c>
    </row>
    <row r="66" spans="1:7" x14ac:dyDescent="0.3">
      <c r="A66" s="17">
        <v>65</v>
      </c>
      <c r="B66" s="17">
        <f>ROUNDUP(RosterTable[[#This Row],[Period Player sequence'#]]/'Parameters &amp; calculations'!$E$21,0)</f>
        <v>2</v>
      </c>
      <c r="C66" s="17">
        <f>MOD(ROUNDUP(RosterTable[[#This Row],[Period Player sequence'#]]/'Parameters &amp; calculations'!$C$8,0),'Parameters &amp; calculations'!$C$7)</f>
        <v>4</v>
      </c>
      <c r="D66" s="17">
        <f>IF(RosterTable[[#This Row],[PeriodCalc]]=0,'Parameters &amp; calculations'!$C$7,RosterTable[[#This Row],[PeriodCalc]])</f>
        <v>4</v>
      </c>
      <c r="E66">
        <f>MOD(RosterTable[[#This Row],[Period Player sequence'#]],'Parameters &amp; calculations'!$C$5)</f>
        <v>5</v>
      </c>
      <c r="F66" s="15">
        <f>IF(RosterTable[[#This Row],[PlayerCalc]]=0,'Parameters &amp; calculations'!$C$5,RosterTable[[#This Row],[PlayerCalc]])</f>
        <v>5</v>
      </c>
      <c r="G66" s="15" t="str">
        <f>"Player "&amp;RosterTable[[#This Row],[Player'#]]</f>
        <v>Player 5</v>
      </c>
    </row>
    <row r="67" spans="1:7" x14ac:dyDescent="0.3">
      <c r="A67" s="17">
        <v>66</v>
      </c>
      <c r="B67" s="17">
        <f>ROUNDUP(RosterTable[[#This Row],[Period Player sequence'#]]/'Parameters &amp; calculations'!$E$21,0)</f>
        <v>2</v>
      </c>
      <c r="C67" s="17">
        <f>MOD(ROUNDUP(RosterTable[[#This Row],[Period Player sequence'#]]/'Parameters &amp; calculations'!$C$8,0),'Parameters &amp; calculations'!$C$7)</f>
        <v>5</v>
      </c>
      <c r="D67" s="17">
        <f>IF(RosterTable[[#This Row],[PeriodCalc]]=0,'Parameters &amp; calculations'!$C$7,RosterTable[[#This Row],[PeriodCalc]])</f>
        <v>5</v>
      </c>
      <c r="E67">
        <f>MOD(RosterTable[[#This Row],[Period Player sequence'#]],'Parameters &amp; calculations'!$C$5)</f>
        <v>6</v>
      </c>
      <c r="F67" s="15">
        <f>IF(RosterTable[[#This Row],[PlayerCalc]]=0,'Parameters &amp; calculations'!$C$5,RosterTable[[#This Row],[PlayerCalc]])</f>
        <v>6</v>
      </c>
      <c r="G67" s="15" t="str">
        <f>"Player "&amp;RosterTable[[#This Row],[Player'#]]</f>
        <v>Player 6</v>
      </c>
    </row>
    <row r="68" spans="1:7" x14ac:dyDescent="0.3">
      <c r="A68" s="17">
        <v>67</v>
      </c>
      <c r="B68" s="17">
        <f>ROUNDUP(RosterTable[[#This Row],[Period Player sequence'#]]/'Parameters &amp; calculations'!$E$21,0)</f>
        <v>2</v>
      </c>
      <c r="C68" s="17">
        <f>MOD(ROUNDUP(RosterTable[[#This Row],[Period Player sequence'#]]/'Parameters &amp; calculations'!$C$8,0),'Parameters &amp; calculations'!$C$7)</f>
        <v>5</v>
      </c>
      <c r="D68" s="17">
        <f>IF(RosterTable[[#This Row],[PeriodCalc]]=0,'Parameters &amp; calculations'!$C$7,RosterTable[[#This Row],[PeriodCalc]])</f>
        <v>5</v>
      </c>
      <c r="E68">
        <f>MOD(RosterTable[[#This Row],[Period Player sequence'#]],'Parameters &amp; calculations'!$C$5)</f>
        <v>7</v>
      </c>
      <c r="F68" s="15">
        <f>IF(RosterTable[[#This Row],[PlayerCalc]]=0,'Parameters &amp; calculations'!$C$5,RosterTable[[#This Row],[PlayerCalc]])</f>
        <v>7</v>
      </c>
      <c r="G68" s="15" t="str">
        <f>"Player "&amp;RosterTable[[#This Row],[Player'#]]</f>
        <v>Player 7</v>
      </c>
    </row>
    <row r="69" spans="1:7" x14ac:dyDescent="0.3">
      <c r="A69" s="17">
        <v>68</v>
      </c>
      <c r="B69" s="17">
        <f>ROUNDUP(RosterTable[[#This Row],[Period Player sequence'#]]/'Parameters &amp; calculations'!$E$21,0)</f>
        <v>2</v>
      </c>
      <c r="C69" s="17">
        <f>MOD(ROUNDUP(RosterTable[[#This Row],[Period Player sequence'#]]/'Parameters &amp; calculations'!$C$8,0),'Parameters &amp; calculations'!$C$7)</f>
        <v>5</v>
      </c>
      <c r="D69" s="17">
        <f>IF(RosterTable[[#This Row],[PeriodCalc]]=0,'Parameters &amp; calculations'!$C$7,RosterTable[[#This Row],[PeriodCalc]])</f>
        <v>5</v>
      </c>
      <c r="E69">
        <f>MOD(RosterTable[[#This Row],[Period Player sequence'#]],'Parameters &amp; calculations'!$C$5)</f>
        <v>8</v>
      </c>
      <c r="F69" s="15">
        <f>IF(RosterTable[[#This Row],[PlayerCalc]]=0,'Parameters &amp; calculations'!$C$5,RosterTable[[#This Row],[PlayerCalc]])</f>
        <v>8</v>
      </c>
      <c r="G69" s="15" t="str">
        <f>"Player "&amp;RosterTable[[#This Row],[Player'#]]</f>
        <v>Player 8</v>
      </c>
    </row>
    <row r="70" spans="1:7" x14ac:dyDescent="0.3">
      <c r="A70" s="17">
        <v>69</v>
      </c>
      <c r="B70" s="17">
        <f>ROUNDUP(RosterTable[[#This Row],[Period Player sequence'#]]/'Parameters &amp; calculations'!$E$21,0)</f>
        <v>2</v>
      </c>
      <c r="C70" s="17">
        <f>MOD(ROUNDUP(RosterTable[[#This Row],[Period Player sequence'#]]/'Parameters &amp; calculations'!$C$8,0),'Parameters &amp; calculations'!$C$7)</f>
        <v>5</v>
      </c>
      <c r="D70" s="17">
        <f>IF(RosterTable[[#This Row],[PeriodCalc]]=0,'Parameters &amp; calculations'!$C$7,RosterTable[[#This Row],[PeriodCalc]])</f>
        <v>5</v>
      </c>
      <c r="E70">
        <f>MOD(RosterTable[[#This Row],[Period Player sequence'#]],'Parameters &amp; calculations'!$C$5)</f>
        <v>9</v>
      </c>
      <c r="F70" s="15">
        <f>IF(RosterTable[[#This Row],[PlayerCalc]]=0,'Parameters &amp; calculations'!$C$5,RosterTable[[#This Row],[PlayerCalc]])</f>
        <v>9</v>
      </c>
      <c r="G70" s="15" t="str">
        <f>"Player "&amp;RosterTable[[#This Row],[Player'#]]</f>
        <v>Player 9</v>
      </c>
    </row>
    <row r="71" spans="1:7" x14ac:dyDescent="0.3">
      <c r="A71" s="17">
        <v>70</v>
      </c>
      <c r="B71" s="17">
        <f>ROUNDUP(RosterTable[[#This Row],[Period Player sequence'#]]/'Parameters &amp; calculations'!$E$21,0)</f>
        <v>2</v>
      </c>
      <c r="C71" s="17">
        <f>MOD(ROUNDUP(RosterTable[[#This Row],[Period Player sequence'#]]/'Parameters &amp; calculations'!$C$8,0),'Parameters &amp; calculations'!$C$7)</f>
        <v>5</v>
      </c>
      <c r="D71" s="17">
        <f>IF(RosterTable[[#This Row],[PeriodCalc]]=0,'Parameters &amp; calculations'!$C$7,RosterTable[[#This Row],[PeriodCalc]])</f>
        <v>5</v>
      </c>
      <c r="E71">
        <f>MOD(RosterTable[[#This Row],[Period Player sequence'#]],'Parameters &amp; calculations'!$C$5)</f>
        <v>10</v>
      </c>
      <c r="F71" s="15">
        <f>IF(RosterTable[[#This Row],[PlayerCalc]]=0,'Parameters &amp; calculations'!$C$5,RosterTable[[#This Row],[PlayerCalc]])</f>
        <v>10</v>
      </c>
      <c r="G71" s="15" t="str">
        <f>"Player "&amp;RosterTable[[#This Row],[Player'#]]</f>
        <v>Player 10</v>
      </c>
    </row>
    <row r="72" spans="1:7" x14ac:dyDescent="0.3">
      <c r="A72" s="17">
        <v>71</v>
      </c>
      <c r="B72" s="17">
        <f>ROUNDUP(RosterTable[[#This Row],[Period Player sequence'#]]/'Parameters &amp; calculations'!$E$21,0)</f>
        <v>2</v>
      </c>
      <c r="C72" s="17">
        <f>MOD(ROUNDUP(RosterTable[[#This Row],[Period Player sequence'#]]/'Parameters &amp; calculations'!$C$8,0),'Parameters &amp; calculations'!$C$7)</f>
        <v>6</v>
      </c>
      <c r="D72" s="17">
        <f>IF(RosterTable[[#This Row],[PeriodCalc]]=0,'Parameters &amp; calculations'!$C$7,RosterTable[[#This Row],[PeriodCalc]])</f>
        <v>6</v>
      </c>
      <c r="E72">
        <f>MOD(RosterTable[[#This Row],[Period Player sequence'#]],'Parameters &amp; calculations'!$C$5)</f>
        <v>11</v>
      </c>
      <c r="F72" s="15">
        <f>IF(RosterTable[[#This Row],[PlayerCalc]]=0,'Parameters &amp; calculations'!$C$5,RosterTable[[#This Row],[PlayerCalc]])</f>
        <v>11</v>
      </c>
      <c r="G72" s="15" t="str">
        <f>"Player "&amp;RosterTable[[#This Row],[Player'#]]</f>
        <v>Player 11</v>
      </c>
    </row>
    <row r="73" spans="1:7" x14ac:dyDescent="0.3">
      <c r="A73" s="17">
        <v>72</v>
      </c>
      <c r="B73" s="17">
        <f>ROUNDUP(RosterTable[[#This Row],[Period Player sequence'#]]/'Parameters &amp; calculations'!$E$21,0)</f>
        <v>2</v>
      </c>
      <c r="C73" s="17">
        <f>MOD(ROUNDUP(RosterTable[[#This Row],[Period Player sequence'#]]/'Parameters &amp; calculations'!$C$8,0),'Parameters &amp; calculations'!$C$7)</f>
        <v>6</v>
      </c>
      <c r="D73" s="17">
        <f>IF(RosterTable[[#This Row],[PeriodCalc]]=0,'Parameters &amp; calculations'!$C$7,RosterTable[[#This Row],[PeriodCalc]])</f>
        <v>6</v>
      </c>
      <c r="E73">
        <f>MOD(RosterTable[[#This Row],[Period Player sequence'#]],'Parameters &amp; calculations'!$C$5)</f>
        <v>0</v>
      </c>
      <c r="F73" s="15">
        <f>IF(RosterTable[[#This Row],[PlayerCalc]]=0,'Parameters &amp; calculations'!$C$5,RosterTable[[#This Row],[PlayerCalc]])</f>
        <v>12</v>
      </c>
      <c r="G73" s="15" t="str">
        <f>"Player "&amp;RosterTable[[#This Row],[Player'#]]</f>
        <v>Player 12</v>
      </c>
    </row>
    <row r="74" spans="1:7" x14ac:dyDescent="0.3">
      <c r="A74" s="17">
        <v>73</v>
      </c>
      <c r="B74" s="17">
        <f>ROUNDUP(RosterTable[[#This Row],[Period Player sequence'#]]/'Parameters &amp; calculations'!$E$21,0)</f>
        <v>2</v>
      </c>
      <c r="C74" s="17">
        <f>MOD(ROUNDUP(RosterTable[[#This Row],[Period Player sequence'#]]/'Parameters &amp; calculations'!$C$8,0),'Parameters &amp; calculations'!$C$7)</f>
        <v>6</v>
      </c>
      <c r="D74" s="17">
        <f>IF(RosterTable[[#This Row],[PeriodCalc]]=0,'Parameters &amp; calculations'!$C$7,RosterTable[[#This Row],[PeriodCalc]])</f>
        <v>6</v>
      </c>
      <c r="E74">
        <f>MOD(RosterTable[[#This Row],[Period Player sequence'#]],'Parameters &amp; calculations'!$C$5)</f>
        <v>1</v>
      </c>
      <c r="F74" s="15">
        <f>IF(RosterTable[[#This Row],[PlayerCalc]]=0,'Parameters &amp; calculations'!$C$5,RosterTable[[#This Row],[PlayerCalc]])</f>
        <v>1</v>
      </c>
      <c r="G74" s="15" t="str">
        <f>"Player "&amp;RosterTable[[#This Row],[Player'#]]</f>
        <v>Player 1</v>
      </c>
    </row>
    <row r="75" spans="1:7" x14ac:dyDescent="0.3">
      <c r="A75" s="17">
        <v>74</v>
      </c>
      <c r="B75" s="17">
        <f>ROUNDUP(RosterTable[[#This Row],[Period Player sequence'#]]/'Parameters &amp; calculations'!$E$21,0)</f>
        <v>2</v>
      </c>
      <c r="C75" s="17">
        <f>MOD(ROUNDUP(RosterTable[[#This Row],[Period Player sequence'#]]/'Parameters &amp; calculations'!$C$8,0),'Parameters &amp; calculations'!$C$7)</f>
        <v>6</v>
      </c>
      <c r="D75" s="17">
        <f>IF(RosterTable[[#This Row],[PeriodCalc]]=0,'Parameters &amp; calculations'!$C$7,RosterTable[[#This Row],[PeriodCalc]])</f>
        <v>6</v>
      </c>
      <c r="E75">
        <f>MOD(RosterTable[[#This Row],[Period Player sequence'#]],'Parameters &amp; calculations'!$C$5)</f>
        <v>2</v>
      </c>
      <c r="F75" s="15">
        <f>IF(RosterTable[[#This Row],[PlayerCalc]]=0,'Parameters &amp; calculations'!$C$5,RosterTable[[#This Row],[PlayerCalc]])</f>
        <v>2</v>
      </c>
      <c r="G75" s="15" t="str">
        <f>"Player "&amp;RosterTable[[#This Row],[Player'#]]</f>
        <v>Player 2</v>
      </c>
    </row>
    <row r="76" spans="1:7" x14ac:dyDescent="0.3">
      <c r="A76" s="17">
        <v>75</v>
      </c>
      <c r="B76" s="17">
        <f>ROUNDUP(RosterTable[[#This Row],[Period Player sequence'#]]/'Parameters &amp; calculations'!$E$21,0)</f>
        <v>2</v>
      </c>
      <c r="C76" s="17">
        <f>MOD(ROUNDUP(RosterTable[[#This Row],[Period Player sequence'#]]/'Parameters &amp; calculations'!$C$8,0),'Parameters &amp; calculations'!$C$7)</f>
        <v>6</v>
      </c>
      <c r="D76" s="17">
        <f>IF(RosterTable[[#This Row],[PeriodCalc]]=0,'Parameters &amp; calculations'!$C$7,RosterTable[[#This Row],[PeriodCalc]])</f>
        <v>6</v>
      </c>
      <c r="E76">
        <f>MOD(RosterTable[[#This Row],[Period Player sequence'#]],'Parameters &amp; calculations'!$C$5)</f>
        <v>3</v>
      </c>
      <c r="F76" s="15">
        <f>IF(RosterTable[[#This Row],[PlayerCalc]]=0,'Parameters &amp; calculations'!$C$5,RosterTable[[#This Row],[PlayerCalc]])</f>
        <v>3</v>
      </c>
      <c r="G76" s="15" t="str">
        <f>"Player "&amp;RosterTable[[#This Row],[Player'#]]</f>
        <v>Player 3</v>
      </c>
    </row>
    <row r="77" spans="1:7" x14ac:dyDescent="0.3">
      <c r="A77" s="17">
        <v>76</v>
      </c>
      <c r="B77" s="17">
        <f>ROUNDUP(RosterTable[[#This Row],[Period Player sequence'#]]/'Parameters &amp; calculations'!$E$21,0)</f>
        <v>2</v>
      </c>
      <c r="C77" s="17">
        <f>MOD(ROUNDUP(RosterTable[[#This Row],[Period Player sequence'#]]/'Parameters &amp; calculations'!$C$8,0),'Parameters &amp; calculations'!$C$7)</f>
        <v>7</v>
      </c>
      <c r="D77" s="17">
        <f>IF(RosterTable[[#This Row],[PeriodCalc]]=0,'Parameters &amp; calculations'!$C$7,RosterTable[[#This Row],[PeriodCalc]])</f>
        <v>7</v>
      </c>
      <c r="E77">
        <f>MOD(RosterTable[[#This Row],[Period Player sequence'#]],'Parameters &amp; calculations'!$C$5)</f>
        <v>4</v>
      </c>
      <c r="F77" s="15">
        <f>IF(RosterTable[[#This Row],[PlayerCalc]]=0,'Parameters &amp; calculations'!$C$5,RosterTable[[#This Row],[PlayerCalc]])</f>
        <v>4</v>
      </c>
      <c r="G77" s="15" t="str">
        <f>"Player "&amp;RosterTable[[#This Row],[Player'#]]</f>
        <v>Player 4</v>
      </c>
    </row>
    <row r="78" spans="1:7" x14ac:dyDescent="0.3">
      <c r="A78" s="17">
        <v>77</v>
      </c>
      <c r="B78" s="17">
        <f>ROUNDUP(RosterTable[[#This Row],[Period Player sequence'#]]/'Parameters &amp; calculations'!$E$21,0)</f>
        <v>2</v>
      </c>
      <c r="C78" s="17">
        <f>MOD(ROUNDUP(RosterTable[[#This Row],[Period Player sequence'#]]/'Parameters &amp; calculations'!$C$8,0),'Parameters &amp; calculations'!$C$7)</f>
        <v>7</v>
      </c>
      <c r="D78" s="17">
        <f>IF(RosterTable[[#This Row],[PeriodCalc]]=0,'Parameters &amp; calculations'!$C$7,RosterTable[[#This Row],[PeriodCalc]])</f>
        <v>7</v>
      </c>
      <c r="E78">
        <f>MOD(RosterTable[[#This Row],[Period Player sequence'#]],'Parameters &amp; calculations'!$C$5)</f>
        <v>5</v>
      </c>
      <c r="F78" s="15">
        <f>IF(RosterTable[[#This Row],[PlayerCalc]]=0,'Parameters &amp; calculations'!$C$5,RosterTable[[#This Row],[PlayerCalc]])</f>
        <v>5</v>
      </c>
      <c r="G78" s="15" t="str">
        <f>"Player "&amp;RosterTable[[#This Row],[Player'#]]</f>
        <v>Player 5</v>
      </c>
    </row>
    <row r="79" spans="1:7" x14ac:dyDescent="0.3">
      <c r="A79" s="17">
        <v>78</v>
      </c>
      <c r="B79" s="17">
        <f>ROUNDUP(RosterTable[[#This Row],[Period Player sequence'#]]/'Parameters &amp; calculations'!$E$21,0)</f>
        <v>2</v>
      </c>
      <c r="C79" s="17">
        <f>MOD(ROUNDUP(RosterTable[[#This Row],[Period Player sequence'#]]/'Parameters &amp; calculations'!$C$8,0),'Parameters &amp; calculations'!$C$7)</f>
        <v>7</v>
      </c>
      <c r="D79" s="17">
        <f>IF(RosterTable[[#This Row],[PeriodCalc]]=0,'Parameters &amp; calculations'!$C$7,RosterTable[[#This Row],[PeriodCalc]])</f>
        <v>7</v>
      </c>
      <c r="E79">
        <f>MOD(RosterTable[[#This Row],[Period Player sequence'#]],'Parameters &amp; calculations'!$C$5)</f>
        <v>6</v>
      </c>
      <c r="F79" s="15">
        <f>IF(RosterTable[[#This Row],[PlayerCalc]]=0,'Parameters &amp; calculations'!$C$5,RosterTable[[#This Row],[PlayerCalc]])</f>
        <v>6</v>
      </c>
      <c r="G79" s="15" t="str">
        <f>"Player "&amp;RosterTable[[#This Row],[Player'#]]</f>
        <v>Player 6</v>
      </c>
    </row>
    <row r="80" spans="1:7" x14ac:dyDescent="0.3">
      <c r="A80" s="17">
        <v>79</v>
      </c>
      <c r="B80" s="17">
        <f>ROUNDUP(RosterTable[[#This Row],[Period Player sequence'#]]/'Parameters &amp; calculations'!$E$21,0)</f>
        <v>2</v>
      </c>
      <c r="C80" s="17">
        <f>MOD(ROUNDUP(RosterTable[[#This Row],[Period Player sequence'#]]/'Parameters &amp; calculations'!$C$8,0),'Parameters &amp; calculations'!$C$7)</f>
        <v>7</v>
      </c>
      <c r="D80" s="17">
        <f>IF(RosterTable[[#This Row],[PeriodCalc]]=0,'Parameters &amp; calculations'!$C$7,RosterTable[[#This Row],[PeriodCalc]])</f>
        <v>7</v>
      </c>
      <c r="E80">
        <f>MOD(RosterTable[[#This Row],[Period Player sequence'#]],'Parameters &amp; calculations'!$C$5)</f>
        <v>7</v>
      </c>
      <c r="F80" s="15">
        <f>IF(RosterTable[[#This Row],[PlayerCalc]]=0,'Parameters &amp; calculations'!$C$5,RosterTable[[#This Row],[PlayerCalc]])</f>
        <v>7</v>
      </c>
      <c r="G80" s="15" t="str">
        <f>"Player "&amp;RosterTable[[#This Row],[Player'#]]</f>
        <v>Player 7</v>
      </c>
    </row>
    <row r="81" spans="1:7" x14ac:dyDescent="0.3">
      <c r="A81" s="17">
        <v>80</v>
      </c>
      <c r="B81" s="17">
        <f>ROUNDUP(RosterTable[[#This Row],[Period Player sequence'#]]/'Parameters &amp; calculations'!$E$21,0)</f>
        <v>2</v>
      </c>
      <c r="C81" s="17">
        <f>MOD(ROUNDUP(RosterTable[[#This Row],[Period Player sequence'#]]/'Parameters &amp; calculations'!$C$8,0),'Parameters &amp; calculations'!$C$7)</f>
        <v>7</v>
      </c>
      <c r="D81" s="17">
        <f>IF(RosterTable[[#This Row],[PeriodCalc]]=0,'Parameters &amp; calculations'!$C$7,RosterTable[[#This Row],[PeriodCalc]])</f>
        <v>7</v>
      </c>
      <c r="E81">
        <f>MOD(RosterTable[[#This Row],[Period Player sequence'#]],'Parameters &amp; calculations'!$C$5)</f>
        <v>8</v>
      </c>
      <c r="F81" s="15">
        <f>IF(RosterTable[[#This Row],[PlayerCalc]]=0,'Parameters &amp; calculations'!$C$5,RosterTable[[#This Row],[PlayerCalc]])</f>
        <v>8</v>
      </c>
      <c r="G81" s="15" t="str">
        <f>"Player "&amp;RosterTable[[#This Row],[Player'#]]</f>
        <v>Player 8</v>
      </c>
    </row>
    <row r="82" spans="1:7" x14ac:dyDescent="0.3">
      <c r="A82" s="17">
        <v>81</v>
      </c>
      <c r="B82" s="17">
        <f>ROUNDUP(RosterTable[[#This Row],[Period Player sequence'#]]/'Parameters &amp; calculations'!$E$21,0)</f>
        <v>2</v>
      </c>
      <c r="C82" s="17">
        <f>MOD(ROUNDUP(RosterTable[[#This Row],[Period Player sequence'#]]/'Parameters &amp; calculations'!$C$8,0),'Parameters &amp; calculations'!$C$7)</f>
        <v>8</v>
      </c>
      <c r="D82" s="17">
        <f>IF(RosterTable[[#This Row],[PeriodCalc]]=0,'Parameters &amp; calculations'!$C$7,RosterTable[[#This Row],[PeriodCalc]])</f>
        <v>8</v>
      </c>
      <c r="E82">
        <f>MOD(RosterTable[[#This Row],[Period Player sequence'#]],'Parameters &amp; calculations'!$C$5)</f>
        <v>9</v>
      </c>
      <c r="F82" s="15">
        <f>IF(RosterTable[[#This Row],[PlayerCalc]]=0,'Parameters &amp; calculations'!$C$5,RosterTable[[#This Row],[PlayerCalc]])</f>
        <v>9</v>
      </c>
      <c r="G82" s="15" t="str">
        <f>"Player "&amp;RosterTable[[#This Row],[Player'#]]</f>
        <v>Player 9</v>
      </c>
    </row>
    <row r="83" spans="1:7" x14ac:dyDescent="0.3">
      <c r="A83" s="17">
        <v>82</v>
      </c>
      <c r="B83" s="17">
        <f>ROUNDUP(RosterTable[[#This Row],[Period Player sequence'#]]/'Parameters &amp; calculations'!$E$21,0)</f>
        <v>2</v>
      </c>
      <c r="C83" s="17">
        <f>MOD(ROUNDUP(RosterTable[[#This Row],[Period Player sequence'#]]/'Parameters &amp; calculations'!$C$8,0),'Parameters &amp; calculations'!$C$7)</f>
        <v>8</v>
      </c>
      <c r="D83" s="17">
        <f>IF(RosterTable[[#This Row],[PeriodCalc]]=0,'Parameters &amp; calculations'!$C$7,RosterTable[[#This Row],[PeriodCalc]])</f>
        <v>8</v>
      </c>
      <c r="E83">
        <f>MOD(RosterTable[[#This Row],[Period Player sequence'#]],'Parameters &amp; calculations'!$C$5)</f>
        <v>10</v>
      </c>
      <c r="F83" s="15">
        <f>IF(RosterTable[[#This Row],[PlayerCalc]]=0,'Parameters &amp; calculations'!$C$5,RosterTable[[#This Row],[PlayerCalc]])</f>
        <v>10</v>
      </c>
      <c r="G83" s="15" t="str">
        <f>"Player "&amp;RosterTable[[#This Row],[Player'#]]</f>
        <v>Player 10</v>
      </c>
    </row>
    <row r="84" spans="1:7" x14ac:dyDescent="0.3">
      <c r="A84" s="17">
        <v>83</v>
      </c>
      <c r="B84" s="17">
        <f>ROUNDUP(RosterTable[[#This Row],[Period Player sequence'#]]/'Parameters &amp; calculations'!$E$21,0)</f>
        <v>2</v>
      </c>
      <c r="C84" s="17">
        <f>MOD(ROUNDUP(RosterTable[[#This Row],[Period Player sequence'#]]/'Parameters &amp; calculations'!$C$8,0),'Parameters &amp; calculations'!$C$7)</f>
        <v>8</v>
      </c>
      <c r="D84" s="17">
        <f>IF(RosterTable[[#This Row],[PeriodCalc]]=0,'Parameters &amp; calculations'!$C$7,RosterTable[[#This Row],[PeriodCalc]])</f>
        <v>8</v>
      </c>
      <c r="E84">
        <f>MOD(RosterTable[[#This Row],[Period Player sequence'#]],'Parameters &amp; calculations'!$C$5)</f>
        <v>11</v>
      </c>
      <c r="F84" s="15">
        <f>IF(RosterTable[[#This Row],[PlayerCalc]]=0,'Parameters &amp; calculations'!$C$5,RosterTable[[#This Row],[PlayerCalc]])</f>
        <v>11</v>
      </c>
      <c r="G84" s="15" t="str">
        <f>"Player "&amp;RosterTable[[#This Row],[Player'#]]</f>
        <v>Player 11</v>
      </c>
    </row>
    <row r="85" spans="1:7" x14ac:dyDescent="0.3">
      <c r="A85" s="17">
        <v>84</v>
      </c>
      <c r="B85" s="17">
        <f>ROUNDUP(RosterTable[[#This Row],[Period Player sequence'#]]/'Parameters &amp; calculations'!$E$21,0)</f>
        <v>2</v>
      </c>
      <c r="C85" s="17">
        <f>MOD(ROUNDUP(RosterTable[[#This Row],[Period Player sequence'#]]/'Parameters &amp; calculations'!$C$8,0),'Parameters &amp; calculations'!$C$7)</f>
        <v>8</v>
      </c>
      <c r="D85" s="17">
        <f>IF(RosterTable[[#This Row],[PeriodCalc]]=0,'Parameters &amp; calculations'!$C$7,RosterTable[[#This Row],[PeriodCalc]])</f>
        <v>8</v>
      </c>
      <c r="E85">
        <f>MOD(RosterTable[[#This Row],[Period Player sequence'#]],'Parameters &amp; calculations'!$C$5)</f>
        <v>0</v>
      </c>
      <c r="F85" s="15">
        <f>IF(RosterTable[[#This Row],[PlayerCalc]]=0,'Parameters &amp; calculations'!$C$5,RosterTable[[#This Row],[PlayerCalc]])</f>
        <v>12</v>
      </c>
      <c r="G85" s="15" t="str">
        <f>"Player "&amp;RosterTable[[#This Row],[Player'#]]</f>
        <v>Player 12</v>
      </c>
    </row>
    <row r="86" spans="1:7" x14ac:dyDescent="0.3">
      <c r="A86" s="17">
        <v>85</v>
      </c>
      <c r="B86" s="17">
        <f>ROUNDUP(RosterTable[[#This Row],[Period Player sequence'#]]/'Parameters &amp; calculations'!$E$21,0)</f>
        <v>2</v>
      </c>
      <c r="C86" s="17">
        <f>MOD(ROUNDUP(RosterTable[[#This Row],[Period Player sequence'#]]/'Parameters &amp; calculations'!$C$8,0),'Parameters &amp; calculations'!$C$7)</f>
        <v>8</v>
      </c>
      <c r="D86" s="17">
        <f>IF(RosterTable[[#This Row],[PeriodCalc]]=0,'Parameters &amp; calculations'!$C$7,RosterTable[[#This Row],[PeriodCalc]])</f>
        <v>8</v>
      </c>
      <c r="E86">
        <f>MOD(RosterTable[[#This Row],[Period Player sequence'#]],'Parameters &amp; calculations'!$C$5)</f>
        <v>1</v>
      </c>
      <c r="F86" s="15">
        <f>IF(RosterTable[[#This Row],[PlayerCalc]]=0,'Parameters &amp; calculations'!$C$5,RosterTable[[#This Row],[PlayerCalc]])</f>
        <v>1</v>
      </c>
      <c r="G86" s="15" t="str">
        <f>"Player "&amp;RosterTable[[#This Row],[Player'#]]</f>
        <v>Player 1</v>
      </c>
    </row>
    <row r="87" spans="1:7" x14ac:dyDescent="0.3">
      <c r="A87" s="17">
        <v>86</v>
      </c>
      <c r="B87" s="17">
        <f>ROUNDUP(RosterTable[[#This Row],[Period Player sequence'#]]/'Parameters &amp; calculations'!$E$21,0)</f>
        <v>2</v>
      </c>
      <c r="C87" s="17">
        <f>MOD(ROUNDUP(RosterTable[[#This Row],[Period Player sequence'#]]/'Parameters &amp; calculations'!$C$8,0),'Parameters &amp; calculations'!$C$7)</f>
        <v>0</v>
      </c>
      <c r="D87" s="17">
        <f>IF(RosterTable[[#This Row],[PeriodCalc]]=0,'Parameters &amp; calculations'!$C$7,RosterTable[[#This Row],[PeriodCalc]])</f>
        <v>9</v>
      </c>
      <c r="E87">
        <f>MOD(RosterTable[[#This Row],[Period Player sequence'#]],'Parameters &amp; calculations'!$C$5)</f>
        <v>2</v>
      </c>
      <c r="F87" s="15">
        <f>IF(RosterTable[[#This Row],[PlayerCalc]]=0,'Parameters &amp; calculations'!$C$5,RosterTable[[#This Row],[PlayerCalc]])</f>
        <v>2</v>
      </c>
      <c r="G87" s="15" t="str">
        <f>"Player "&amp;RosterTable[[#This Row],[Player'#]]</f>
        <v>Player 2</v>
      </c>
    </row>
    <row r="88" spans="1:7" x14ac:dyDescent="0.3">
      <c r="A88" s="17">
        <v>87</v>
      </c>
      <c r="B88" s="17">
        <f>ROUNDUP(RosterTable[[#This Row],[Period Player sequence'#]]/'Parameters &amp; calculations'!$E$21,0)</f>
        <v>2</v>
      </c>
      <c r="C88" s="17">
        <f>MOD(ROUNDUP(RosterTable[[#This Row],[Period Player sequence'#]]/'Parameters &amp; calculations'!$C$8,0),'Parameters &amp; calculations'!$C$7)</f>
        <v>0</v>
      </c>
      <c r="D88" s="17">
        <f>IF(RosterTable[[#This Row],[PeriodCalc]]=0,'Parameters &amp; calculations'!$C$7,RosterTable[[#This Row],[PeriodCalc]])</f>
        <v>9</v>
      </c>
      <c r="E88">
        <f>MOD(RosterTable[[#This Row],[Period Player sequence'#]],'Parameters &amp; calculations'!$C$5)</f>
        <v>3</v>
      </c>
      <c r="F88" s="15">
        <f>IF(RosterTable[[#This Row],[PlayerCalc]]=0,'Parameters &amp; calculations'!$C$5,RosterTable[[#This Row],[PlayerCalc]])</f>
        <v>3</v>
      </c>
      <c r="G88" s="15" t="str">
        <f>"Player "&amp;RosterTable[[#This Row],[Player'#]]</f>
        <v>Player 3</v>
      </c>
    </row>
    <row r="89" spans="1:7" x14ac:dyDescent="0.3">
      <c r="A89" s="17">
        <v>88</v>
      </c>
      <c r="B89" s="17">
        <f>ROUNDUP(RosterTable[[#This Row],[Period Player sequence'#]]/'Parameters &amp; calculations'!$E$21,0)</f>
        <v>2</v>
      </c>
      <c r="C89" s="17">
        <f>MOD(ROUNDUP(RosterTable[[#This Row],[Period Player sequence'#]]/'Parameters &amp; calculations'!$C$8,0),'Parameters &amp; calculations'!$C$7)</f>
        <v>0</v>
      </c>
      <c r="D89" s="17">
        <f>IF(RosterTable[[#This Row],[PeriodCalc]]=0,'Parameters &amp; calculations'!$C$7,RosterTable[[#This Row],[PeriodCalc]])</f>
        <v>9</v>
      </c>
      <c r="E89">
        <f>MOD(RosterTable[[#This Row],[Period Player sequence'#]],'Parameters &amp; calculations'!$C$5)</f>
        <v>4</v>
      </c>
      <c r="F89" s="15">
        <f>IF(RosterTable[[#This Row],[PlayerCalc]]=0,'Parameters &amp; calculations'!$C$5,RosterTable[[#This Row],[PlayerCalc]])</f>
        <v>4</v>
      </c>
      <c r="G89" s="15" t="str">
        <f>"Player "&amp;RosterTable[[#This Row],[Player'#]]</f>
        <v>Player 4</v>
      </c>
    </row>
    <row r="90" spans="1:7" x14ac:dyDescent="0.3">
      <c r="A90" s="17">
        <v>89</v>
      </c>
      <c r="B90" s="17">
        <f>ROUNDUP(RosterTable[[#This Row],[Period Player sequence'#]]/'Parameters &amp; calculations'!$E$21,0)</f>
        <v>2</v>
      </c>
      <c r="C90" s="17">
        <f>MOD(ROUNDUP(RosterTable[[#This Row],[Period Player sequence'#]]/'Parameters &amp; calculations'!$C$8,0),'Parameters &amp; calculations'!$C$7)</f>
        <v>0</v>
      </c>
      <c r="D90" s="17">
        <f>IF(RosterTable[[#This Row],[PeriodCalc]]=0,'Parameters &amp; calculations'!$C$7,RosterTable[[#This Row],[PeriodCalc]])</f>
        <v>9</v>
      </c>
      <c r="E90">
        <f>MOD(RosterTable[[#This Row],[Period Player sequence'#]],'Parameters &amp; calculations'!$C$5)</f>
        <v>5</v>
      </c>
      <c r="F90" s="15">
        <f>IF(RosterTable[[#This Row],[PlayerCalc]]=0,'Parameters &amp; calculations'!$C$5,RosterTable[[#This Row],[PlayerCalc]])</f>
        <v>5</v>
      </c>
      <c r="G90" s="15" t="str">
        <f>"Player "&amp;RosterTable[[#This Row],[Player'#]]</f>
        <v>Player 5</v>
      </c>
    </row>
    <row r="91" spans="1:7" x14ac:dyDescent="0.3">
      <c r="A91" s="17">
        <v>90</v>
      </c>
      <c r="B91" s="17">
        <f>ROUNDUP(RosterTable[[#This Row],[Period Player sequence'#]]/'Parameters &amp; calculations'!$E$21,0)</f>
        <v>2</v>
      </c>
      <c r="C91" s="17">
        <f>MOD(ROUNDUP(RosterTable[[#This Row],[Period Player sequence'#]]/'Parameters &amp; calculations'!$C$8,0),'Parameters &amp; calculations'!$C$7)</f>
        <v>0</v>
      </c>
      <c r="D91" s="17">
        <f>IF(RosterTable[[#This Row],[PeriodCalc]]=0,'Parameters &amp; calculations'!$C$7,RosterTable[[#This Row],[PeriodCalc]])</f>
        <v>9</v>
      </c>
      <c r="E91">
        <f>MOD(RosterTable[[#This Row],[Period Player sequence'#]],'Parameters &amp; calculations'!$C$5)</f>
        <v>6</v>
      </c>
      <c r="F91" s="15">
        <f>IF(RosterTable[[#This Row],[PlayerCalc]]=0,'Parameters &amp; calculations'!$C$5,RosterTable[[#This Row],[PlayerCalc]])</f>
        <v>6</v>
      </c>
      <c r="G91" s="15" t="str">
        <f>"Player "&amp;RosterTable[[#This Row],[Player'#]]</f>
        <v>Player 6</v>
      </c>
    </row>
    <row r="92" spans="1:7" x14ac:dyDescent="0.3">
      <c r="A92" s="17">
        <v>91</v>
      </c>
      <c r="B92" s="17">
        <f>ROUNDUP(RosterTable[[#This Row],[Period Player sequence'#]]/'Parameters &amp; calculations'!$E$21,0)</f>
        <v>3</v>
      </c>
      <c r="C92" s="17">
        <f>MOD(ROUNDUP(RosterTable[[#This Row],[Period Player sequence'#]]/'Parameters &amp; calculations'!$C$8,0),'Parameters &amp; calculations'!$C$7)</f>
        <v>1</v>
      </c>
      <c r="D92" s="17">
        <f>IF(RosterTable[[#This Row],[PeriodCalc]]=0,'Parameters &amp; calculations'!$C$7,RosterTable[[#This Row],[PeriodCalc]])</f>
        <v>1</v>
      </c>
      <c r="E92">
        <f>MOD(RosterTable[[#This Row],[Period Player sequence'#]],'Parameters &amp; calculations'!$C$5)</f>
        <v>7</v>
      </c>
      <c r="F92" s="15">
        <f>IF(RosterTable[[#This Row],[PlayerCalc]]=0,'Parameters &amp; calculations'!$C$5,RosterTable[[#This Row],[PlayerCalc]])</f>
        <v>7</v>
      </c>
      <c r="G92" s="15" t="str">
        <f>"Player "&amp;RosterTable[[#This Row],[Player'#]]</f>
        <v>Player 7</v>
      </c>
    </row>
    <row r="93" spans="1:7" x14ac:dyDescent="0.3">
      <c r="A93" s="17">
        <v>92</v>
      </c>
      <c r="B93" s="17">
        <f>ROUNDUP(RosterTable[[#This Row],[Period Player sequence'#]]/'Parameters &amp; calculations'!$E$21,0)</f>
        <v>3</v>
      </c>
      <c r="C93" s="17">
        <f>MOD(ROUNDUP(RosterTable[[#This Row],[Period Player sequence'#]]/'Parameters &amp; calculations'!$C$8,0),'Parameters &amp; calculations'!$C$7)</f>
        <v>1</v>
      </c>
      <c r="D93" s="17">
        <f>IF(RosterTable[[#This Row],[PeriodCalc]]=0,'Parameters &amp; calculations'!$C$7,RosterTable[[#This Row],[PeriodCalc]])</f>
        <v>1</v>
      </c>
      <c r="E93">
        <f>MOD(RosterTable[[#This Row],[Period Player sequence'#]],'Parameters &amp; calculations'!$C$5)</f>
        <v>8</v>
      </c>
      <c r="F93" s="15">
        <f>IF(RosterTable[[#This Row],[PlayerCalc]]=0,'Parameters &amp; calculations'!$C$5,RosterTable[[#This Row],[PlayerCalc]])</f>
        <v>8</v>
      </c>
      <c r="G93" s="15" t="str">
        <f>"Player "&amp;RosterTable[[#This Row],[Player'#]]</f>
        <v>Player 8</v>
      </c>
    </row>
    <row r="94" spans="1:7" x14ac:dyDescent="0.3">
      <c r="A94" s="17">
        <v>93</v>
      </c>
      <c r="B94" s="17">
        <f>ROUNDUP(RosterTable[[#This Row],[Period Player sequence'#]]/'Parameters &amp; calculations'!$E$21,0)</f>
        <v>3</v>
      </c>
      <c r="C94" s="17">
        <f>MOD(ROUNDUP(RosterTable[[#This Row],[Period Player sequence'#]]/'Parameters &amp; calculations'!$C$8,0),'Parameters &amp; calculations'!$C$7)</f>
        <v>1</v>
      </c>
      <c r="D94" s="17">
        <f>IF(RosterTable[[#This Row],[PeriodCalc]]=0,'Parameters &amp; calculations'!$C$7,RosterTable[[#This Row],[PeriodCalc]])</f>
        <v>1</v>
      </c>
      <c r="E94">
        <f>MOD(RosterTable[[#This Row],[Period Player sequence'#]],'Parameters &amp; calculations'!$C$5)</f>
        <v>9</v>
      </c>
      <c r="F94" s="15">
        <f>IF(RosterTable[[#This Row],[PlayerCalc]]=0,'Parameters &amp; calculations'!$C$5,RosterTable[[#This Row],[PlayerCalc]])</f>
        <v>9</v>
      </c>
      <c r="G94" s="15" t="str">
        <f>"Player "&amp;RosterTable[[#This Row],[Player'#]]</f>
        <v>Player 9</v>
      </c>
    </row>
    <row r="95" spans="1:7" x14ac:dyDescent="0.3">
      <c r="A95" s="17">
        <v>94</v>
      </c>
      <c r="B95" s="17">
        <f>ROUNDUP(RosterTable[[#This Row],[Period Player sequence'#]]/'Parameters &amp; calculations'!$E$21,0)</f>
        <v>3</v>
      </c>
      <c r="C95" s="17">
        <f>MOD(ROUNDUP(RosterTable[[#This Row],[Period Player sequence'#]]/'Parameters &amp; calculations'!$C$8,0),'Parameters &amp; calculations'!$C$7)</f>
        <v>1</v>
      </c>
      <c r="D95" s="17">
        <f>IF(RosterTable[[#This Row],[PeriodCalc]]=0,'Parameters &amp; calculations'!$C$7,RosterTable[[#This Row],[PeriodCalc]])</f>
        <v>1</v>
      </c>
      <c r="E95">
        <f>MOD(RosterTable[[#This Row],[Period Player sequence'#]],'Parameters &amp; calculations'!$C$5)</f>
        <v>10</v>
      </c>
      <c r="F95" s="15">
        <f>IF(RosterTable[[#This Row],[PlayerCalc]]=0,'Parameters &amp; calculations'!$C$5,RosterTable[[#This Row],[PlayerCalc]])</f>
        <v>10</v>
      </c>
      <c r="G95" s="15" t="str">
        <f>"Player "&amp;RosterTable[[#This Row],[Player'#]]</f>
        <v>Player 10</v>
      </c>
    </row>
    <row r="96" spans="1:7" x14ac:dyDescent="0.3">
      <c r="A96" s="17">
        <v>95</v>
      </c>
      <c r="B96" s="17">
        <f>ROUNDUP(RosterTable[[#This Row],[Period Player sequence'#]]/'Parameters &amp; calculations'!$E$21,0)</f>
        <v>3</v>
      </c>
      <c r="C96" s="17">
        <f>MOD(ROUNDUP(RosterTable[[#This Row],[Period Player sequence'#]]/'Parameters &amp; calculations'!$C$8,0),'Parameters &amp; calculations'!$C$7)</f>
        <v>1</v>
      </c>
      <c r="D96" s="17">
        <f>IF(RosterTable[[#This Row],[PeriodCalc]]=0,'Parameters &amp; calculations'!$C$7,RosterTable[[#This Row],[PeriodCalc]])</f>
        <v>1</v>
      </c>
      <c r="E96">
        <f>MOD(RosterTable[[#This Row],[Period Player sequence'#]],'Parameters &amp; calculations'!$C$5)</f>
        <v>11</v>
      </c>
      <c r="F96" s="15">
        <f>IF(RosterTable[[#This Row],[PlayerCalc]]=0,'Parameters &amp; calculations'!$C$5,RosterTable[[#This Row],[PlayerCalc]])</f>
        <v>11</v>
      </c>
      <c r="G96" s="15" t="str">
        <f>"Player "&amp;RosterTable[[#This Row],[Player'#]]</f>
        <v>Player 11</v>
      </c>
    </row>
    <row r="97" spans="1:7" x14ac:dyDescent="0.3">
      <c r="A97" s="17">
        <v>96</v>
      </c>
      <c r="B97" s="17">
        <f>ROUNDUP(RosterTable[[#This Row],[Period Player sequence'#]]/'Parameters &amp; calculations'!$E$21,0)</f>
        <v>3</v>
      </c>
      <c r="C97" s="17">
        <f>MOD(ROUNDUP(RosterTable[[#This Row],[Period Player sequence'#]]/'Parameters &amp; calculations'!$C$8,0),'Parameters &amp; calculations'!$C$7)</f>
        <v>2</v>
      </c>
      <c r="D97" s="17">
        <f>IF(RosterTable[[#This Row],[PeriodCalc]]=0,'Parameters &amp; calculations'!$C$7,RosterTable[[#This Row],[PeriodCalc]])</f>
        <v>2</v>
      </c>
      <c r="E97">
        <f>MOD(RosterTable[[#This Row],[Period Player sequence'#]],'Parameters &amp; calculations'!$C$5)</f>
        <v>0</v>
      </c>
      <c r="F97" s="15">
        <f>IF(RosterTable[[#This Row],[PlayerCalc]]=0,'Parameters &amp; calculations'!$C$5,RosterTable[[#This Row],[PlayerCalc]])</f>
        <v>12</v>
      </c>
      <c r="G97" s="15" t="str">
        <f>"Player "&amp;RosterTable[[#This Row],[Player'#]]</f>
        <v>Player 12</v>
      </c>
    </row>
    <row r="98" spans="1:7" x14ac:dyDescent="0.3">
      <c r="A98" s="17">
        <v>97</v>
      </c>
      <c r="B98" s="17">
        <f>ROUNDUP(RosterTable[[#This Row],[Period Player sequence'#]]/'Parameters &amp; calculations'!$E$21,0)</f>
        <v>3</v>
      </c>
      <c r="C98" s="17">
        <f>MOD(ROUNDUP(RosterTable[[#This Row],[Period Player sequence'#]]/'Parameters &amp; calculations'!$C$8,0),'Parameters &amp; calculations'!$C$7)</f>
        <v>2</v>
      </c>
      <c r="D98" s="17">
        <f>IF(RosterTable[[#This Row],[PeriodCalc]]=0,'Parameters &amp; calculations'!$C$7,RosterTable[[#This Row],[PeriodCalc]])</f>
        <v>2</v>
      </c>
      <c r="E98">
        <f>MOD(RosterTable[[#This Row],[Period Player sequence'#]],'Parameters &amp; calculations'!$C$5)</f>
        <v>1</v>
      </c>
      <c r="F98" s="15">
        <f>IF(RosterTable[[#This Row],[PlayerCalc]]=0,'Parameters &amp; calculations'!$C$5,RosterTable[[#This Row],[PlayerCalc]])</f>
        <v>1</v>
      </c>
      <c r="G98" s="15" t="str">
        <f>"Player "&amp;RosterTable[[#This Row],[Player'#]]</f>
        <v>Player 1</v>
      </c>
    </row>
    <row r="99" spans="1:7" x14ac:dyDescent="0.3">
      <c r="A99" s="17">
        <v>98</v>
      </c>
      <c r="B99" s="17">
        <f>ROUNDUP(RosterTable[[#This Row],[Period Player sequence'#]]/'Parameters &amp; calculations'!$E$21,0)</f>
        <v>3</v>
      </c>
      <c r="C99" s="17">
        <f>MOD(ROUNDUP(RosterTable[[#This Row],[Period Player sequence'#]]/'Parameters &amp; calculations'!$C$8,0),'Parameters &amp; calculations'!$C$7)</f>
        <v>2</v>
      </c>
      <c r="D99" s="17">
        <f>IF(RosterTable[[#This Row],[PeriodCalc]]=0,'Parameters &amp; calculations'!$C$7,RosterTable[[#This Row],[PeriodCalc]])</f>
        <v>2</v>
      </c>
      <c r="E99">
        <f>MOD(RosterTable[[#This Row],[Period Player sequence'#]],'Parameters &amp; calculations'!$C$5)</f>
        <v>2</v>
      </c>
      <c r="F99" s="15">
        <f>IF(RosterTable[[#This Row],[PlayerCalc]]=0,'Parameters &amp; calculations'!$C$5,RosterTable[[#This Row],[PlayerCalc]])</f>
        <v>2</v>
      </c>
      <c r="G99" s="15" t="str">
        <f>"Player "&amp;RosterTable[[#This Row],[Player'#]]</f>
        <v>Player 2</v>
      </c>
    </row>
    <row r="100" spans="1:7" x14ac:dyDescent="0.3">
      <c r="A100" s="17">
        <v>99</v>
      </c>
      <c r="B100" s="17">
        <f>ROUNDUP(RosterTable[[#This Row],[Period Player sequence'#]]/'Parameters &amp; calculations'!$E$21,0)</f>
        <v>3</v>
      </c>
      <c r="C100" s="17">
        <f>MOD(ROUNDUP(RosterTable[[#This Row],[Period Player sequence'#]]/'Parameters &amp; calculations'!$C$8,0),'Parameters &amp; calculations'!$C$7)</f>
        <v>2</v>
      </c>
      <c r="D100" s="17">
        <f>IF(RosterTable[[#This Row],[PeriodCalc]]=0,'Parameters &amp; calculations'!$C$7,RosterTable[[#This Row],[PeriodCalc]])</f>
        <v>2</v>
      </c>
      <c r="E100">
        <f>MOD(RosterTable[[#This Row],[Period Player sequence'#]],'Parameters &amp; calculations'!$C$5)</f>
        <v>3</v>
      </c>
      <c r="F100" s="15">
        <f>IF(RosterTable[[#This Row],[PlayerCalc]]=0,'Parameters &amp; calculations'!$C$5,RosterTable[[#This Row],[PlayerCalc]])</f>
        <v>3</v>
      </c>
      <c r="G100" s="15" t="str">
        <f>"Player "&amp;RosterTable[[#This Row],[Player'#]]</f>
        <v>Player 3</v>
      </c>
    </row>
    <row r="101" spans="1:7" x14ac:dyDescent="0.3">
      <c r="A101" s="17">
        <v>100</v>
      </c>
      <c r="B101" s="17">
        <f>ROUNDUP(RosterTable[[#This Row],[Period Player sequence'#]]/'Parameters &amp; calculations'!$E$21,0)</f>
        <v>3</v>
      </c>
      <c r="C101" s="17">
        <f>MOD(ROUNDUP(RosterTable[[#This Row],[Period Player sequence'#]]/'Parameters &amp; calculations'!$C$8,0),'Parameters &amp; calculations'!$C$7)</f>
        <v>2</v>
      </c>
      <c r="D101" s="17">
        <f>IF(RosterTable[[#This Row],[PeriodCalc]]=0,'Parameters &amp; calculations'!$C$7,RosterTable[[#This Row],[PeriodCalc]])</f>
        <v>2</v>
      </c>
      <c r="E101">
        <f>MOD(RosterTable[[#This Row],[Period Player sequence'#]],'Parameters &amp; calculations'!$C$5)</f>
        <v>4</v>
      </c>
      <c r="F101" s="15">
        <f>IF(RosterTable[[#This Row],[PlayerCalc]]=0,'Parameters &amp; calculations'!$C$5,RosterTable[[#This Row],[PlayerCalc]])</f>
        <v>4</v>
      </c>
      <c r="G101" s="15" t="str">
        <f>"Player "&amp;RosterTable[[#This Row],[Player'#]]</f>
        <v>Player 4</v>
      </c>
    </row>
    <row r="102" spans="1:7" x14ac:dyDescent="0.3">
      <c r="A102" s="17">
        <v>101</v>
      </c>
      <c r="B102" s="17">
        <f>ROUNDUP(RosterTable[[#This Row],[Period Player sequence'#]]/'Parameters &amp; calculations'!$E$21,0)</f>
        <v>3</v>
      </c>
      <c r="C102" s="17">
        <f>MOD(ROUNDUP(RosterTable[[#This Row],[Period Player sequence'#]]/'Parameters &amp; calculations'!$C$8,0),'Parameters &amp; calculations'!$C$7)</f>
        <v>3</v>
      </c>
      <c r="D102" s="17">
        <f>IF(RosterTable[[#This Row],[PeriodCalc]]=0,'Parameters &amp; calculations'!$C$7,RosterTable[[#This Row],[PeriodCalc]])</f>
        <v>3</v>
      </c>
      <c r="E102">
        <f>MOD(RosterTable[[#This Row],[Period Player sequence'#]],'Parameters &amp; calculations'!$C$5)</f>
        <v>5</v>
      </c>
      <c r="F102" s="15">
        <f>IF(RosterTable[[#This Row],[PlayerCalc]]=0,'Parameters &amp; calculations'!$C$5,RosterTable[[#This Row],[PlayerCalc]])</f>
        <v>5</v>
      </c>
      <c r="G102" s="15" t="str">
        <f>"Player "&amp;RosterTable[[#This Row],[Player'#]]</f>
        <v>Player 5</v>
      </c>
    </row>
    <row r="103" spans="1:7" x14ac:dyDescent="0.3">
      <c r="A103" s="17">
        <v>102</v>
      </c>
      <c r="B103" s="17">
        <f>ROUNDUP(RosterTable[[#This Row],[Period Player sequence'#]]/'Parameters &amp; calculations'!$E$21,0)</f>
        <v>3</v>
      </c>
      <c r="C103" s="17">
        <f>MOD(ROUNDUP(RosterTable[[#This Row],[Period Player sequence'#]]/'Parameters &amp; calculations'!$C$8,0),'Parameters &amp; calculations'!$C$7)</f>
        <v>3</v>
      </c>
      <c r="D103" s="17">
        <f>IF(RosterTable[[#This Row],[PeriodCalc]]=0,'Parameters &amp; calculations'!$C$7,RosterTable[[#This Row],[PeriodCalc]])</f>
        <v>3</v>
      </c>
      <c r="E103">
        <f>MOD(RosterTable[[#This Row],[Period Player sequence'#]],'Parameters &amp; calculations'!$C$5)</f>
        <v>6</v>
      </c>
      <c r="F103" s="15">
        <f>IF(RosterTable[[#This Row],[PlayerCalc]]=0,'Parameters &amp; calculations'!$C$5,RosterTable[[#This Row],[PlayerCalc]])</f>
        <v>6</v>
      </c>
      <c r="G103" s="15" t="str">
        <f>"Player "&amp;RosterTable[[#This Row],[Player'#]]</f>
        <v>Player 6</v>
      </c>
    </row>
    <row r="104" spans="1:7" x14ac:dyDescent="0.3">
      <c r="A104" s="17">
        <v>103</v>
      </c>
      <c r="B104" s="17">
        <f>ROUNDUP(RosterTable[[#This Row],[Period Player sequence'#]]/'Parameters &amp; calculations'!$E$21,0)</f>
        <v>3</v>
      </c>
      <c r="C104" s="17">
        <f>MOD(ROUNDUP(RosterTable[[#This Row],[Period Player sequence'#]]/'Parameters &amp; calculations'!$C$8,0),'Parameters &amp; calculations'!$C$7)</f>
        <v>3</v>
      </c>
      <c r="D104" s="17">
        <f>IF(RosterTable[[#This Row],[PeriodCalc]]=0,'Parameters &amp; calculations'!$C$7,RosterTable[[#This Row],[PeriodCalc]])</f>
        <v>3</v>
      </c>
      <c r="E104">
        <f>MOD(RosterTable[[#This Row],[Period Player sequence'#]],'Parameters &amp; calculations'!$C$5)</f>
        <v>7</v>
      </c>
      <c r="F104" s="15">
        <f>IF(RosterTable[[#This Row],[PlayerCalc]]=0,'Parameters &amp; calculations'!$C$5,RosterTable[[#This Row],[PlayerCalc]])</f>
        <v>7</v>
      </c>
      <c r="G104" s="15" t="str">
        <f>"Player "&amp;RosterTable[[#This Row],[Player'#]]</f>
        <v>Player 7</v>
      </c>
    </row>
    <row r="105" spans="1:7" x14ac:dyDescent="0.3">
      <c r="A105" s="17">
        <v>104</v>
      </c>
      <c r="B105" s="17">
        <f>ROUNDUP(RosterTable[[#This Row],[Period Player sequence'#]]/'Parameters &amp; calculations'!$E$21,0)</f>
        <v>3</v>
      </c>
      <c r="C105" s="17">
        <f>MOD(ROUNDUP(RosterTable[[#This Row],[Period Player sequence'#]]/'Parameters &amp; calculations'!$C$8,0),'Parameters &amp; calculations'!$C$7)</f>
        <v>3</v>
      </c>
      <c r="D105" s="17">
        <f>IF(RosterTable[[#This Row],[PeriodCalc]]=0,'Parameters &amp; calculations'!$C$7,RosterTable[[#This Row],[PeriodCalc]])</f>
        <v>3</v>
      </c>
      <c r="E105">
        <f>MOD(RosterTable[[#This Row],[Period Player sequence'#]],'Parameters &amp; calculations'!$C$5)</f>
        <v>8</v>
      </c>
      <c r="F105" s="15">
        <f>IF(RosterTable[[#This Row],[PlayerCalc]]=0,'Parameters &amp; calculations'!$C$5,RosterTable[[#This Row],[PlayerCalc]])</f>
        <v>8</v>
      </c>
      <c r="G105" s="15" t="str">
        <f>"Player "&amp;RosterTable[[#This Row],[Player'#]]</f>
        <v>Player 8</v>
      </c>
    </row>
    <row r="106" spans="1:7" x14ac:dyDescent="0.3">
      <c r="A106" s="17">
        <v>105</v>
      </c>
      <c r="B106" s="17">
        <f>ROUNDUP(RosterTable[[#This Row],[Period Player sequence'#]]/'Parameters &amp; calculations'!$E$21,0)</f>
        <v>3</v>
      </c>
      <c r="C106" s="17">
        <f>MOD(ROUNDUP(RosterTable[[#This Row],[Period Player sequence'#]]/'Parameters &amp; calculations'!$C$8,0),'Parameters &amp; calculations'!$C$7)</f>
        <v>3</v>
      </c>
      <c r="D106" s="17">
        <f>IF(RosterTable[[#This Row],[PeriodCalc]]=0,'Parameters &amp; calculations'!$C$7,RosterTable[[#This Row],[PeriodCalc]])</f>
        <v>3</v>
      </c>
      <c r="E106">
        <f>MOD(RosterTable[[#This Row],[Period Player sequence'#]],'Parameters &amp; calculations'!$C$5)</f>
        <v>9</v>
      </c>
      <c r="F106" s="15">
        <f>IF(RosterTable[[#This Row],[PlayerCalc]]=0,'Parameters &amp; calculations'!$C$5,RosterTable[[#This Row],[PlayerCalc]])</f>
        <v>9</v>
      </c>
      <c r="G106" s="15" t="str">
        <f>"Player "&amp;RosterTable[[#This Row],[Player'#]]</f>
        <v>Player 9</v>
      </c>
    </row>
    <row r="107" spans="1:7" x14ac:dyDescent="0.3">
      <c r="A107" s="17">
        <v>106</v>
      </c>
      <c r="B107" s="17">
        <f>ROUNDUP(RosterTable[[#This Row],[Period Player sequence'#]]/'Parameters &amp; calculations'!$E$21,0)</f>
        <v>3</v>
      </c>
      <c r="C107" s="17">
        <f>MOD(ROUNDUP(RosterTable[[#This Row],[Period Player sequence'#]]/'Parameters &amp; calculations'!$C$8,0),'Parameters &amp; calculations'!$C$7)</f>
        <v>4</v>
      </c>
      <c r="D107" s="17">
        <f>IF(RosterTable[[#This Row],[PeriodCalc]]=0,'Parameters &amp; calculations'!$C$7,RosterTable[[#This Row],[PeriodCalc]])</f>
        <v>4</v>
      </c>
      <c r="E107">
        <f>MOD(RosterTable[[#This Row],[Period Player sequence'#]],'Parameters &amp; calculations'!$C$5)</f>
        <v>10</v>
      </c>
      <c r="F107" s="15">
        <f>IF(RosterTable[[#This Row],[PlayerCalc]]=0,'Parameters &amp; calculations'!$C$5,RosterTable[[#This Row],[PlayerCalc]])</f>
        <v>10</v>
      </c>
      <c r="G107" s="15" t="str">
        <f>"Player "&amp;RosterTable[[#This Row],[Player'#]]</f>
        <v>Player 10</v>
      </c>
    </row>
    <row r="108" spans="1:7" x14ac:dyDescent="0.3">
      <c r="A108" s="17">
        <v>107</v>
      </c>
      <c r="B108" s="17">
        <f>ROUNDUP(RosterTable[[#This Row],[Period Player sequence'#]]/'Parameters &amp; calculations'!$E$21,0)</f>
        <v>3</v>
      </c>
      <c r="C108" s="17">
        <f>MOD(ROUNDUP(RosterTable[[#This Row],[Period Player sequence'#]]/'Parameters &amp; calculations'!$C$8,0),'Parameters &amp; calculations'!$C$7)</f>
        <v>4</v>
      </c>
      <c r="D108" s="17">
        <f>IF(RosterTable[[#This Row],[PeriodCalc]]=0,'Parameters &amp; calculations'!$C$7,RosterTable[[#This Row],[PeriodCalc]])</f>
        <v>4</v>
      </c>
      <c r="E108">
        <f>MOD(RosterTable[[#This Row],[Period Player sequence'#]],'Parameters &amp; calculations'!$C$5)</f>
        <v>11</v>
      </c>
      <c r="F108" s="15">
        <f>IF(RosterTable[[#This Row],[PlayerCalc]]=0,'Parameters &amp; calculations'!$C$5,RosterTable[[#This Row],[PlayerCalc]])</f>
        <v>11</v>
      </c>
      <c r="G108" s="15" t="str">
        <f>"Player "&amp;RosterTable[[#This Row],[Player'#]]</f>
        <v>Player 11</v>
      </c>
    </row>
    <row r="109" spans="1:7" x14ac:dyDescent="0.3">
      <c r="A109" s="17">
        <v>108</v>
      </c>
      <c r="B109" s="17">
        <f>ROUNDUP(RosterTable[[#This Row],[Period Player sequence'#]]/'Parameters &amp; calculations'!$E$21,0)</f>
        <v>3</v>
      </c>
      <c r="C109" s="17">
        <f>MOD(ROUNDUP(RosterTable[[#This Row],[Period Player sequence'#]]/'Parameters &amp; calculations'!$C$8,0),'Parameters &amp; calculations'!$C$7)</f>
        <v>4</v>
      </c>
      <c r="D109" s="17">
        <f>IF(RosterTable[[#This Row],[PeriodCalc]]=0,'Parameters &amp; calculations'!$C$7,RosterTable[[#This Row],[PeriodCalc]])</f>
        <v>4</v>
      </c>
      <c r="E109">
        <f>MOD(RosterTable[[#This Row],[Period Player sequence'#]],'Parameters &amp; calculations'!$C$5)</f>
        <v>0</v>
      </c>
      <c r="F109" s="15">
        <f>IF(RosterTable[[#This Row],[PlayerCalc]]=0,'Parameters &amp; calculations'!$C$5,RosterTable[[#This Row],[PlayerCalc]])</f>
        <v>12</v>
      </c>
      <c r="G109" s="15" t="str">
        <f>"Player "&amp;RosterTable[[#This Row],[Player'#]]</f>
        <v>Player 12</v>
      </c>
    </row>
    <row r="110" spans="1:7" x14ac:dyDescent="0.3">
      <c r="A110" s="17">
        <v>109</v>
      </c>
      <c r="B110" s="17">
        <f>ROUNDUP(RosterTable[[#This Row],[Period Player sequence'#]]/'Parameters &amp; calculations'!$E$21,0)</f>
        <v>3</v>
      </c>
      <c r="C110" s="17">
        <f>MOD(ROUNDUP(RosterTable[[#This Row],[Period Player sequence'#]]/'Parameters &amp; calculations'!$C$8,0),'Parameters &amp; calculations'!$C$7)</f>
        <v>4</v>
      </c>
      <c r="D110" s="17">
        <f>IF(RosterTable[[#This Row],[PeriodCalc]]=0,'Parameters &amp; calculations'!$C$7,RosterTable[[#This Row],[PeriodCalc]])</f>
        <v>4</v>
      </c>
      <c r="E110">
        <f>MOD(RosterTable[[#This Row],[Period Player sequence'#]],'Parameters &amp; calculations'!$C$5)</f>
        <v>1</v>
      </c>
      <c r="F110" s="15">
        <f>IF(RosterTable[[#This Row],[PlayerCalc]]=0,'Parameters &amp; calculations'!$C$5,RosterTable[[#This Row],[PlayerCalc]])</f>
        <v>1</v>
      </c>
      <c r="G110" s="15" t="str">
        <f>"Player "&amp;RosterTable[[#This Row],[Player'#]]</f>
        <v>Player 1</v>
      </c>
    </row>
    <row r="111" spans="1:7" x14ac:dyDescent="0.3">
      <c r="A111" s="17">
        <v>110</v>
      </c>
      <c r="B111" s="17">
        <f>ROUNDUP(RosterTable[[#This Row],[Period Player sequence'#]]/'Parameters &amp; calculations'!$E$21,0)</f>
        <v>3</v>
      </c>
      <c r="C111" s="17">
        <f>MOD(ROUNDUP(RosterTable[[#This Row],[Period Player sequence'#]]/'Parameters &amp; calculations'!$C$8,0),'Parameters &amp; calculations'!$C$7)</f>
        <v>4</v>
      </c>
      <c r="D111" s="17">
        <f>IF(RosterTable[[#This Row],[PeriodCalc]]=0,'Parameters &amp; calculations'!$C$7,RosterTable[[#This Row],[PeriodCalc]])</f>
        <v>4</v>
      </c>
      <c r="E111">
        <f>MOD(RosterTable[[#This Row],[Period Player sequence'#]],'Parameters &amp; calculations'!$C$5)</f>
        <v>2</v>
      </c>
      <c r="F111" s="15">
        <f>IF(RosterTable[[#This Row],[PlayerCalc]]=0,'Parameters &amp; calculations'!$C$5,RosterTable[[#This Row],[PlayerCalc]])</f>
        <v>2</v>
      </c>
      <c r="G111" s="15" t="str">
        <f>"Player "&amp;RosterTable[[#This Row],[Player'#]]</f>
        <v>Player 2</v>
      </c>
    </row>
    <row r="112" spans="1:7" x14ac:dyDescent="0.3">
      <c r="A112" s="17">
        <v>111</v>
      </c>
      <c r="B112" s="17">
        <f>ROUNDUP(RosterTable[[#This Row],[Period Player sequence'#]]/'Parameters &amp; calculations'!$E$21,0)</f>
        <v>3</v>
      </c>
      <c r="C112" s="17">
        <f>MOD(ROUNDUP(RosterTable[[#This Row],[Period Player sequence'#]]/'Parameters &amp; calculations'!$C$8,0),'Parameters &amp; calculations'!$C$7)</f>
        <v>5</v>
      </c>
      <c r="D112" s="17">
        <f>IF(RosterTable[[#This Row],[PeriodCalc]]=0,'Parameters &amp; calculations'!$C$7,RosterTable[[#This Row],[PeriodCalc]])</f>
        <v>5</v>
      </c>
      <c r="E112">
        <f>MOD(RosterTable[[#This Row],[Period Player sequence'#]],'Parameters &amp; calculations'!$C$5)</f>
        <v>3</v>
      </c>
      <c r="F112" s="15">
        <f>IF(RosterTable[[#This Row],[PlayerCalc]]=0,'Parameters &amp; calculations'!$C$5,RosterTable[[#This Row],[PlayerCalc]])</f>
        <v>3</v>
      </c>
      <c r="G112" s="15" t="str">
        <f>"Player "&amp;RosterTable[[#This Row],[Player'#]]</f>
        <v>Player 3</v>
      </c>
    </row>
    <row r="113" spans="1:7" x14ac:dyDescent="0.3">
      <c r="A113" s="17">
        <v>112</v>
      </c>
      <c r="B113" s="17">
        <f>ROUNDUP(RosterTable[[#This Row],[Period Player sequence'#]]/'Parameters &amp; calculations'!$E$21,0)</f>
        <v>3</v>
      </c>
      <c r="C113" s="17">
        <f>MOD(ROUNDUP(RosterTable[[#This Row],[Period Player sequence'#]]/'Parameters &amp; calculations'!$C$8,0),'Parameters &amp; calculations'!$C$7)</f>
        <v>5</v>
      </c>
      <c r="D113" s="17">
        <f>IF(RosterTable[[#This Row],[PeriodCalc]]=0,'Parameters &amp; calculations'!$C$7,RosterTable[[#This Row],[PeriodCalc]])</f>
        <v>5</v>
      </c>
      <c r="E113">
        <f>MOD(RosterTable[[#This Row],[Period Player sequence'#]],'Parameters &amp; calculations'!$C$5)</f>
        <v>4</v>
      </c>
      <c r="F113" s="15">
        <f>IF(RosterTable[[#This Row],[PlayerCalc]]=0,'Parameters &amp; calculations'!$C$5,RosterTable[[#This Row],[PlayerCalc]])</f>
        <v>4</v>
      </c>
      <c r="G113" s="15" t="str">
        <f>"Player "&amp;RosterTable[[#This Row],[Player'#]]</f>
        <v>Player 4</v>
      </c>
    </row>
    <row r="114" spans="1:7" x14ac:dyDescent="0.3">
      <c r="A114" s="17">
        <v>113</v>
      </c>
      <c r="B114" s="17">
        <f>ROUNDUP(RosterTable[[#This Row],[Period Player sequence'#]]/'Parameters &amp; calculations'!$E$21,0)</f>
        <v>3</v>
      </c>
      <c r="C114" s="17">
        <f>MOD(ROUNDUP(RosterTable[[#This Row],[Period Player sequence'#]]/'Parameters &amp; calculations'!$C$8,0),'Parameters &amp; calculations'!$C$7)</f>
        <v>5</v>
      </c>
      <c r="D114" s="17">
        <f>IF(RosterTable[[#This Row],[PeriodCalc]]=0,'Parameters &amp; calculations'!$C$7,RosterTable[[#This Row],[PeriodCalc]])</f>
        <v>5</v>
      </c>
      <c r="E114">
        <f>MOD(RosterTable[[#This Row],[Period Player sequence'#]],'Parameters &amp; calculations'!$C$5)</f>
        <v>5</v>
      </c>
      <c r="F114" s="15">
        <f>IF(RosterTable[[#This Row],[PlayerCalc]]=0,'Parameters &amp; calculations'!$C$5,RosterTable[[#This Row],[PlayerCalc]])</f>
        <v>5</v>
      </c>
      <c r="G114" s="15" t="str">
        <f>"Player "&amp;RosterTable[[#This Row],[Player'#]]</f>
        <v>Player 5</v>
      </c>
    </row>
    <row r="115" spans="1:7" x14ac:dyDescent="0.3">
      <c r="A115" s="17">
        <v>114</v>
      </c>
      <c r="B115" s="17">
        <f>ROUNDUP(RosterTable[[#This Row],[Period Player sequence'#]]/'Parameters &amp; calculations'!$E$21,0)</f>
        <v>3</v>
      </c>
      <c r="C115" s="17">
        <f>MOD(ROUNDUP(RosterTable[[#This Row],[Period Player sequence'#]]/'Parameters &amp; calculations'!$C$8,0),'Parameters &amp; calculations'!$C$7)</f>
        <v>5</v>
      </c>
      <c r="D115" s="17">
        <f>IF(RosterTable[[#This Row],[PeriodCalc]]=0,'Parameters &amp; calculations'!$C$7,RosterTable[[#This Row],[PeriodCalc]])</f>
        <v>5</v>
      </c>
      <c r="E115">
        <f>MOD(RosterTable[[#This Row],[Period Player sequence'#]],'Parameters &amp; calculations'!$C$5)</f>
        <v>6</v>
      </c>
      <c r="F115" s="15">
        <f>IF(RosterTable[[#This Row],[PlayerCalc]]=0,'Parameters &amp; calculations'!$C$5,RosterTable[[#This Row],[PlayerCalc]])</f>
        <v>6</v>
      </c>
      <c r="G115" s="15" t="str">
        <f>"Player "&amp;RosterTable[[#This Row],[Player'#]]</f>
        <v>Player 6</v>
      </c>
    </row>
    <row r="116" spans="1:7" x14ac:dyDescent="0.3">
      <c r="A116" s="17">
        <v>115</v>
      </c>
      <c r="B116" s="17">
        <f>ROUNDUP(RosterTable[[#This Row],[Period Player sequence'#]]/'Parameters &amp; calculations'!$E$21,0)</f>
        <v>3</v>
      </c>
      <c r="C116" s="17">
        <f>MOD(ROUNDUP(RosterTable[[#This Row],[Period Player sequence'#]]/'Parameters &amp; calculations'!$C$8,0),'Parameters &amp; calculations'!$C$7)</f>
        <v>5</v>
      </c>
      <c r="D116" s="17">
        <f>IF(RosterTable[[#This Row],[PeriodCalc]]=0,'Parameters &amp; calculations'!$C$7,RosterTable[[#This Row],[PeriodCalc]])</f>
        <v>5</v>
      </c>
      <c r="E116">
        <f>MOD(RosterTable[[#This Row],[Period Player sequence'#]],'Parameters &amp; calculations'!$C$5)</f>
        <v>7</v>
      </c>
      <c r="F116" s="15">
        <f>IF(RosterTable[[#This Row],[PlayerCalc]]=0,'Parameters &amp; calculations'!$C$5,RosterTable[[#This Row],[PlayerCalc]])</f>
        <v>7</v>
      </c>
      <c r="G116" s="15" t="str">
        <f>"Player "&amp;RosterTable[[#This Row],[Player'#]]</f>
        <v>Player 7</v>
      </c>
    </row>
    <row r="117" spans="1:7" x14ac:dyDescent="0.3">
      <c r="A117" s="17">
        <v>116</v>
      </c>
      <c r="B117" s="17">
        <f>ROUNDUP(RosterTable[[#This Row],[Period Player sequence'#]]/'Parameters &amp; calculations'!$E$21,0)</f>
        <v>3</v>
      </c>
      <c r="C117" s="17">
        <f>MOD(ROUNDUP(RosterTable[[#This Row],[Period Player sequence'#]]/'Parameters &amp; calculations'!$C$8,0),'Parameters &amp; calculations'!$C$7)</f>
        <v>6</v>
      </c>
      <c r="D117" s="17">
        <f>IF(RosterTable[[#This Row],[PeriodCalc]]=0,'Parameters &amp; calculations'!$C$7,RosterTable[[#This Row],[PeriodCalc]])</f>
        <v>6</v>
      </c>
      <c r="E117">
        <f>MOD(RosterTable[[#This Row],[Period Player sequence'#]],'Parameters &amp; calculations'!$C$5)</f>
        <v>8</v>
      </c>
      <c r="F117" s="15">
        <f>IF(RosterTable[[#This Row],[PlayerCalc]]=0,'Parameters &amp; calculations'!$C$5,RosterTable[[#This Row],[PlayerCalc]])</f>
        <v>8</v>
      </c>
      <c r="G117" s="15" t="str">
        <f>"Player "&amp;RosterTable[[#This Row],[Player'#]]</f>
        <v>Player 8</v>
      </c>
    </row>
    <row r="118" spans="1:7" x14ac:dyDescent="0.3">
      <c r="A118" s="17">
        <v>117</v>
      </c>
      <c r="B118" s="17">
        <f>ROUNDUP(RosterTable[[#This Row],[Period Player sequence'#]]/'Parameters &amp; calculations'!$E$21,0)</f>
        <v>3</v>
      </c>
      <c r="C118" s="17">
        <f>MOD(ROUNDUP(RosterTable[[#This Row],[Period Player sequence'#]]/'Parameters &amp; calculations'!$C$8,0),'Parameters &amp; calculations'!$C$7)</f>
        <v>6</v>
      </c>
      <c r="D118" s="17">
        <f>IF(RosterTable[[#This Row],[PeriodCalc]]=0,'Parameters &amp; calculations'!$C$7,RosterTable[[#This Row],[PeriodCalc]])</f>
        <v>6</v>
      </c>
      <c r="E118">
        <f>MOD(RosterTable[[#This Row],[Period Player sequence'#]],'Parameters &amp; calculations'!$C$5)</f>
        <v>9</v>
      </c>
      <c r="F118" s="15">
        <f>IF(RosterTable[[#This Row],[PlayerCalc]]=0,'Parameters &amp; calculations'!$C$5,RosterTable[[#This Row],[PlayerCalc]])</f>
        <v>9</v>
      </c>
      <c r="G118" s="15" t="str">
        <f>"Player "&amp;RosterTable[[#This Row],[Player'#]]</f>
        <v>Player 9</v>
      </c>
    </row>
    <row r="119" spans="1:7" x14ac:dyDescent="0.3">
      <c r="A119" s="17">
        <v>118</v>
      </c>
      <c r="B119" s="17">
        <f>ROUNDUP(RosterTable[[#This Row],[Period Player sequence'#]]/'Parameters &amp; calculations'!$E$21,0)</f>
        <v>3</v>
      </c>
      <c r="C119" s="17">
        <f>MOD(ROUNDUP(RosterTable[[#This Row],[Period Player sequence'#]]/'Parameters &amp; calculations'!$C$8,0),'Parameters &amp; calculations'!$C$7)</f>
        <v>6</v>
      </c>
      <c r="D119" s="17">
        <f>IF(RosterTable[[#This Row],[PeriodCalc]]=0,'Parameters &amp; calculations'!$C$7,RosterTable[[#This Row],[PeriodCalc]])</f>
        <v>6</v>
      </c>
      <c r="E119">
        <f>MOD(RosterTable[[#This Row],[Period Player sequence'#]],'Parameters &amp; calculations'!$C$5)</f>
        <v>10</v>
      </c>
      <c r="F119" s="15">
        <f>IF(RosterTable[[#This Row],[PlayerCalc]]=0,'Parameters &amp; calculations'!$C$5,RosterTable[[#This Row],[PlayerCalc]])</f>
        <v>10</v>
      </c>
      <c r="G119" s="15" t="str">
        <f>"Player "&amp;RosterTable[[#This Row],[Player'#]]</f>
        <v>Player 10</v>
      </c>
    </row>
    <row r="120" spans="1:7" x14ac:dyDescent="0.3">
      <c r="A120" s="17">
        <v>119</v>
      </c>
      <c r="B120" s="17">
        <f>ROUNDUP(RosterTable[[#This Row],[Period Player sequence'#]]/'Parameters &amp; calculations'!$E$21,0)</f>
        <v>3</v>
      </c>
      <c r="C120" s="17">
        <f>MOD(ROUNDUP(RosterTable[[#This Row],[Period Player sequence'#]]/'Parameters &amp; calculations'!$C$8,0),'Parameters &amp; calculations'!$C$7)</f>
        <v>6</v>
      </c>
      <c r="D120" s="17">
        <f>IF(RosterTable[[#This Row],[PeriodCalc]]=0,'Parameters &amp; calculations'!$C$7,RosterTable[[#This Row],[PeriodCalc]])</f>
        <v>6</v>
      </c>
      <c r="E120">
        <f>MOD(RosterTable[[#This Row],[Period Player sequence'#]],'Parameters &amp; calculations'!$C$5)</f>
        <v>11</v>
      </c>
      <c r="F120" s="15">
        <f>IF(RosterTable[[#This Row],[PlayerCalc]]=0,'Parameters &amp; calculations'!$C$5,RosterTable[[#This Row],[PlayerCalc]])</f>
        <v>11</v>
      </c>
      <c r="G120" s="15" t="str">
        <f>"Player "&amp;RosterTable[[#This Row],[Player'#]]</f>
        <v>Player 11</v>
      </c>
    </row>
    <row r="121" spans="1:7" x14ac:dyDescent="0.3">
      <c r="A121" s="17">
        <v>120</v>
      </c>
      <c r="B121" s="17">
        <f>ROUNDUP(RosterTable[[#This Row],[Period Player sequence'#]]/'Parameters &amp; calculations'!$E$21,0)</f>
        <v>3</v>
      </c>
      <c r="C121" s="17">
        <f>MOD(ROUNDUP(RosterTable[[#This Row],[Period Player sequence'#]]/'Parameters &amp; calculations'!$C$8,0),'Parameters &amp; calculations'!$C$7)</f>
        <v>6</v>
      </c>
      <c r="D121" s="17">
        <f>IF(RosterTable[[#This Row],[PeriodCalc]]=0,'Parameters &amp; calculations'!$C$7,RosterTable[[#This Row],[PeriodCalc]])</f>
        <v>6</v>
      </c>
      <c r="E121">
        <f>MOD(RosterTable[[#This Row],[Period Player sequence'#]],'Parameters &amp; calculations'!$C$5)</f>
        <v>0</v>
      </c>
      <c r="F121" s="15">
        <f>IF(RosterTable[[#This Row],[PlayerCalc]]=0,'Parameters &amp; calculations'!$C$5,RosterTable[[#This Row],[PlayerCalc]])</f>
        <v>12</v>
      </c>
      <c r="G121" s="15" t="str">
        <f>"Player "&amp;RosterTable[[#This Row],[Player'#]]</f>
        <v>Player 12</v>
      </c>
    </row>
    <row r="122" spans="1:7" x14ac:dyDescent="0.3">
      <c r="A122" s="17">
        <v>121</v>
      </c>
      <c r="B122" s="17">
        <f>ROUNDUP(RosterTable[[#This Row],[Period Player sequence'#]]/'Parameters &amp; calculations'!$E$21,0)</f>
        <v>3</v>
      </c>
      <c r="C122" s="17">
        <f>MOD(ROUNDUP(RosterTable[[#This Row],[Period Player sequence'#]]/'Parameters &amp; calculations'!$C$8,0),'Parameters &amp; calculations'!$C$7)</f>
        <v>7</v>
      </c>
      <c r="D122" s="17">
        <f>IF(RosterTable[[#This Row],[PeriodCalc]]=0,'Parameters &amp; calculations'!$C$7,RosterTable[[#This Row],[PeriodCalc]])</f>
        <v>7</v>
      </c>
      <c r="E122">
        <f>MOD(RosterTable[[#This Row],[Period Player sequence'#]],'Parameters &amp; calculations'!$C$5)</f>
        <v>1</v>
      </c>
      <c r="F122" s="15">
        <f>IF(RosterTable[[#This Row],[PlayerCalc]]=0,'Parameters &amp; calculations'!$C$5,RosterTable[[#This Row],[PlayerCalc]])</f>
        <v>1</v>
      </c>
      <c r="G122" s="15" t="str">
        <f>"Player "&amp;RosterTable[[#This Row],[Player'#]]</f>
        <v>Player 1</v>
      </c>
    </row>
    <row r="123" spans="1:7" x14ac:dyDescent="0.3">
      <c r="A123" s="17">
        <v>122</v>
      </c>
      <c r="B123" s="17">
        <f>ROUNDUP(RosterTable[[#This Row],[Period Player sequence'#]]/'Parameters &amp; calculations'!$E$21,0)</f>
        <v>3</v>
      </c>
      <c r="C123" s="17">
        <f>MOD(ROUNDUP(RosterTable[[#This Row],[Period Player sequence'#]]/'Parameters &amp; calculations'!$C$8,0),'Parameters &amp; calculations'!$C$7)</f>
        <v>7</v>
      </c>
      <c r="D123" s="17">
        <f>IF(RosterTable[[#This Row],[PeriodCalc]]=0,'Parameters &amp; calculations'!$C$7,RosterTable[[#This Row],[PeriodCalc]])</f>
        <v>7</v>
      </c>
      <c r="E123">
        <f>MOD(RosterTable[[#This Row],[Period Player sequence'#]],'Parameters &amp; calculations'!$C$5)</f>
        <v>2</v>
      </c>
      <c r="F123" s="15">
        <f>IF(RosterTable[[#This Row],[PlayerCalc]]=0,'Parameters &amp; calculations'!$C$5,RosterTable[[#This Row],[PlayerCalc]])</f>
        <v>2</v>
      </c>
      <c r="G123" s="15" t="str">
        <f>"Player "&amp;RosterTable[[#This Row],[Player'#]]</f>
        <v>Player 2</v>
      </c>
    </row>
    <row r="124" spans="1:7" x14ac:dyDescent="0.3">
      <c r="A124" s="17">
        <v>123</v>
      </c>
      <c r="B124" s="17">
        <f>ROUNDUP(RosterTable[[#This Row],[Period Player sequence'#]]/'Parameters &amp; calculations'!$E$21,0)</f>
        <v>3</v>
      </c>
      <c r="C124" s="17">
        <f>MOD(ROUNDUP(RosterTable[[#This Row],[Period Player sequence'#]]/'Parameters &amp; calculations'!$C$8,0),'Parameters &amp; calculations'!$C$7)</f>
        <v>7</v>
      </c>
      <c r="D124" s="17">
        <f>IF(RosterTable[[#This Row],[PeriodCalc]]=0,'Parameters &amp; calculations'!$C$7,RosterTable[[#This Row],[PeriodCalc]])</f>
        <v>7</v>
      </c>
      <c r="E124">
        <f>MOD(RosterTable[[#This Row],[Period Player sequence'#]],'Parameters &amp; calculations'!$C$5)</f>
        <v>3</v>
      </c>
      <c r="F124" s="15">
        <f>IF(RosterTable[[#This Row],[PlayerCalc]]=0,'Parameters &amp; calculations'!$C$5,RosterTable[[#This Row],[PlayerCalc]])</f>
        <v>3</v>
      </c>
      <c r="G124" s="15" t="str">
        <f>"Player "&amp;RosterTable[[#This Row],[Player'#]]</f>
        <v>Player 3</v>
      </c>
    </row>
    <row r="125" spans="1:7" x14ac:dyDescent="0.3">
      <c r="A125" s="17">
        <v>124</v>
      </c>
      <c r="B125" s="17">
        <f>ROUNDUP(RosterTable[[#This Row],[Period Player sequence'#]]/'Parameters &amp; calculations'!$E$21,0)</f>
        <v>3</v>
      </c>
      <c r="C125" s="17">
        <f>MOD(ROUNDUP(RosterTable[[#This Row],[Period Player sequence'#]]/'Parameters &amp; calculations'!$C$8,0),'Parameters &amp; calculations'!$C$7)</f>
        <v>7</v>
      </c>
      <c r="D125" s="17">
        <f>IF(RosterTable[[#This Row],[PeriodCalc]]=0,'Parameters &amp; calculations'!$C$7,RosterTable[[#This Row],[PeriodCalc]])</f>
        <v>7</v>
      </c>
      <c r="E125">
        <f>MOD(RosterTable[[#This Row],[Period Player sequence'#]],'Parameters &amp; calculations'!$C$5)</f>
        <v>4</v>
      </c>
      <c r="F125" s="15">
        <f>IF(RosterTable[[#This Row],[PlayerCalc]]=0,'Parameters &amp; calculations'!$C$5,RosterTable[[#This Row],[PlayerCalc]])</f>
        <v>4</v>
      </c>
      <c r="G125" s="15" t="str">
        <f>"Player "&amp;RosterTable[[#This Row],[Player'#]]</f>
        <v>Player 4</v>
      </c>
    </row>
    <row r="126" spans="1:7" x14ac:dyDescent="0.3">
      <c r="A126" s="17">
        <v>125</v>
      </c>
      <c r="B126" s="17">
        <f>ROUNDUP(RosterTable[[#This Row],[Period Player sequence'#]]/'Parameters &amp; calculations'!$E$21,0)</f>
        <v>3</v>
      </c>
      <c r="C126" s="17">
        <f>MOD(ROUNDUP(RosterTable[[#This Row],[Period Player sequence'#]]/'Parameters &amp; calculations'!$C$8,0),'Parameters &amp; calculations'!$C$7)</f>
        <v>7</v>
      </c>
      <c r="D126" s="17">
        <f>IF(RosterTable[[#This Row],[PeriodCalc]]=0,'Parameters &amp; calculations'!$C$7,RosterTable[[#This Row],[PeriodCalc]])</f>
        <v>7</v>
      </c>
      <c r="E126">
        <f>MOD(RosterTable[[#This Row],[Period Player sequence'#]],'Parameters &amp; calculations'!$C$5)</f>
        <v>5</v>
      </c>
      <c r="F126" s="15">
        <f>IF(RosterTable[[#This Row],[PlayerCalc]]=0,'Parameters &amp; calculations'!$C$5,RosterTable[[#This Row],[PlayerCalc]])</f>
        <v>5</v>
      </c>
      <c r="G126" s="15" t="str">
        <f>"Player "&amp;RosterTable[[#This Row],[Player'#]]</f>
        <v>Player 5</v>
      </c>
    </row>
    <row r="127" spans="1:7" x14ac:dyDescent="0.3">
      <c r="A127" s="17">
        <v>126</v>
      </c>
      <c r="B127" s="17">
        <f>ROUNDUP(RosterTable[[#This Row],[Period Player sequence'#]]/'Parameters &amp; calculations'!$E$21,0)</f>
        <v>3</v>
      </c>
      <c r="C127" s="17">
        <f>MOD(ROUNDUP(RosterTable[[#This Row],[Period Player sequence'#]]/'Parameters &amp; calculations'!$C$8,0),'Parameters &amp; calculations'!$C$7)</f>
        <v>8</v>
      </c>
      <c r="D127" s="17">
        <f>IF(RosterTable[[#This Row],[PeriodCalc]]=0,'Parameters &amp; calculations'!$C$7,RosterTable[[#This Row],[PeriodCalc]])</f>
        <v>8</v>
      </c>
      <c r="E127">
        <f>MOD(RosterTable[[#This Row],[Period Player sequence'#]],'Parameters &amp; calculations'!$C$5)</f>
        <v>6</v>
      </c>
      <c r="F127" s="15">
        <f>IF(RosterTable[[#This Row],[PlayerCalc]]=0,'Parameters &amp; calculations'!$C$5,RosterTable[[#This Row],[PlayerCalc]])</f>
        <v>6</v>
      </c>
      <c r="G127" s="15" t="str">
        <f>"Player "&amp;RosterTable[[#This Row],[Player'#]]</f>
        <v>Player 6</v>
      </c>
    </row>
    <row r="128" spans="1:7" x14ac:dyDescent="0.3">
      <c r="A128" s="17">
        <v>127</v>
      </c>
      <c r="B128" s="17">
        <f>ROUNDUP(RosterTable[[#This Row],[Period Player sequence'#]]/'Parameters &amp; calculations'!$E$21,0)</f>
        <v>3</v>
      </c>
      <c r="C128" s="17">
        <f>MOD(ROUNDUP(RosterTable[[#This Row],[Period Player sequence'#]]/'Parameters &amp; calculations'!$C$8,0),'Parameters &amp; calculations'!$C$7)</f>
        <v>8</v>
      </c>
      <c r="D128" s="17">
        <f>IF(RosterTable[[#This Row],[PeriodCalc]]=0,'Parameters &amp; calculations'!$C$7,RosterTable[[#This Row],[PeriodCalc]])</f>
        <v>8</v>
      </c>
      <c r="E128">
        <f>MOD(RosterTable[[#This Row],[Period Player sequence'#]],'Parameters &amp; calculations'!$C$5)</f>
        <v>7</v>
      </c>
      <c r="F128" s="15">
        <f>IF(RosterTable[[#This Row],[PlayerCalc]]=0,'Parameters &amp; calculations'!$C$5,RosterTable[[#This Row],[PlayerCalc]])</f>
        <v>7</v>
      </c>
      <c r="G128" s="15" t="str">
        <f>"Player "&amp;RosterTable[[#This Row],[Player'#]]</f>
        <v>Player 7</v>
      </c>
    </row>
    <row r="129" spans="1:7" x14ac:dyDescent="0.3">
      <c r="A129" s="17">
        <v>128</v>
      </c>
      <c r="B129" s="17">
        <f>ROUNDUP(RosterTable[[#This Row],[Period Player sequence'#]]/'Parameters &amp; calculations'!$E$21,0)</f>
        <v>3</v>
      </c>
      <c r="C129" s="17">
        <f>MOD(ROUNDUP(RosterTable[[#This Row],[Period Player sequence'#]]/'Parameters &amp; calculations'!$C$8,0),'Parameters &amp; calculations'!$C$7)</f>
        <v>8</v>
      </c>
      <c r="D129" s="17">
        <f>IF(RosterTable[[#This Row],[PeriodCalc]]=0,'Parameters &amp; calculations'!$C$7,RosterTable[[#This Row],[PeriodCalc]])</f>
        <v>8</v>
      </c>
      <c r="E129">
        <f>MOD(RosterTable[[#This Row],[Period Player sequence'#]],'Parameters &amp; calculations'!$C$5)</f>
        <v>8</v>
      </c>
      <c r="F129" s="15">
        <f>IF(RosterTable[[#This Row],[PlayerCalc]]=0,'Parameters &amp; calculations'!$C$5,RosterTable[[#This Row],[PlayerCalc]])</f>
        <v>8</v>
      </c>
      <c r="G129" s="15" t="str">
        <f>"Player "&amp;RosterTable[[#This Row],[Player'#]]</f>
        <v>Player 8</v>
      </c>
    </row>
    <row r="130" spans="1:7" x14ac:dyDescent="0.3">
      <c r="A130" s="17">
        <v>129</v>
      </c>
      <c r="B130" s="17">
        <f>ROUNDUP(RosterTable[[#This Row],[Period Player sequence'#]]/'Parameters &amp; calculations'!$E$21,0)</f>
        <v>3</v>
      </c>
      <c r="C130" s="17">
        <f>MOD(ROUNDUP(RosterTable[[#This Row],[Period Player sequence'#]]/'Parameters &amp; calculations'!$C$8,0),'Parameters &amp; calculations'!$C$7)</f>
        <v>8</v>
      </c>
      <c r="D130" s="17">
        <f>IF(RosterTable[[#This Row],[PeriodCalc]]=0,'Parameters &amp; calculations'!$C$7,RosterTable[[#This Row],[PeriodCalc]])</f>
        <v>8</v>
      </c>
      <c r="E130">
        <f>MOD(RosterTable[[#This Row],[Period Player sequence'#]],'Parameters &amp; calculations'!$C$5)</f>
        <v>9</v>
      </c>
      <c r="F130" s="15">
        <f>IF(RosterTable[[#This Row],[PlayerCalc]]=0,'Parameters &amp; calculations'!$C$5,RosterTable[[#This Row],[PlayerCalc]])</f>
        <v>9</v>
      </c>
      <c r="G130" s="15" t="str">
        <f>"Player "&amp;RosterTable[[#This Row],[Player'#]]</f>
        <v>Player 9</v>
      </c>
    </row>
    <row r="131" spans="1:7" x14ac:dyDescent="0.3">
      <c r="A131" s="17">
        <v>130</v>
      </c>
      <c r="B131" s="17">
        <f>ROUNDUP(RosterTable[[#This Row],[Period Player sequence'#]]/'Parameters &amp; calculations'!$E$21,0)</f>
        <v>3</v>
      </c>
      <c r="C131" s="17">
        <f>MOD(ROUNDUP(RosterTable[[#This Row],[Period Player sequence'#]]/'Parameters &amp; calculations'!$C$8,0),'Parameters &amp; calculations'!$C$7)</f>
        <v>8</v>
      </c>
      <c r="D131" s="17">
        <f>IF(RosterTable[[#This Row],[PeriodCalc]]=0,'Parameters &amp; calculations'!$C$7,RosterTable[[#This Row],[PeriodCalc]])</f>
        <v>8</v>
      </c>
      <c r="E131">
        <f>MOD(RosterTable[[#This Row],[Period Player sequence'#]],'Parameters &amp; calculations'!$C$5)</f>
        <v>10</v>
      </c>
      <c r="F131" s="15">
        <f>IF(RosterTable[[#This Row],[PlayerCalc]]=0,'Parameters &amp; calculations'!$C$5,RosterTable[[#This Row],[PlayerCalc]])</f>
        <v>10</v>
      </c>
      <c r="G131" s="15" t="str">
        <f>"Player "&amp;RosterTable[[#This Row],[Player'#]]</f>
        <v>Player 10</v>
      </c>
    </row>
    <row r="132" spans="1:7" x14ac:dyDescent="0.3">
      <c r="A132" s="17">
        <v>131</v>
      </c>
      <c r="B132" s="17">
        <f>ROUNDUP(RosterTable[[#This Row],[Period Player sequence'#]]/'Parameters &amp; calculations'!$E$21,0)</f>
        <v>3</v>
      </c>
      <c r="C132" s="17">
        <f>MOD(ROUNDUP(RosterTable[[#This Row],[Period Player sequence'#]]/'Parameters &amp; calculations'!$C$8,0),'Parameters &amp; calculations'!$C$7)</f>
        <v>0</v>
      </c>
      <c r="D132" s="17">
        <f>IF(RosterTable[[#This Row],[PeriodCalc]]=0,'Parameters &amp; calculations'!$C$7,RosterTable[[#This Row],[PeriodCalc]])</f>
        <v>9</v>
      </c>
      <c r="E132">
        <f>MOD(RosterTable[[#This Row],[Period Player sequence'#]],'Parameters &amp; calculations'!$C$5)</f>
        <v>11</v>
      </c>
      <c r="F132" s="15">
        <f>IF(RosterTable[[#This Row],[PlayerCalc]]=0,'Parameters &amp; calculations'!$C$5,RosterTable[[#This Row],[PlayerCalc]])</f>
        <v>11</v>
      </c>
      <c r="G132" s="15" t="str">
        <f>"Player "&amp;RosterTable[[#This Row],[Player'#]]</f>
        <v>Player 11</v>
      </c>
    </row>
    <row r="133" spans="1:7" x14ac:dyDescent="0.3">
      <c r="A133" s="17">
        <v>132</v>
      </c>
      <c r="B133" s="17">
        <f>ROUNDUP(RosterTable[[#This Row],[Period Player sequence'#]]/'Parameters &amp; calculations'!$E$21,0)</f>
        <v>3</v>
      </c>
      <c r="C133" s="17">
        <f>MOD(ROUNDUP(RosterTable[[#This Row],[Period Player sequence'#]]/'Parameters &amp; calculations'!$C$8,0),'Parameters &amp; calculations'!$C$7)</f>
        <v>0</v>
      </c>
      <c r="D133" s="17">
        <f>IF(RosterTable[[#This Row],[PeriodCalc]]=0,'Parameters &amp; calculations'!$C$7,RosterTable[[#This Row],[PeriodCalc]])</f>
        <v>9</v>
      </c>
      <c r="E133">
        <f>MOD(RosterTable[[#This Row],[Period Player sequence'#]],'Parameters &amp; calculations'!$C$5)</f>
        <v>0</v>
      </c>
      <c r="F133" s="15">
        <f>IF(RosterTable[[#This Row],[PlayerCalc]]=0,'Parameters &amp; calculations'!$C$5,RosterTable[[#This Row],[PlayerCalc]])</f>
        <v>12</v>
      </c>
      <c r="G133" s="15" t="str">
        <f>"Player "&amp;RosterTable[[#This Row],[Player'#]]</f>
        <v>Player 12</v>
      </c>
    </row>
    <row r="134" spans="1:7" x14ac:dyDescent="0.3">
      <c r="A134" s="17">
        <v>133</v>
      </c>
      <c r="B134" s="17">
        <f>ROUNDUP(RosterTable[[#This Row],[Period Player sequence'#]]/'Parameters &amp; calculations'!$E$21,0)</f>
        <v>3</v>
      </c>
      <c r="C134" s="17">
        <f>MOD(ROUNDUP(RosterTable[[#This Row],[Period Player sequence'#]]/'Parameters &amp; calculations'!$C$8,0),'Parameters &amp; calculations'!$C$7)</f>
        <v>0</v>
      </c>
      <c r="D134" s="17">
        <f>IF(RosterTable[[#This Row],[PeriodCalc]]=0,'Parameters &amp; calculations'!$C$7,RosterTable[[#This Row],[PeriodCalc]])</f>
        <v>9</v>
      </c>
      <c r="E134">
        <f>MOD(RosterTable[[#This Row],[Period Player sequence'#]],'Parameters &amp; calculations'!$C$5)</f>
        <v>1</v>
      </c>
      <c r="F134" s="15">
        <f>IF(RosterTable[[#This Row],[PlayerCalc]]=0,'Parameters &amp; calculations'!$C$5,RosterTable[[#This Row],[PlayerCalc]])</f>
        <v>1</v>
      </c>
      <c r="G134" s="15" t="str">
        <f>"Player "&amp;RosterTable[[#This Row],[Player'#]]</f>
        <v>Player 1</v>
      </c>
    </row>
    <row r="135" spans="1:7" x14ac:dyDescent="0.3">
      <c r="A135" s="17">
        <v>134</v>
      </c>
      <c r="B135" s="17">
        <f>ROUNDUP(RosterTable[[#This Row],[Period Player sequence'#]]/'Parameters &amp; calculations'!$E$21,0)</f>
        <v>3</v>
      </c>
      <c r="C135" s="17">
        <f>MOD(ROUNDUP(RosterTable[[#This Row],[Period Player sequence'#]]/'Parameters &amp; calculations'!$C$8,0),'Parameters &amp; calculations'!$C$7)</f>
        <v>0</v>
      </c>
      <c r="D135" s="17">
        <f>IF(RosterTable[[#This Row],[PeriodCalc]]=0,'Parameters &amp; calculations'!$C$7,RosterTable[[#This Row],[PeriodCalc]])</f>
        <v>9</v>
      </c>
      <c r="E135">
        <f>MOD(RosterTable[[#This Row],[Period Player sequence'#]],'Parameters &amp; calculations'!$C$5)</f>
        <v>2</v>
      </c>
      <c r="F135" s="15">
        <f>IF(RosterTable[[#This Row],[PlayerCalc]]=0,'Parameters &amp; calculations'!$C$5,RosterTable[[#This Row],[PlayerCalc]])</f>
        <v>2</v>
      </c>
      <c r="G135" s="15" t="str">
        <f>"Player "&amp;RosterTable[[#This Row],[Player'#]]</f>
        <v>Player 2</v>
      </c>
    </row>
    <row r="136" spans="1:7" x14ac:dyDescent="0.3">
      <c r="A136" s="17">
        <v>135</v>
      </c>
      <c r="B136" s="17">
        <f>ROUNDUP(RosterTable[[#This Row],[Period Player sequence'#]]/'Parameters &amp; calculations'!$E$21,0)</f>
        <v>3</v>
      </c>
      <c r="C136" s="17">
        <f>MOD(ROUNDUP(RosterTable[[#This Row],[Period Player sequence'#]]/'Parameters &amp; calculations'!$C$8,0),'Parameters &amp; calculations'!$C$7)</f>
        <v>0</v>
      </c>
      <c r="D136" s="17">
        <f>IF(RosterTable[[#This Row],[PeriodCalc]]=0,'Parameters &amp; calculations'!$C$7,RosterTable[[#This Row],[PeriodCalc]])</f>
        <v>9</v>
      </c>
      <c r="E136">
        <f>MOD(RosterTable[[#This Row],[Period Player sequence'#]],'Parameters &amp; calculations'!$C$5)</f>
        <v>3</v>
      </c>
      <c r="F136" s="15">
        <f>IF(RosterTable[[#This Row],[PlayerCalc]]=0,'Parameters &amp; calculations'!$C$5,RosterTable[[#This Row],[PlayerCalc]])</f>
        <v>3</v>
      </c>
      <c r="G136" s="15" t="str">
        <f>"Player "&amp;RosterTable[[#This Row],[Player'#]]</f>
        <v>Player 3</v>
      </c>
    </row>
    <row r="137" spans="1:7" x14ac:dyDescent="0.3">
      <c r="A137" s="17">
        <v>136</v>
      </c>
      <c r="B137" s="17">
        <f>ROUNDUP(RosterTable[[#This Row],[Period Player sequence'#]]/'Parameters &amp; calculations'!$E$21,0)</f>
        <v>4</v>
      </c>
      <c r="C137" s="17">
        <f>MOD(ROUNDUP(RosterTable[[#This Row],[Period Player sequence'#]]/'Parameters &amp; calculations'!$C$8,0),'Parameters &amp; calculations'!$C$7)</f>
        <v>1</v>
      </c>
      <c r="D137" s="17">
        <f>IF(RosterTable[[#This Row],[PeriodCalc]]=0,'Parameters &amp; calculations'!$C$7,RosterTable[[#This Row],[PeriodCalc]])</f>
        <v>1</v>
      </c>
      <c r="E137">
        <f>MOD(RosterTable[[#This Row],[Period Player sequence'#]],'Parameters &amp; calculations'!$C$5)</f>
        <v>4</v>
      </c>
      <c r="F137" s="15">
        <f>IF(RosterTable[[#This Row],[PlayerCalc]]=0,'Parameters &amp; calculations'!$C$5,RosterTable[[#This Row],[PlayerCalc]])</f>
        <v>4</v>
      </c>
      <c r="G137" s="15" t="str">
        <f>"Player "&amp;RosterTable[[#This Row],[Player'#]]</f>
        <v>Player 4</v>
      </c>
    </row>
    <row r="138" spans="1:7" x14ac:dyDescent="0.3">
      <c r="A138" s="17">
        <v>137</v>
      </c>
      <c r="B138" s="17">
        <f>ROUNDUP(RosterTable[[#This Row],[Period Player sequence'#]]/'Parameters &amp; calculations'!$E$21,0)</f>
        <v>4</v>
      </c>
      <c r="C138" s="17">
        <f>MOD(ROUNDUP(RosterTable[[#This Row],[Period Player sequence'#]]/'Parameters &amp; calculations'!$C$8,0),'Parameters &amp; calculations'!$C$7)</f>
        <v>1</v>
      </c>
      <c r="D138" s="17">
        <f>IF(RosterTable[[#This Row],[PeriodCalc]]=0,'Parameters &amp; calculations'!$C$7,RosterTable[[#This Row],[PeriodCalc]])</f>
        <v>1</v>
      </c>
      <c r="E138">
        <f>MOD(RosterTable[[#This Row],[Period Player sequence'#]],'Parameters &amp; calculations'!$C$5)</f>
        <v>5</v>
      </c>
      <c r="F138" s="15">
        <f>IF(RosterTable[[#This Row],[PlayerCalc]]=0,'Parameters &amp; calculations'!$C$5,RosterTable[[#This Row],[PlayerCalc]])</f>
        <v>5</v>
      </c>
      <c r="G138" s="15" t="str">
        <f>"Player "&amp;RosterTable[[#This Row],[Player'#]]</f>
        <v>Player 5</v>
      </c>
    </row>
    <row r="139" spans="1:7" x14ac:dyDescent="0.3">
      <c r="A139" s="17">
        <v>138</v>
      </c>
      <c r="B139" s="17">
        <f>ROUNDUP(RosterTable[[#This Row],[Period Player sequence'#]]/'Parameters &amp; calculations'!$E$21,0)</f>
        <v>4</v>
      </c>
      <c r="C139" s="17">
        <f>MOD(ROUNDUP(RosterTable[[#This Row],[Period Player sequence'#]]/'Parameters &amp; calculations'!$C$8,0),'Parameters &amp; calculations'!$C$7)</f>
        <v>1</v>
      </c>
      <c r="D139" s="17">
        <f>IF(RosterTable[[#This Row],[PeriodCalc]]=0,'Parameters &amp; calculations'!$C$7,RosterTable[[#This Row],[PeriodCalc]])</f>
        <v>1</v>
      </c>
      <c r="E139">
        <f>MOD(RosterTable[[#This Row],[Period Player sequence'#]],'Parameters &amp; calculations'!$C$5)</f>
        <v>6</v>
      </c>
      <c r="F139" s="15">
        <f>IF(RosterTable[[#This Row],[PlayerCalc]]=0,'Parameters &amp; calculations'!$C$5,RosterTable[[#This Row],[PlayerCalc]])</f>
        <v>6</v>
      </c>
      <c r="G139" s="15" t="str">
        <f>"Player "&amp;RosterTable[[#This Row],[Player'#]]</f>
        <v>Player 6</v>
      </c>
    </row>
    <row r="140" spans="1:7" x14ac:dyDescent="0.3">
      <c r="A140" s="17">
        <v>139</v>
      </c>
      <c r="B140" s="17">
        <f>ROUNDUP(RosterTable[[#This Row],[Period Player sequence'#]]/'Parameters &amp; calculations'!$E$21,0)</f>
        <v>4</v>
      </c>
      <c r="C140" s="17">
        <f>MOD(ROUNDUP(RosterTable[[#This Row],[Period Player sequence'#]]/'Parameters &amp; calculations'!$C$8,0),'Parameters &amp; calculations'!$C$7)</f>
        <v>1</v>
      </c>
      <c r="D140" s="17">
        <f>IF(RosterTable[[#This Row],[PeriodCalc]]=0,'Parameters &amp; calculations'!$C$7,RosterTable[[#This Row],[PeriodCalc]])</f>
        <v>1</v>
      </c>
      <c r="E140">
        <f>MOD(RosterTable[[#This Row],[Period Player sequence'#]],'Parameters &amp; calculations'!$C$5)</f>
        <v>7</v>
      </c>
      <c r="F140" s="15">
        <f>IF(RosterTable[[#This Row],[PlayerCalc]]=0,'Parameters &amp; calculations'!$C$5,RosterTable[[#This Row],[PlayerCalc]])</f>
        <v>7</v>
      </c>
      <c r="G140" s="15" t="str">
        <f>"Player "&amp;RosterTable[[#This Row],[Player'#]]</f>
        <v>Player 7</v>
      </c>
    </row>
    <row r="141" spans="1:7" x14ac:dyDescent="0.3">
      <c r="A141" s="17">
        <v>140</v>
      </c>
      <c r="B141" s="17">
        <f>ROUNDUP(RosterTable[[#This Row],[Period Player sequence'#]]/'Parameters &amp; calculations'!$E$21,0)</f>
        <v>4</v>
      </c>
      <c r="C141" s="17">
        <f>MOD(ROUNDUP(RosterTable[[#This Row],[Period Player sequence'#]]/'Parameters &amp; calculations'!$C$8,0),'Parameters &amp; calculations'!$C$7)</f>
        <v>1</v>
      </c>
      <c r="D141" s="17">
        <f>IF(RosterTable[[#This Row],[PeriodCalc]]=0,'Parameters &amp; calculations'!$C$7,RosterTable[[#This Row],[PeriodCalc]])</f>
        <v>1</v>
      </c>
      <c r="E141">
        <f>MOD(RosterTable[[#This Row],[Period Player sequence'#]],'Parameters &amp; calculations'!$C$5)</f>
        <v>8</v>
      </c>
      <c r="F141" s="15">
        <f>IF(RosterTable[[#This Row],[PlayerCalc]]=0,'Parameters &amp; calculations'!$C$5,RosterTable[[#This Row],[PlayerCalc]])</f>
        <v>8</v>
      </c>
      <c r="G141" s="15" t="str">
        <f>"Player "&amp;RosterTable[[#This Row],[Player'#]]</f>
        <v>Player 8</v>
      </c>
    </row>
    <row r="142" spans="1:7" x14ac:dyDescent="0.3">
      <c r="A142" s="17">
        <v>141</v>
      </c>
      <c r="B142" s="17">
        <f>ROUNDUP(RosterTable[[#This Row],[Period Player sequence'#]]/'Parameters &amp; calculations'!$E$21,0)</f>
        <v>4</v>
      </c>
      <c r="C142" s="17">
        <f>MOD(ROUNDUP(RosterTable[[#This Row],[Period Player sequence'#]]/'Parameters &amp; calculations'!$C$8,0),'Parameters &amp; calculations'!$C$7)</f>
        <v>2</v>
      </c>
      <c r="D142" s="17">
        <f>IF(RosterTable[[#This Row],[PeriodCalc]]=0,'Parameters &amp; calculations'!$C$7,RosterTable[[#This Row],[PeriodCalc]])</f>
        <v>2</v>
      </c>
      <c r="E142">
        <f>MOD(RosterTable[[#This Row],[Period Player sequence'#]],'Parameters &amp; calculations'!$C$5)</f>
        <v>9</v>
      </c>
      <c r="F142" s="15">
        <f>IF(RosterTable[[#This Row],[PlayerCalc]]=0,'Parameters &amp; calculations'!$C$5,RosterTable[[#This Row],[PlayerCalc]])</f>
        <v>9</v>
      </c>
      <c r="G142" s="15" t="str">
        <f>"Player "&amp;RosterTable[[#This Row],[Player'#]]</f>
        <v>Player 9</v>
      </c>
    </row>
    <row r="143" spans="1:7" x14ac:dyDescent="0.3">
      <c r="A143" s="17">
        <v>142</v>
      </c>
      <c r="B143" s="17">
        <f>ROUNDUP(RosterTable[[#This Row],[Period Player sequence'#]]/'Parameters &amp; calculations'!$E$21,0)</f>
        <v>4</v>
      </c>
      <c r="C143" s="17">
        <f>MOD(ROUNDUP(RosterTable[[#This Row],[Period Player sequence'#]]/'Parameters &amp; calculations'!$C$8,0),'Parameters &amp; calculations'!$C$7)</f>
        <v>2</v>
      </c>
      <c r="D143" s="17">
        <f>IF(RosterTable[[#This Row],[PeriodCalc]]=0,'Parameters &amp; calculations'!$C$7,RosterTable[[#This Row],[PeriodCalc]])</f>
        <v>2</v>
      </c>
      <c r="E143">
        <f>MOD(RosterTable[[#This Row],[Period Player sequence'#]],'Parameters &amp; calculations'!$C$5)</f>
        <v>10</v>
      </c>
      <c r="F143" s="15">
        <f>IF(RosterTable[[#This Row],[PlayerCalc]]=0,'Parameters &amp; calculations'!$C$5,RosterTable[[#This Row],[PlayerCalc]])</f>
        <v>10</v>
      </c>
      <c r="G143" s="15" t="str">
        <f>"Player "&amp;RosterTable[[#This Row],[Player'#]]</f>
        <v>Player 10</v>
      </c>
    </row>
    <row r="144" spans="1:7" x14ac:dyDescent="0.3">
      <c r="A144" s="17">
        <v>143</v>
      </c>
      <c r="B144" s="17">
        <f>ROUNDUP(RosterTable[[#This Row],[Period Player sequence'#]]/'Parameters &amp; calculations'!$E$21,0)</f>
        <v>4</v>
      </c>
      <c r="C144" s="17">
        <f>MOD(ROUNDUP(RosterTable[[#This Row],[Period Player sequence'#]]/'Parameters &amp; calculations'!$C$8,0),'Parameters &amp; calculations'!$C$7)</f>
        <v>2</v>
      </c>
      <c r="D144" s="17">
        <f>IF(RosterTable[[#This Row],[PeriodCalc]]=0,'Parameters &amp; calculations'!$C$7,RosterTable[[#This Row],[PeriodCalc]])</f>
        <v>2</v>
      </c>
      <c r="E144">
        <f>MOD(RosterTable[[#This Row],[Period Player sequence'#]],'Parameters &amp; calculations'!$C$5)</f>
        <v>11</v>
      </c>
      <c r="F144" s="15">
        <f>IF(RosterTable[[#This Row],[PlayerCalc]]=0,'Parameters &amp; calculations'!$C$5,RosterTable[[#This Row],[PlayerCalc]])</f>
        <v>11</v>
      </c>
      <c r="G144" s="15" t="str">
        <f>"Player "&amp;RosterTable[[#This Row],[Player'#]]</f>
        <v>Player 11</v>
      </c>
    </row>
    <row r="145" spans="1:7" x14ac:dyDescent="0.3">
      <c r="A145" s="17">
        <v>144</v>
      </c>
      <c r="B145" s="17">
        <f>ROUNDUP(RosterTable[[#This Row],[Period Player sequence'#]]/'Parameters &amp; calculations'!$E$21,0)</f>
        <v>4</v>
      </c>
      <c r="C145" s="17">
        <f>MOD(ROUNDUP(RosterTable[[#This Row],[Period Player sequence'#]]/'Parameters &amp; calculations'!$C$8,0),'Parameters &amp; calculations'!$C$7)</f>
        <v>2</v>
      </c>
      <c r="D145" s="17">
        <f>IF(RosterTable[[#This Row],[PeriodCalc]]=0,'Parameters &amp; calculations'!$C$7,RosterTable[[#This Row],[PeriodCalc]])</f>
        <v>2</v>
      </c>
      <c r="E145">
        <f>MOD(RosterTable[[#This Row],[Period Player sequence'#]],'Parameters &amp; calculations'!$C$5)</f>
        <v>0</v>
      </c>
      <c r="F145" s="15">
        <f>IF(RosterTable[[#This Row],[PlayerCalc]]=0,'Parameters &amp; calculations'!$C$5,RosterTable[[#This Row],[PlayerCalc]])</f>
        <v>12</v>
      </c>
      <c r="G145" s="15" t="str">
        <f>"Player "&amp;RosterTable[[#This Row],[Player'#]]</f>
        <v>Player 12</v>
      </c>
    </row>
    <row r="146" spans="1:7" x14ac:dyDescent="0.3">
      <c r="A146" s="17">
        <v>145</v>
      </c>
      <c r="B146" s="17">
        <f>ROUNDUP(RosterTable[[#This Row],[Period Player sequence'#]]/'Parameters &amp; calculations'!$E$21,0)</f>
        <v>4</v>
      </c>
      <c r="C146" s="17">
        <f>MOD(ROUNDUP(RosterTable[[#This Row],[Period Player sequence'#]]/'Parameters &amp; calculations'!$C$8,0),'Parameters &amp; calculations'!$C$7)</f>
        <v>2</v>
      </c>
      <c r="D146" s="17">
        <f>IF(RosterTable[[#This Row],[PeriodCalc]]=0,'Parameters &amp; calculations'!$C$7,RosterTable[[#This Row],[PeriodCalc]])</f>
        <v>2</v>
      </c>
      <c r="E146">
        <f>MOD(RosterTable[[#This Row],[Period Player sequence'#]],'Parameters &amp; calculations'!$C$5)</f>
        <v>1</v>
      </c>
      <c r="F146" s="15">
        <f>IF(RosterTable[[#This Row],[PlayerCalc]]=0,'Parameters &amp; calculations'!$C$5,RosterTable[[#This Row],[PlayerCalc]])</f>
        <v>1</v>
      </c>
      <c r="G146" s="15" t="str">
        <f>"Player "&amp;RosterTable[[#This Row],[Player'#]]</f>
        <v>Player 1</v>
      </c>
    </row>
    <row r="147" spans="1:7" x14ac:dyDescent="0.3">
      <c r="A147" s="17">
        <v>146</v>
      </c>
      <c r="B147" s="17">
        <f>ROUNDUP(RosterTable[[#This Row],[Period Player sequence'#]]/'Parameters &amp; calculations'!$E$21,0)</f>
        <v>4</v>
      </c>
      <c r="C147" s="17">
        <f>MOD(ROUNDUP(RosterTable[[#This Row],[Period Player sequence'#]]/'Parameters &amp; calculations'!$C$8,0),'Parameters &amp; calculations'!$C$7)</f>
        <v>3</v>
      </c>
      <c r="D147" s="17">
        <f>IF(RosterTable[[#This Row],[PeriodCalc]]=0,'Parameters &amp; calculations'!$C$7,RosterTable[[#This Row],[PeriodCalc]])</f>
        <v>3</v>
      </c>
      <c r="E147">
        <f>MOD(RosterTable[[#This Row],[Period Player sequence'#]],'Parameters &amp; calculations'!$C$5)</f>
        <v>2</v>
      </c>
      <c r="F147" s="15">
        <f>IF(RosterTable[[#This Row],[PlayerCalc]]=0,'Parameters &amp; calculations'!$C$5,RosterTable[[#This Row],[PlayerCalc]])</f>
        <v>2</v>
      </c>
      <c r="G147" s="15" t="str">
        <f>"Player "&amp;RosterTable[[#This Row],[Player'#]]</f>
        <v>Player 2</v>
      </c>
    </row>
    <row r="148" spans="1:7" x14ac:dyDescent="0.3">
      <c r="A148" s="17">
        <v>147</v>
      </c>
      <c r="B148" s="17">
        <f>ROUNDUP(RosterTable[[#This Row],[Period Player sequence'#]]/'Parameters &amp; calculations'!$E$21,0)</f>
        <v>4</v>
      </c>
      <c r="C148" s="17">
        <f>MOD(ROUNDUP(RosterTable[[#This Row],[Period Player sequence'#]]/'Parameters &amp; calculations'!$C$8,0),'Parameters &amp; calculations'!$C$7)</f>
        <v>3</v>
      </c>
      <c r="D148" s="17">
        <f>IF(RosterTable[[#This Row],[PeriodCalc]]=0,'Parameters &amp; calculations'!$C$7,RosterTable[[#This Row],[PeriodCalc]])</f>
        <v>3</v>
      </c>
      <c r="E148">
        <f>MOD(RosterTable[[#This Row],[Period Player sequence'#]],'Parameters &amp; calculations'!$C$5)</f>
        <v>3</v>
      </c>
      <c r="F148" s="15">
        <f>IF(RosterTable[[#This Row],[PlayerCalc]]=0,'Parameters &amp; calculations'!$C$5,RosterTable[[#This Row],[PlayerCalc]])</f>
        <v>3</v>
      </c>
      <c r="G148" s="15" t="str">
        <f>"Player "&amp;RosterTable[[#This Row],[Player'#]]</f>
        <v>Player 3</v>
      </c>
    </row>
    <row r="149" spans="1:7" x14ac:dyDescent="0.3">
      <c r="A149" s="17">
        <v>148</v>
      </c>
      <c r="B149" s="17">
        <f>ROUNDUP(RosterTable[[#This Row],[Period Player sequence'#]]/'Parameters &amp; calculations'!$E$21,0)</f>
        <v>4</v>
      </c>
      <c r="C149" s="17">
        <f>MOD(ROUNDUP(RosterTable[[#This Row],[Period Player sequence'#]]/'Parameters &amp; calculations'!$C$8,0),'Parameters &amp; calculations'!$C$7)</f>
        <v>3</v>
      </c>
      <c r="D149" s="17">
        <f>IF(RosterTable[[#This Row],[PeriodCalc]]=0,'Parameters &amp; calculations'!$C$7,RosterTable[[#This Row],[PeriodCalc]])</f>
        <v>3</v>
      </c>
      <c r="E149">
        <f>MOD(RosterTable[[#This Row],[Period Player sequence'#]],'Parameters &amp; calculations'!$C$5)</f>
        <v>4</v>
      </c>
      <c r="F149" s="15">
        <f>IF(RosterTable[[#This Row],[PlayerCalc]]=0,'Parameters &amp; calculations'!$C$5,RosterTable[[#This Row],[PlayerCalc]])</f>
        <v>4</v>
      </c>
      <c r="G149" s="15" t="str">
        <f>"Player "&amp;RosterTable[[#This Row],[Player'#]]</f>
        <v>Player 4</v>
      </c>
    </row>
    <row r="150" spans="1:7" x14ac:dyDescent="0.3">
      <c r="A150" s="17">
        <v>149</v>
      </c>
      <c r="B150" s="17">
        <f>ROUNDUP(RosterTable[[#This Row],[Period Player sequence'#]]/'Parameters &amp; calculations'!$E$21,0)</f>
        <v>4</v>
      </c>
      <c r="C150" s="17">
        <f>MOD(ROUNDUP(RosterTable[[#This Row],[Period Player sequence'#]]/'Parameters &amp; calculations'!$C$8,0),'Parameters &amp; calculations'!$C$7)</f>
        <v>3</v>
      </c>
      <c r="D150" s="17">
        <f>IF(RosterTable[[#This Row],[PeriodCalc]]=0,'Parameters &amp; calculations'!$C$7,RosterTable[[#This Row],[PeriodCalc]])</f>
        <v>3</v>
      </c>
      <c r="E150">
        <f>MOD(RosterTable[[#This Row],[Period Player sequence'#]],'Parameters &amp; calculations'!$C$5)</f>
        <v>5</v>
      </c>
      <c r="F150" s="15">
        <f>IF(RosterTable[[#This Row],[PlayerCalc]]=0,'Parameters &amp; calculations'!$C$5,RosterTable[[#This Row],[PlayerCalc]])</f>
        <v>5</v>
      </c>
      <c r="G150" s="15" t="str">
        <f>"Player "&amp;RosterTable[[#This Row],[Player'#]]</f>
        <v>Player 5</v>
      </c>
    </row>
    <row r="151" spans="1:7" x14ac:dyDescent="0.3">
      <c r="A151" s="17">
        <v>150</v>
      </c>
      <c r="B151" s="17">
        <f>ROUNDUP(RosterTable[[#This Row],[Period Player sequence'#]]/'Parameters &amp; calculations'!$E$21,0)</f>
        <v>4</v>
      </c>
      <c r="C151" s="17">
        <f>MOD(ROUNDUP(RosterTable[[#This Row],[Period Player sequence'#]]/'Parameters &amp; calculations'!$C$8,0),'Parameters &amp; calculations'!$C$7)</f>
        <v>3</v>
      </c>
      <c r="D151" s="17">
        <f>IF(RosterTable[[#This Row],[PeriodCalc]]=0,'Parameters &amp; calculations'!$C$7,RosterTable[[#This Row],[PeriodCalc]])</f>
        <v>3</v>
      </c>
      <c r="E151">
        <f>MOD(RosterTable[[#This Row],[Period Player sequence'#]],'Parameters &amp; calculations'!$C$5)</f>
        <v>6</v>
      </c>
      <c r="F151" s="15">
        <f>IF(RosterTable[[#This Row],[PlayerCalc]]=0,'Parameters &amp; calculations'!$C$5,RosterTable[[#This Row],[PlayerCalc]])</f>
        <v>6</v>
      </c>
      <c r="G151" s="15" t="str">
        <f>"Player "&amp;RosterTable[[#This Row],[Player'#]]</f>
        <v>Player 6</v>
      </c>
    </row>
    <row r="152" spans="1:7" x14ac:dyDescent="0.3">
      <c r="A152" s="17">
        <v>151</v>
      </c>
      <c r="B152" s="17">
        <f>ROUNDUP(RosterTable[[#This Row],[Period Player sequence'#]]/'Parameters &amp; calculations'!$E$21,0)</f>
        <v>4</v>
      </c>
      <c r="C152" s="17">
        <f>MOD(ROUNDUP(RosterTable[[#This Row],[Period Player sequence'#]]/'Parameters &amp; calculations'!$C$8,0),'Parameters &amp; calculations'!$C$7)</f>
        <v>4</v>
      </c>
      <c r="D152" s="17">
        <f>IF(RosterTable[[#This Row],[PeriodCalc]]=0,'Parameters &amp; calculations'!$C$7,RosterTable[[#This Row],[PeriodCalc]])</f>
        <v>4</v>
      </c>
      <c r="E152">
        <f>MOD(RosterTable[[#This Row],[Period Player sequence'#]],'Parameters &amp; calculations'!$C$5)</f>
        <v>7</v>
      </c>
      <c r="F152" s="15">
        <f>IF(RosterTable[[#This Row],[PlayerCalc]]=0,'Parameters &amp; calculations'!$C$5,RosterTable[[#This Row],[PlayerCalc]])</f>
        <v>7</v>
      </c>
      <c r="G152" s="15" t="str">
        <f>"Player "&amp;RosterTable[[#This Row],[Player'#]]</f>
        <v>Player 7</v>
      </c>
    </row>
    <row r="153" spans="1:7" x14ac:dyDescent="0.3">
      <c r="A153" s="17">
        <v>152</v>
      </c>
      <c r="B153" s="17">
        <f>ROUNDUP(RosterTable[[#This Row],[Period Player sequence'#]]/'Parameters &amp; calculations'!$E$21,0)</f>
        <v>4</v>
      </c>
      <c r="C153" s="17">
        <f>MOD(ROUNDUP(RosterTable[[#This Row],[Period Player sequence'#]]/'Parameters &amp; calculations'!$C$8,0),'Parameters &amp; calculations'!$C$7)</f>
        <v>4</v>
      </c>
      <c r="D153" s="17">
        <f>IF(RosterTable[[#This Row],[PeriodCalc]]=0,'Parameters &amp; calculations'!$C$7,RosterTable[[#This Row],[PeriodCalc]])</f>
        <v>4</v>
      </c>
      <c r="E153">
        <f>MOD(RosterTable[[#This Row],[Period Player sequence'#]],'Parameters &amp; calculations'!$C$5)</f>
        <v>8</v>
      </c>
      <c r="F153" s="15">
        <f>IF(RosterTable[[#This Row],[PlayerCalc]]=0,'Parameters &amp; calculations'!$C$5,RosterTable[[#This Row],[PlayerCalc]])</f>
        <v>8</v>
      </c>
      <c r="G153" s="15" t="str">
        <f>"Player "&amp;RosterTable[[#This Row],[Player'#]]</f>
        <v>Player 8</v>
      </c>
    </row>
    <row r="154" spans="1:7" x14ac:dyDescent="0.3">
      <c r="A154" s="17">
        <v>153</v>
      </c>
      <c r="B154" s="17">
        <f>ROUNDUP(RosterTable[[#This Row],[Period Player sequence'#]]/'Parameters &amp; calculations'!$E$21,0)</f>
        <v>4</v>
      </c>
      <c r="C154" s="17">
        <f>MOD(ROUNDUP(RosterTable[[#This Row],[Period Player sequence'#]]/'Parameters &amp; calculations'!$C$8,0),'Parameters &amp; calculations'!$C$7)</f>
        <v>4</v>
      </c>
      <c r="D154" s="17">
        <f>IF(RosterTable[[#This Row],[PeriodCalc]]=0,'Parameters &amp; calculations'!$C$7,RosterTable[[#This Row],[PeriodCalc]])</f>
        <v>4</v>
      </c>
      <c r="E154">
        <f>MOD(RosterTable[[#This Row],[Period Player sequence'#]],'Parameters &amp; calculations'!$C$5)</f>
        <v>9</v>
      </c>
      <c r="F154" s="15">
        <f>IF(RosterTable[[#This Row],[PlayerCalc]]=0,'Parameters &amp; calculations'!$C$5,RosterTable[[#This Row],[PlayerCalc]])</f>
        <v>9</v>
      </c>
      <c r="G154" s="15" t="str">
        <f>"Player "&amp;RosterTable[[#This Row],[Player'#]]</f>
        <v>Player 9</v>
      </c>
    </row>
    <row r="155" spans="1:7" x14ac:dyDescent="0.3">
      <c r="A155" s="17">
        <v>154</v>
      </c>
      <c r="B155" s="17">
        <f>ROUNDUP(RosterTable[[#This Row],[Period Player sequence'#]]/'Parameters &amp; calculations'!$E$21,0)</f>
        <v>4</v>
      </c>
      <c r="C155" s="17">
        <f>MOD(ROUNDUP(RosterTable[[#This Row],[Period Player sequence'#]]/'Parameters &amp; calculations'!$C$8,0),'Parameters &amp; calculations'!$C$7)</f>
        <v>4</v>
      </c>
      <c r="D155" s="17">
        <f>IF(RosterTable[[#This Row],[PeriodCalc]]=0,'Parameters &amp; calculations'!$C$7,RosterTable[[#This Row],[PeriodCalc]])</f>
        <v>4</v>
      </c>
      <c r="E155">
        <f>MOD(RosterTable[[#This Row],[Period Player sequence'#]],'Parameters &amp; calculations'!$C$5)</f>
        <v>10</v>
      </c>
      <c r="F155" s="15">
        <f>IF(RosterTable[[#This Row],[PlayerCalc]]=0,'Parameters &amp; calculations'!$C$5,RosterTable[[#This Row],[PlayerCalc]])</f>
        <v>10</v>
      </c>
      <c r="G155" s="15" t="str">
        <f>"Player "&amp;RosterTable[[#This Row],[Player'#]]</f>
        <v>Player 10</v>
      </c>
    </row>
    <row r="156" spans="1:7" x14ac:dyDescent="0.3">
      <c r="A156" s="17">
        <v>155</v>
      </c>
      <c r="B156" s="17">
        <f>ROUNDUP(RosterTable[[#This Row],[Period Player sequence'#]]/'Parameters &amp; calculations'!$E$21,0)</f>
        <v>4</v>
      </c>
      <c r="C156" s="17">
        <f>MOD(ROUNDUP(RosterTable[[#This Row],[Period Player sequence'#]]/'Parameters &amp; calculations'!$C$8,0),'Parameters &amp; calculations'!$C$7)</f>
        <v>4</v>
      </c>
      <c r="D156" s="17">
        <f>IF(RosterTable[[#This Row],[PeriodCalc]]=0,'Parameters &amp; calculations'!$C$7,RosterTable[[#This Row],[PeriodCalc]])</f>
        <v>4</v>
      </c>
      <c r="E156">
        <f>MOD(RosterTable[[#This Row],[Period Player sequence'#]],'Parameters &amp; calculations'!$C$5)</f>
        <v>11</v>
      </c>
      <c r="F156" s="15">
        <f>IF(RosterTable[[#This Row],[PlayerCalc]]=0,'Parameters &amp; calculations'!$C$5,RosterTable[[#This Row],[PlayerCalc]])</f>
        <v>11</v>
      </c>
      <c r="G156" s="15" t="str">
        <f>"Player "&amp;RosterTable[[#This Row],[Player'#]]</f>
        <v>Player 11</v>
      </c>
    </row>
    <row r="157" spans="1:7" x14ac:dyDescent="0.3">
      <c r="A157" s="17">
        <v>156</v>
      </c>
      <c r="B157" s="17">
        <f>ROUNDUP(RosterTable[[#This Row],[Period Player sequence'#]]/'Parameters &amp; calculations'!$E$21,0)</f>
        <v>4</v>
      </c>
      <c r="C157" s="17">
        <f>MOD(ROUNDUP(RosterTable[[#This Row],[Period Player sequence'#]]/'Parameters &amp; calculations'!$C$8,0),'Parameters &amp; calculations'!$C$7)</f>
        <v>5</v>
      </c>
      <c r="D157" s="17">
        <f>IF(RosterTable[[#This Row],[PeriodCalc]]=0,'Parameters &amp; calculations'!$C$7,RosterTable[[#This Row],[PeriodCalc]])</f>
        <v>5</v>
      </c>
      <c r="E157">
        <f>MOD(RosterTable[[#This Row],[Period Player sequence'#]],'Parameters &amp; calculations'!$C$5)</f>
        <v>0</v>
      </c>
      <c r="F157" s="15">
        <f>IF(RosterTable[[#This Row],[PlayerCalc]]=0,'Parameters &amp; calculations'!$C$5,RosterTable[[#This Row],[PlayerCalc]])</f>
        <v>12</v>
      </c>
      <c r="G157" s="15" t="str">
        <f>"Player "&amp;RosterTable[[#This Row],[Player'#]]</f>
        <v>Player 12</v>
      </c>
    </row>
    <row r="158" spans="1:7" x14ac:dyDescent="0.3">
      <c r="A158" s="17">
        <v>157</v>
      </c>
      <c r="B158" s="17">
        <f>ROUNDUP(RosterTable[[#This Row],[Period Player sequence'#]]/'Parameters &amp; calculations'!$E$21,0)</f>
        <v>4</v>
      </c>
      <c r="C158" s="17">
        <f>MOD(ROUNDUP(RosterTable[[#This Row],[Period Player sequence'#]]/'Parameters &amp; calculations'!$C$8,0),'Parameters &amp; calculations'!$C$7)</f>
        <v>5</v>
      </c>
      <c r="D158" s="17">
        <f>IF(RosterTable[[#This Row],[PeriodCalc]]=0,'Parameters &amp; calculations'!$C$7,RosterTable[[#This Row],[PeriodCalc]])</f>
        <v>5</v>
      </c>
      <c r="E158">
        <f>MOD(RosterTable[[#This Row],[Period Player sequence'#]],'Parameters &amp; calculations'!$C$5)</f>
        <v>1</v>
      </c>
      <c r="F158" s="15">
        <f>IF(RosterTable[[#This Row],[PlayerCalc]]=0,'Parameters &amp; calculations'!$C$5,RosterTable[[#This Row],[PlayerCalc]])</f>
        <v>1</v>
      </c>
      <c r="G158" s="15" t="str">
        <f>"Player "&amp;RosterTable[[#This Row],[Player'#]]</f>
        <v>Player 1</v>
      </c>
    </row>
    <row r="159" spans="1:7" x14ac:dyDescent="0.3">
      <c r="A159" s="17">
        <v>158</v>
      </c>
      <c r="B159" s="17">
        <f>ROUNDUP(RosterTable[[#This Row],[Period Player sequence'#]]/'Parameters &amp; calculations'!$E$21,0)</f>
        <v>4</v>
      </c>
      <c r="C159" s="17">
        <f>MOD(ROUNDUP(RosterTable[[#This Row],[Period Player sequence'#]]/'Parameters &amp; calculations'!$C$8,0),'Parameters &amp; calculations'!$C$7)</f>
        <v>5</v>
      </c>
      <c r="D159" s="17">
        <f>IF(RosterTable[[#This Row],[PeriodCalc]]=0,'Parameters &amp; calculations'!$C$7,RosterTable[[#This Row],[PeriodCalc]])</f>
        <v>5</v>
      </c>
      <c r="E159">
        <f>MOD(RosterTable[[#This Row],[Period Player sequence'#]],'Parameters &amp; calculations'!$C$5)</f>
        <v>2</v>
      </c>
      <c r="F159" s="15">
        <f>IF(RosterTable[[#This Row],[PlayerCalc]]=0,'Parameters &amp; calculations'!$C$5,RosterTable[[#This Row],[PlayerCalc]])</f>
        <v>2</v>
      </c>
      <c r="G159" s="15" t="str">
        <f>"Player "&amp;RosterTable[[#This Row],[Player'#]]</f>
        <v>Player 2</v>
      </c>
    </row>
    <row r="160" spans="1:7" x14ac:dyDescent="0.3">
      <c r="A160" s="17">
        <v>159</v>
      </c>
      <c r="B160" s="17">
        <f>ROUNDUP(RosterTable[[#This Row],[Period Player sequence'#]]/'Parameters &amp; calculations'!$E$21,0)</f>
        <v>4</v>
      </c>
      <c r="C160" s="17">
        <f>MOD(ROUNDUP(RosterTable[[#This Row],[Period Player sequence'#]]/'Parameters &amp; calculations'!$C$8,0),'Parameters &amp; calculations'!$C$7)</f>
        <v>5</v>
      </c>
      <c r="D160" s="17">
        <f>IF(RosterTable[[#This Row],[PeriodCalc]]=0,'Parameters &amp; calculations'!$C$7,RosterTable[[#This Row],[PeriodCalc]])</f>
        <v>5</v>
      </c>
      <c r="E160">
        <f>MOD(RosterTable[[#This Row],[Period Player sequence'#]],'Parameters &amp; calculations'!$C$5)</f>
        <v>3</v>
      </c>
      <c r="F160" s="15">
        <f>IF(RosterTable[[#This Row],[PlayerCalc]]=0,'Parameters &amp; calculations'!$C$5,RosterTable[[#This Row],[PlayerCalc]])</f>
        <v>3</v>
      </c>
      <c r="G160" s="15" t="str">
        <f>"Player "&amp;RosterTable[[#This Row],[Player'#]]</f>
        <v>Player 3</v>
      </c>
    </row>
    <row r="161" spans="1:7" x14ac:dyDescent="0.3">
      <c r="A161" s="17">
        <v>160</v>
      </c>
      <c r="B161" s="17">
        <f>ROUNDUP(RosterTable[[#This Row],[Period Player sequence'#]]/'Parameters &amp; calculations'!$E$21,0)</f>
        <v>4</v>
      </c>
      <c r="C161" s="17">
        <f>MOD(ROUNDUP(RosterTable[[#This Row],[Period Player sequence'#]]/'Parameters &amp; calculations'!$C$8,0),'Parameters &amp; calculations'!$C$7)</f>
        <v>5</v>
      </c>
      <c r="D161" s="17">
        <f>IF(RosterTable[[#This Row],[PeriodCalc]]=0,'Parameters &amp; calculations'!$C$7,RosterTable[[#This Row],[PeriodCalc]])</f>
        <v>5</v>
      </c>
      <c r="E161">
        <f>MOD(RosterTable[[#This Row],[Period Player sequence'#]],'Parameters &amp; calculations'!$C$5)</f>
        <v>4</v>
      </c>
      <c r="F161" s="15">
        <f>IF(RosterTable[[#This Row],[PlayerCalc]]=0,'Parameters &amp; calculations'!$C$5,RosterTable[[#This Row],[PlayerCalc]])</f>
        <v>4</v>
      </c>
      <c r="G161" s="15" t="str">
        <f>"Player "&amp;RosterTable[[#This Row],[Player'#]]</f>
        <v>Player 4</v>
      </c>
    </row>
    <row r="162" spans="1:7" x14ac:dyDescent="0.3">
      <c r="A162" s="17">
        <v>161</v>
      </c>
      <c r="B162" s="17">
        <f>ROUNDUP(RosterTable[[#This Row],[Period Player sequence'#]]/'Parameters &amp; calculations'!$E$21,0)</f>
        <v>4</v>
      </c>
      <c r="C162" s="17">
        <f>MOD(ROUNDUP(RosterTable[[#This Row],[Period Player sequence'#]]/'Parameters &amp; calculations'!$C$8,0),'Parameters &amp; calculations'!$C$7)</f>
        <v>6</v>
      </c>
      <c r="D162" s="17">
        <f>IF(RosterTable[[#This Row],[PeriodCalc]]=0,'Parameters &amp; calculations'!$C$7,RosterTable[[#This Row],[PeriodCalc]])</f>
        <v>6</v>
      </c>
      <c r="E162">
        <f>MOD(RosterTable[[#This Row],[Period Player sequence'#]],'Parameters &amp; calculations'!$C$5)</f>
        <v>5</v>
      </c>
      <c r="F162" s="15">
        <f>IF(RosterTable[[#This Row],[PlayerCalc]]=0,'Parameters &amp; calculations'!$C$5,RosterTable[[#This Row],[PlayerCalc]])</f>
        <v>5</v>
      </c>
      <c r="G162" s="15" t="str">
        <f>"Player "&amp;RosterTable[[#This Row],[Player'#]]</f>
        <v>Player 5</v>
      </c>
    </row>
    <row r="163" spans="1:7" x14ac:dyDescent="0.3">
      <c r="A163" s="17">
        <v>162</v>
      </c>
      <c r="B163" s="17">
        <f>ROUNDUP(RosterTable[[#This Row],[Period Player sequence'#]]/'Parameters &amp; calculations'!$E$21,0)</f>
        <v>4</v>
      </c>
      <c r="C163" s="17">
        <f>MOD(ROUNDUP(RosterTable[[#This Row],[Period Player sequence'#]]/'Parameters &amp; calculations'!$C$8,0),'Parameters &amp; calculations'!$C$7)</f>
        <v>6</v>
      </c>
      <c r="D163" s="17">
        <f>IF(RosterTable[[#This Row],[PeriodCalc]]=0,'Parameters &amp; calculations'!$C$7,RosterTable[[#This Row],[PeriodCalc]])</f>
        <v>6</v>
      </c>
      <c r="E163">
        <f>MOD(RosterTable[[#This Row],[Period Player sequence'#]],'Parameters &amp; calculations'!$C$5)</f>
        <v>6</v>
      </c>
      <c r="F163" s="15">
        <f>IF(RosterTable[[#This Row],[PlayerCalc]]=0,'Parameters &amp; calculations'!$C$5,RosterTable[[#This Row],[PlayerCalc]])</f>
        <v>6</v>
      </c>
      <c r="G163" s="15" t="str">
        <f>"Player "&amp;RosterTable[[#This Row],[Player'#]]</f>
        <v>Player 6</v>
      </c>
    </row>
    <row r="164" spans="1:7" x14ac:dyDescent="0.3">
      <c r="A164" s="17">
        <v>163</v>
      </c>
      <c r="B164" s="17">
        <f>ROUNDUP(RosterTable[[#This Row],[Period Player sequence'#]]/'Parameters &amp; calculations'!$E$21,0)</f>
        <v>4</v>
      </c>
      <c r="C164" s="17">
        <f>MOD(ROUNDUP(RosterTable[[#This Row],[Period Player sequence'#]]/'Parameters &amp; calculations'!$C$8,0),'Parameters &amp; calculations'!$C$7)</f>
        <v>6</v>
      </c>
      <c r="D164" s="17">
        <f>IF(RosterTable[[#This Row],[PeriodCalc]]=0,'Parameters &amp; calculations'!$C$7,RosterTable[[#This Row],[PeriodCalc]])</f>
        <v>6</v>
      </c>
      <c r="E164">
        <f>MOD(RosterTable[[#This Row],[Period Player sequence'#]],'Parameters &amp; calculations'!$C$5)</f>
        <v>7</v>
      </c>
      <c r="F164" s="15">
        <f>IF(RosterTable[[#This Row],[PlayerCalc]]=0,'Parameters &amp; calculations'!$C$5,RosterTable[[#This Row],[PlayerCalc]])</f>
        <v>7</v>
      </c>
      <c r="G164" s="15" t="str">
        <f>"Player "&amp;RosterTable[[#This Row],[Player'#]]</f>
        <v>Player 7</v>
      </c>
    </row>
    <row r="165" spans="1:7" x14ac:dyDescent="0.3">
      <c r="A165" s="17">
        <v>164</v>
      </c>
      <c r="B165" s="17">
        <f>ROUNDUP(RosterTable[[#This Row],[Period Player sequence'#]]/'Parameters &amp; calculations'!$E$21,0)</f>
        <v>4</v>
      </c>
      <c r="C165" s="17">
        <f>MOD(ROUNDUP(RosterTable[[#This Row],[Period Player sequence'#]]/'Parameters &amp; calculations'!$C$8,0),'Parameters &amp; calculations'!$C$7)</f>
        <v>6</v>
      </c>
      <c r="D165" s="17">
        <f>IF(RosterTable[[#This Row],[PeriodCalc]]=0,'Parameters &amp; calculations'!$C$7,RosterTable[[#This Row],[PeriodCalc]])</f>
        <v>6</v>
      </c>
      <c r="E165">
        <f>MOD(RosterTable[[#This Row],[Period Player sequence'#]],'Parameters &amp; calculations'!$C$5)</f>
        <v>8</v>
      </c>
      <c r="F165" s="15">
        <f>IF(RosterTable[[#This Row],[PlayerCalc]]=0,'Parameters &amp; calculations'!$C$5,RosterTable[[#This Row],[PlayerCalc]])</f>
        <v>8</v>
      </c>
      <c r="G165" s="15" t="str">
        <f>"Player "&amp;RosterTable[[#This Row],[Player'#]]</f>
        <v>Player 8</v>
      </c>
    </row>
    <row r="166" spans="1:7" x14ac:dyDescent="0.3">
      <c r="A166" s="17">
        <v>165</v>
      </c>
      <c r="B166" s="17">
        <f>ROUNDUP(RosterTable[[#This Row],[Period Player sequence'#]]/'Parameters &amp; calculations'!$E$21,0)</f>
        <v>4</v>
      </c>
      <c r="C166" s="17">
        <f>MOD(ROUNDUP(RosterTable[[#This Row],[Period Player sequence'#]]/'Parameters &amp; calculations'!$C$8,0),'Parameters &amp; calculations'!$C$7)</f>
        <v>6</v>
      </c>
      <c r="D166" s="17">
        <f>IF(RosterTable[[#This Row],[PeriodCalc]]=0,'Parameters &amp; calculations'!$C$7,RosterTable[[#This Row],[PeriodCalc]])</f>
        <v>6</v>
      </c>
      <c r="E166">
        <f>MOD(RosterTable[[#This Row],[Period Player sequence'#]],'Parameters &amp; calculations'!$C$5)</f>
        <v>9</v>
      </c>
      <c r="F166" s="15">
        <f>IF(RosterTable[[#This Row],[PlayerCalc]]=0,'Parameters &amp; calculations'!$C$5,RosterTable[[#This Row],[PlayerCalc]])</f>
        <v>9</v>
      </c>
      <c r="G166" s="15" t="str">
        <f>"Player "&amp;RosterTable[[#This Row],[Player'#]]</f>
        <v>Player 9</v>
      </c>
    </row>
    <row r="167" spans="1:7" x14ac:dyDescent="0.3">
      <c r="A167" s="17">
        <v>166</v>
      </c>
      <c r="B167" s="17">
        <f>ROUNDUP(RosterTable[[#This Row],[Period Player sequence'#]]/'Parameters &amp; calculations'!$E$21,0)</f>
        <v>4</v>
      </c>
      <c r="C167" s="17">
        <f>MOD(ROUNDUP(RosterTable[[#This Row],[Period Player sequence'#]]/'Parameters &amp; calculations'!$C$8,0),'Parameters &amp; calculations'!$C$7)</f>
        <v>7</v>
      </c>
      <c r="D167" s="17">
        <f>IF(RosterTable[[#This Row],[PeriodCalc]]=0,'Parameters &amp; calculations'!$C$7,RosterTable[[#This Row],[PeriodCalc]])</f>
        <v>7</v>
      </c>
      <c r="E167">
        <f>MOD(RosterTable[[#This Row],[Period Player sequence'#]],'Parameters &amp; calculations'!$C$5)</f>
        <v>10</v>
      </c>
      <c r="F167" s="15">
        <f>IF(RosterTable[[#This Row],[PlayerCalc]]=0,'Parameters &amp; calculations'!$C$5,RosterTable[[#This Row],[PlayerCalc]])</f>
        <v>10</v>
      </c>
      <c r="G167" s="15" t="str">
        <f>"Player "&amp;RosterTable[[#This Row],[Player'#]]</f>
        <v>Player 10</v>
      </c>
    </row>
    <row r="168" spans="1:7" x14ac:dyDescent="0.3">
      <c r="A168" s="17">
        <v>167</v>
      </c>
      <c r="B168" s="17">
        <f>ROUNDUP(RosterTable[[#This Row],[Period Player sequence'#]]/'Parameters &amp; calculations'!$E$21,0)</f>
        <v>4</v>
      </c>
      <c r="C168" s="17">
        <f>MOD(ROUNDUP(RosterTable[[#This Row],[Period Player sequence'#]]/'Parameters &amp; calculations'!$C$8,0),'Parameters &amp; calculations'!$C$7)</f>
        <v>7</v>
      </c>
      <c r="D168" s="17">
        <f>IF(RosterTable[[#This Row],[PeriodCalc]]=0,'Parameters &amp; calculations'!$C$7,RosterTable[[#This Row],[PeriodCalc]])</f>
        <v>7</v>
      </c>
      <c r="E168">
        <f>MOD(RosterTable[[#This Row],[Period Player sequence'#]],'Parameters &amp; calculations'!$C$5)</f>
        <v>11</v>
      </c>
      <c r="F168" s="15">
        <f>IF(RosterTable[[#This Row],[PlayerCalc]]=0,'Parameters &amp; calculations'!$C$5,RosterTable[[#This Row],[PlayerCalc]])</f>
        <v>11</v>
      </c>
      <c r="G168" s="15" t="str">
        <f>"Player "&amp;RosterTable[[#This Row],[Player'#]]</f>
        <v>Player 11</v>
      </c>
    </row>
    <row r="169" spans="1:7" x14ac:dyDescent="0.3">
      <c r="A169" s="17">
        <v>168</v>
      </c>
      <c r="B169" s="17">
        <f>ROUNDUP(RosterTable[[#This Row],[Period Player sequence'#]]/'Parameters &amp; calculations'!$E$21,0)</f>
        <v>4</v>
      </c>
      <c r="C169" s="17">
        <f>MOD(ROUNDUP(RosterTable[[#This Row],[Period Player sequence'#]]/'Parameters &amp; calculations'!$C$8,0),'Parameters &amp; calculations'!$C$7)</f>
        <v>7</v>
      </c>
      <c r="D169" s="17">
        <f>IF(RosterTable[[#This Row],[PeriodCalc]]=0,'Parameters &amp; calculations'!$C$7,RosterTable[[#This Row],[PeriodCalc]])</f>
        <v>7</v>
      </c>
      <c r="E169">
        <f>MOD(RosterTable[[#This Row],[Period Player sequence'#]],'Parameters &amp; calculations'!$C$5)</f>
        <v>0</v>
      </c>
      <c r="F169" s="15">
        <f>IF(RosterTable[[#This Row],[PlayerCalc]]=0,'Parameters &amp; calculations'!$C$5,RosterTable[[#This Row],[PlayerCalc]])</f>
        <v>12</v>
      </c>
      <c r="G169" s="15" t="str">
        <f>"Player "&amp;RosterTable[[#This Row],[Player'#]]</f>
        <v>Player 12</v>
      </c>
    </row>
    <row r="170" spans="1:7" x14ac:dyDescent="0.3">
      <c r="A170" s="17">
        <v>169</v>
      </c>
      <c r="B170" s="17">
        <f>ROUNDUP(RosterTable[[#This Row],[Period Player sequence'#]]/'Parameters &amp; calculations'!$E$21,0)</f>
        <v>4</v>
      </c>
      <c r="C170" s="17">
        <f>MOD(ROUNDUP(RosterTable[[#This Row],[Period Player sequence'#]]/'Parameters &amp; calculations'!$C$8,0),'Parameters &amp; calculations'!$C$7)</f>
        <v>7</v>
      </c>
      <c r="D170" s="17">
        <f>IF(RosterTable[[#This Row],[PeriodCalc]]=0,'Parameters &amp; calculations'!$C$7,RosterTable[[#This Row],[PeriodCalc]])</f>
        <v>7</v>
      </c>
      <c r="E170">
        <f>MOD(RosterTable[[#This Row],[Period Player sequence'#]],'Parameters &amp; calculations'!$C$5)</f>
        <v>1</v>
      </c>
      <c r="F170" s="15">
        <f>IF(RosterTable[[#This Row],[PlayerCalc]]=0,'Parameters &amp; calculations'!$C$5,RosterTable[[#This Row],[PlayerCalc]])</f>
        <v>1</v>
      </c>
      <c r="G170" s="15" t="str">
        <f>"Player "&amp;RosterTable[[#This Row],[Player'#]]</f>
        <v>Player 1</v>
      </c>
    </row>
    <row r="171" spans="1:7" x14ac:dyDescent="0.3">
      <c r="A171" s="17">
        <v>170</v>
      </c>
      <c r="B171" s="17">
        <f>ROUNDUP(RosterTable[[#This Row],[Period Player sequence'#]]/'Parameters &amp; calculations'!$E$21,0)</f>
        <v>4</v>
      </c>
      <c r="C171" s="17">
        <f>MOD(ROUNDUP(RosterTable[[#This Row],[Period Player sequence'#]]/'Parameters &amp; calculations'!$C$8,0),'Parameters &amp; calculations'!$C$7)</f>
        <v>7</v>
      </c>
      <c r="D171" s="17">
        <f>IF(RosterTable[[#This Row],[PeriodCalc]]=0,'Parameters &amp; calculations'!$C$7,RosterTable[[#This Row],[PeriodCalc]])</f>
        <v>7</v>
      </c>
      <c r="E171">
        <f>MOD(RosterTable[[#This Row],[Period Player sequence'#]],'Parameters &amp; calculations'!$C$5)</f>
        <v>2</v>
      </c>
      <c r="F171" s="15">
        <f>IF(RosterTable[[#This Row],[PlayerCalc]]=0,'Parameters &amp; calculations'!$C$5,RosterTable[[#This Row],[PlayerCalc]])</f>
        <v>2</v>
      </c>
      <c r="G171" s="15" t="str">
        <f>"Player "&amp;RosterTable[[#This Row],[Player'#]]</f>
        <v>Player 2</v>
      </c>
    </row>
    <row r="172" spans="1:7" x14ac:dyDescent="0.3">
      <c r="A172" s="17">
        <v>171</v>
      </c>
      <c r="B172" s="17">
        <f>ROUNDUP(RosterTable[[#This Row],[Period Player sequence'#]]/'Parameters &amp; calculations'!$E$21,0)</f>
        <v>4</v>
      </c>
      <c r="C172" s="17">
        <f>MOD(ROUNDUP(RosterTable[[#This Row],[Period Player sequence'#]]/'Parameters &amp; calculations'!$C$8,0),'Parameters &amp; calculations'!$C$7)</f>
        <v>8</v>
      </c>
      <c r="D172" s="17">
        <f>IF(RosterTable[[#This Row],[PeriodCalc]]=0,'Parameters &amp; calculations'!$C$7,RosterTable[[#This Row],[PeriodCalc]])</f>
        <v>8</v>
      </c>
      <c r="E172">
        <f>MOD(RosterTable[[#This Row],[Period Player sequence'#]],'Parameters &amp; calculations'!$C$5)</f>
        <v>3</v>
      </c>
      <c r="F172" s="15">
        <f>IF(RosterTable[[#This Row],[PlayerCalc]]=0,'Parameters &amp; calculations'!$C$5,RosterTable[[#This Row],[PlayerCalc]])</f>
        <v>3</v>
      </c>
      <c r="G172" s="15" t="str">
        <f>"Player "&amp;RosterTable[[#This Row],[Player'#]]</f>
        <v>Player 3</v>
      </c>
    </row>
    <row r="173" spans="1:7" x14ac:dyDescent="0.3">
      <c r="A173" s="17">
        <v>172</v>
      </c>
      <c r="B173" s="17">
        <f>ROUNDUP(RosterTable[[#This Row],[Period Player sequence'#]]/'Parameters &amp; calculations'!$E$21,0)</f>
        <v>4</v>
      </c>
      <c r="C173" s="17">
        <f>MOD(ROUNDUP(RosterTable[[#This Row],[Period Player sequence'#]]/'Parameters &amp; calculations'!$C$8,0),'Parameters &amp; calculations'!$C$7)</f>
        <v>8</v>
      </c>
      <c r="D173" s="17">
        <f>IF(RosterTable[[#This Row],[PeriodCalc]]=0,'Parameters &amp; calculations'!$C$7,RosterTable[[#This Row],[PeriodCalc]])</f>
        <v>8</v>
      </c>
      <c r="E173">
        <f>MOD(RosterTable[[#This Row],[Period Player sequence'#]],'Parameters &amp; calculations'!$C$5)</f>
        <v>4</v>
      </c>
      <c r="F173" s="15">
        <f>IF(RosterTable[[#This Row],[PlayerCalc]]=0,'Parameters &amp; calculations'!$C$5,RosterTable[[#This Row],[PlayerCalc]])</f>
        <v>4</v>
      </c>
      <c r="G173" s="15" t="str">
        <f>"Player "&amp;RosterTable[[#This Row],[Player'#]]</f>
        <v>Player 4</v>
      </c>
    </row>
    <row r="174" spans="1:7" x14ac:dyDescent="0.3">
      <c r="A174" s="17">
        <v>173</v>
      </c>
      <c r="B174" s="17">
        <f>ROUNDUP(RosterTable[[#This Row],[Period Player sequence'#]]/'Parameters &amp; calculations'!$E$21,0)</f>
        <v>4</v>
      </c>
      <c r="C174" s="17">
        <f>MOD(ROUNDUP(RosterTable[[#This Row],[Period Player sequence'#]]/'Parameters &amp; calculations'!$C$8,0),'Parameters &amp; calculations'!$C$7)</f>
        <v>8</v>
      </c>
      <c r="D174" s="17">
        <f>IF(RosterTable[[#This Row],[PeriodCalc]]=0,'Parameters &amp; calculations'!$C$7,RosterTable[[#This Row],[PeriodCalc]])</f>
        <v>8</v>
      </c>
      <c r="E174">
        <f>MOD(RosterTable[[#This Row],[Period Player sequence'#]],'Parameters &amp; calculations'!$C$5)</f>
        <v>5</v>
      </c>
      <c r="F174" s="15">
        <f>IF(RosterTable[[#This Row],[PlayerCalc]]=0,'Parameters &amp; calculations'!$C$5,RosterTable[[#This Row],[PlayerCalc]])</f>
        <v>5</v>
      </c>
      <c r="G174" s="15" t="str">
        <f>"Player "&amp;RosterTable[[#This Row],[Player'#]]</f>
        <v>Player 5</v>
      </c>
    </row>
    <row r="175" spans="1:7" x14ac:dyDescent="0.3">
      <c r="A175" s="17">
        <v>174</v>
      </c>
      <c r="B175" s="17">
        <f>ROUNDUP(RosterTable[[#This Row],[Period Player sequence'#]]/'Parameters &amp; calculations'!$E$21,0)</f>
        <v>4</v>
      </c>
      <c r="C175" s="17">
        <f>MOD(ROUNDUP(RosterTable[[#This Row],[Period Player sequence'#]]/'Parameters &amp; calculations'!$C$8,0),'Parameters &amp; calculations'!$C$7)</f>
        <v>8</v>
      </c>
      <c r="D175" s="17">
        <f>IF(RosterTable[[#This Row],[PeriodCalc]]=0,'Parameters &amp; calculations'!$C$7,RosterTable[[#This Row],[PeriodCalc]])</f>
        <v>8</v>
      </c>
      <c r="E175">
        <f>MOD(RosterTable[[#This Row],[Period Player sequence'#]],'Parameters &amp; calculations'!$C$5)</f>
        <v>6</v>
      </c>
      <c r="F175" s="15">
        <f>IF(RosterTable[[#This Row],[PlayerCalc]]=0,'Parameters &amp; calculations'!$C$5,RosterTable[[#This Row],[PlayerCalc]])</f>
        <v>6</v>
      </c>
      <c r="G175" s="15" t="str">
        <f>"Player "&amp;RosterTable[[#This Row],[Player'#]]</f>
        <v>Player 6</v>
      </c>
    </row>
    <row r="176" spans="1:7" x14ac:dyDescent="0.3">
      <c r="A176" s="17">
        <v>175</v>
      </c>
      <c r="B176" s="17">
        <f>ROUNDUP(RosterTable[[#This Row],[Period Player sequence'#]]/'Parameters &amp; calculations'!$E$21,0)</f>
        <v>4</v>
      </c>
      <c r="C176" s="17">
        <f>MOD(ROUNDUP(RosterTable[[#This Row],[Period Player sequence'#]]/'Parameters &amp; calculations'!$C$8,0),'Parameters &amp; calculations'!$C$7)</f>
        <v>8</v>
      </c>
      <c r="D176" s="17">
        <f>IF(RosterTable[[#This Row],[PeriodCalc]]=0,'Parameters &amp; calculations'!$C$7,RosterTable[[#This Row],[PeriodCalc]])</f>
        <v>8</v>
      </c>
      <c r="E176">
        <f>MOD(RosterTable[[#This Row],[Period Player sequence'#]],'Parameters &amp; calculations'!$C$5)</f>
        <v>7</v>
      </c>
      <c r="F176" s="15">
        <f>IF(RosterTable[[#This Row],[PlayerCalc]]=0,'Parameters &amp; calculations'!$C$5,RosterTable[[#This Row],[PlayerCalc]])</f>
        <v>7</v>
      </c>
      <c r="G176" s="15" t="str">
        <f>"Player "&amp;RosterTable[[#This Row],[Player'#]]</f>
        <v>Player 7</v>
      </c>
    </row>
    <row r="177" spans="1:7" x14ac:dyDescent="0.3">
      <c r="A177" s="17">
        <v>176</v>
      </c>
      <c r="B177" s="17">
        <f>ROUNDUP(RosterTable[[#This Row],[Period Player sequence'#]]/'Parameters &amp; calculations'!$E$21,0)</f>
        <v>4</v>
      </c>
      <c r="C177" s="17">
        <f>MOD(ROUNDUP(RosterTable[[#This Row],[Period Player sequence'#]]/'Parameters &amp; calculations'!$C$8,0),'Parameters &amp; calculations'!$C$7)</f>
        <v>0</v>
      </c>
      <c r="D177" s="17">
        <f>IF(RosterTable[[#This Row],[PeriodCalc]]=0,'Parameters &amp; calculations'!$C$7,RosterTable[[#This Row],[PeriodCalc]])</f>
        <v>9</v>
      </c>
      <c r="E177">
        <f>MOD(RosterTable[[#This Row],[Period Player sequence'#]],'Parameters &amp; calculations'!$C$5)</f>
        <v>8</v>
      </c>
      <c r="F177" s="15">
        <f>IF(RosterTable[[#This Row],[PlayerCalc]]=0,'Parameters &amp; calculations'!$C$5,RosterTable[[#This Row],[PlayerCalc]])</f>
        <v>8</v>
      </c>
      <c r="G177" s="15" t="str">
        <f>"Player "&amp;RosterTable[[#This Row],[Player'#]]</f>
        <v>Player 8</v>
      </c>
    </row>
    <row r="178" spans="1:7" x14ac:dyDescent="0.3">
      <c r="A178" s="17">
        <v>177</v>
      </c>
      <c r="B178" s="17">
        <f>ROUNDUP(RosterTable[[#This Row],[Period Player sequence'#]]/'Parameters &amp; calculations'!$E$21,0)</f>
        <v>4</v>
      </c>
      <c r="C178" s="17">
        <f>MOD(ROUNDUP(RosterTable[[#This Row],[Period Player sequence'#]]/'Parameters &amp; calculations'!$C$8,0),'Parameters &amp; calculations'!$C$7)</f>
        <v>0</v>
      </c>
      <c r="D178" s="17">
        <f>IF(RosterTable[[#This Row],[PeriodCalc]]=0,'Parameters &amp; calculations'!$C$7,RosterTable[[#This Row],[PeriodCalc]])</f>
        <v>9</v>
      </c>
      <c r="E178">
        <f>MOD(RosterTable[[#This Row],[Period Player sequence'#]],'Parameters &amp; calculations'!$C$5)</f>
        <v>9</v>
      </c>
      <c r="F178" s="15">
        <f>IF(RosterTable[[#This Row],[PlayerCalc]]=0,'Parameters &amp; calculations'!$C$5,RosterTable[[#This Row],[PlayerCalc]])</f>
        <v>9</v>
      </c>
      <c r="G178" s="15" t="str">
        <f>"Player "&amp;RosterTable[[#This Row],[Player'#]]</f>
        <v>Player 9</v>
      </c>
    </row>
    <row r="179" spans="1:7" x14ac:dyDescent="0.3">
      <c r="A179" s="17">
        <v>178</v>
      </c>
      <c r="B179" s="17">
        <f>ROUNDUP(RosterTable[[#This Row],[Period Player sequence'#]]/'Parameters &amp; calculations'!$E$21,0)</f>
        <v>4</v>
      </c>
      <c r="C179" s="17">
        <f>MOD(ROUNDUP(RosterTable[[#This Row],[Period Player sequence'#]]/'Parameters &amp; calculations'!$C$8,0),'Parameters &amp; calculations'!$C$7)</f>
        <v>0</v>
      </c>
      <c r="D179" s="17">
        <f>IF(RosterTable[[#This Row],[PeriodCalc]]=0,'Parameters &amp; calculations'!$C$7,RosterTable[[#This Row],[PeriodCalc]])</f>
        <v>9</v>
      </c>
      <c r="E179">
        <f>MOD(RosterTable[[#This Row],[Period Player sequence'#]],'Parameters &amp; calculations'!$C$5)</f>
        <v>10</v>
      </c>
      <c r="F179" s="15">
        <f>IF(RosterTable[[#This Row],[PlayerCalc]]=0,'Parameters &amp; calculations'!$C$5,RosterTable[[#This Row],[PlayerCalc]])</f>
        <v>10</v>
      </c>
      <c r="G179" s="15" t="str">
        <f>"Player "&amp;RosterTable[[#This Row],[Player'#]]</f>
        <v>Player 10</v>
      </c>
    </row>
    <row r="180" spans="1:7" x14ac:dyDescent="0.3">
      <c r="A180" s="17">
        <v>179</v>
      </c>
      <c r="B180" s="17">
        <f>ROUNDUP(RosterTable[[#This Row],[Period Player sequence'#]]/'Parameters &amp; calculations'!$E$21,0)</f>
        <v>4</v>
      </c>
      <c r="C180" s="17">
        <f>MOD(ROUNDUP(RosterTable[[#This Row],[Period Player sequence'#]]/'Parameters &amp; calculations'!$C$8,0),'Parameters &amp; calculations'!$C$7)</f>
        <v>0</v>
      </c>
      <c r="D180" s="17">
        <f>IF(RosterTable[[#This Row],[PeriodCalc]]=0,'Parameters &amp; calculations'!$C$7,RosterTable[[#This Row],[PeriodCalc]])</f>
        <v>9</v>
      </c>
      <c r="E180">
        <f>MOD(RosterTable[[#This Row],[Period Player sequence'#]],'Parameters &amp; calculations'!$C$5)</f>
        <v>11</v>
      </c>
      <c r="F180" s="15">
        <f>IF(RosterTable[[#This Row],[PlayerCalc]]=0,'Parameters &amp; calculations'!$C$5,RosterTable[[#This Row],[PlayerCalc]])</f>
        <v>11</v>
      </c>
      <c r="G180" s="15" t="str">
        <f>"Player "&amp;RosterTable[[#This Row],[Player'#]]</f>
        <v>Player 11</v>
      </c>
    </row>
    <row r="181" spans="1:7" x14ac:dyDescent="0.3">
      <c r="A181" s="17">
        <v>180</v>
      </c>
      <c r="B181" s="17">
        <f>ROUNDUP(RosterTable[[#This Row],[Period Player sequence'#]]/'Parameters &amp; calculations'!$E$21,0)</f>
        <v>4</v>
      </c>
      <c r="C181" s="17">
        <f>MOD(ROUNDUP(RosterTable[[#This Row],[Period Player sequence'#]]/'Parameters &amp; calculations'!$C$8,0),'Parameters &amp; calculations'!$C$7)</f>
        <v>0</v>
      </c>
      <c r="D181" s="17">
        <f>IF(RosterTable[[#This Row],[PeriodCalc]]=0,'Parameters &amp; calculations'!$C$7,RosterTable[[#This Row],[PeriodCalc]])</f>
        <v>9</v>
      </c>
      <c r="E181">
        <f>MOD(RosterTable[[#This Row],[Period Player sequence'#]],'Parameters &amp; calculations'!$C$5)</f>
        <v>0</v>
      </c>
      <c r="F181" s="15">
        <f>IF(RosterTable[[#This Row],[PlayerCalc]]=0,'Parameters &amp; calculations'!$C$5,RosterTable[[#This Row],[PlayerCalc]])</f>
        <v>12</v>
      </c>
      <c r="G181" s="15" t="str">
        <f>"Player "&amp;RosterTable[[#This Row],[Player'#]]</f>
        <v>Player 12</v>
      </c>
    </row>
    <row r="182" spans="1:7" x14ac:dyDescent="0.3">
      <c r="A182" s="17">
        <v>181</v>
      </c>
      <c r="B182" s="17">
        <f>ROUNDUP(RosterTable[[#This Row],[Period Player sequence'#]]/'Parameters &amp; calculations'!$E$21,0)</f>
        <v>5</v>
      </c>
      <c r="C182" s="17">
        <f>MOD(ROUNDUP(RosterTable[[#This Row],[Period Player sequence'#]]/'Parameters &amp; calculations'!$C$8,0),'Parameters &amp; calculations'!$C$7)</f>
        <v>1</v>
      </c>
      <c r="D182" s="17">
        <f>IF(RosterTable[[#This Row],[PeriodCalc]]=0,'Parameters &amp; calculations'!$C$7,RosterTable[[#This Row],[PeriodCalc]])</f>
        <v>1</v>
      </c>
      <c r="E182">
        <f>MOD(RosterTable[[#This Row],[Period Player sequence'#]],'Parameters &amp; calculations'!$C$5)</f>
        <v>1</v>
      </c>
      <c r="F182" s="15">
        <f>IF(RosterTable[[#This Row],[PlayerCalc]]=0,'Parameters &amp; calculations'!$C$5,RosterTable[[#This Row],[PlayerCalc]])</f>
        <v>1</v>
      </c>
      <c r="G182" s="15" t="str">
        <f>"Player "&amp;RosterTable[[#This Row],[Player'#]]</f>
        <v>Player 1</v>
      </c>
    </row>
    <row r="183" spans="1:7" x14ac:dyDescent="0.3">
      <c r="A183" s="17">
        <v>182</v>
      </c>
      <c r="B183" s="17">
        <f>ROUNDUP(RosterTable[[#This Row],[Period Player sequence'#]]/'Parameters &amp; calculations'!$E$21,0)</f>
        <v>5</v>
      </c>
      <c r="C183" s="17">
        <f>MOD(ROUNDUP(RosterTable[[#This Row],[Period Player sequence'#]]/'Parameters &amp; calculations'!$C$8,0),'Parameters &amp; calculations'!$C$7)</f>
        <v>1</v>
      </c>
      <c r="D183" s="17">
        <f>IF(RosterTable[[#This Row],[PeriodCalc]]=0,'Parameters &amp; calculations'!$C$7,RosterTable[[#This Row],[PeriodCalc]])</f>
        <v>1</v>
      </c>
      <c r="E183">
        <f>MOD(RosterTable[[#This Row],[Period Player sequence'#]],'Parameters &amp; calculations'!$C$5)</f>
        <v>2</v>
      </c>
      <c r="F183" s="15">
        <f>IF(RosterTable[[#This Row],[PlayerCalc]]=0,'Parameters &amp; calculations'!$C$5,RosterTable[[#This Row],[PlayerCalc]])</f>
        <v>2</v>
      </c>
      <c r="G183" s="15" t="str">
        <f>"Player "&amp;RosterTable[[#This Row],[Player'#]]</f>
        <v>Player 2</v>
      </c>
    </row>
    <row r="184" spans="1:7" x14ac:dyDescent="0.3">
      <c r="A184" s="17">
        <v>183</v>
      </c>
      <c r="B184" s="17">
        <f>ROUNDUP(RosterTable[[#This Row],[Period Player sequence'#]]/'Parameters &amp; calculations'!$E$21,0)</f>
        <v>5</v>
      </c>
      <c r="C184" s="17">
        <f>MOD(ROUNDUP(RosterTable[[#This Row],[Period Player sequence'#]]/'Parameters &amp; calculations'!$C$8,0),'Parameters &amp; calculations'!$C$7)</f>
        <v>1</v>
      </c>
      <c r="D184" s="17">
        <f>IF(RosterTable[[#This Row],[PeriodCalc]]=0,'Parameters &amp; calculations'!$C$7,RosterTable[[#This Row],[PeriodCalc]])</f>
        <v>1</v>
      </c>
      <c r="E184">
        <f>MOD(RosterTable[[#This Row],[Period Player sequence'#]],'Parameters &amp; calculations'!$C$5)</f>
        <v>3</v>
      </c>
      <c r="F184" s="15">
        <f>IF(RosterTable[[#This Row],[PlayerCalc]]=0,'Parameters &amp; calculations'!$C$5,RosterTable[[#This Row],[PlayerCalc]])</f>
        <v>3</v>
      </c>
      <c r="G184" s="15" t="str">
        <f>"Player "&amp;RosterTable[[#This Row],[Player'#]]</f>
        <v>Player 3</v>
      </c>
    </row>
    <row r="185" spans="1:7" x14ac:dyDescent="0.3">
      <c r="A185" s="17">
        <v>184</v>
      </c>
      <c r="B185" s="17">
        <f>ROUNDUP(RosterTable[[#This Row],[Period Player sequence'#]]/'Parameters &amp; calculations'!$E$21,0)</f>
        <v>5</v>
      </c>
      <c r="C185" s="17">
        <f>MOD(ROUNDUP(RosterTable[[#This Row],[Period Player sequence'#]]/'Parameters &amp; calculations'!$C$8,0),'Parameters &amp; calculations'!$C$7)</f>
        <v>1</v>
      </c>
      <c r="D185" s="17">
        <f>IF(RosterTable[[#This Row],[PeriodCalc]]=0,'Parameters &amp; calculations'!$C$7,RosterTable[[#This Row],[PeriodCalc]])</f>
        <v>1</v>
      </c>
      <c r="E185">
        <f>MOD(RosterTable[[#This Row],[Period Player sequence'#]],'Parameters &amp; calculations'!$C$5)</f>
        <v>4</v>
      </c>
      <c r="F185" s="15">
        <f>IF(RosterTable[[#This Row],[PlayerCalc]]=0,'Parameters &amp; calculations'!$C$5,RosterTable[[#This Row],[PlayerCalc]])</f>
        <v>4</v>
      </c>
      <c r="G185" s="15" t="str">
        <f>"Player "&amp;RosterTable[[#This Row],[Player'#]]</f>
        <v>Player 4</v>
      </c>
    </row>
    <row r="186" spans="1:7" x14ac:dyDescent="0.3">
      <c r="A186" s="17">
        <v>185</v>
      </c>
      <c r="B186" s="17">
        <f>ROUNDUP(RosterTable[[#This Row],[Period Player sequence'#]]/'Parameters &amp; calculations'!$E$21,0)</f>
        <v>5</v>
      </c>
      <c r="C186" s="17">
        <f>MOD(ROUNDUP(RosterTable[[#This Row],[Period Player sequence'#]]/'Parameters &amp; calculations'!$C$8,0),'Parameters &amp; calculations'!$C$7)</f>
        <v>1</v>
      </c>
      <c r="D186" s="17">
        <f>IF(RosterTable[[#This Row],[PeriodCalc]]=0,'Parameters &amp; calculations'!$C$7,RosterTable[[#This Row],[PeriodCalc]])</f>
        <v>1</v>
      </c>
      <c r="E186">
        <f>MOD(RosterTable[[#This Row],[Period Player sequence'#]],'Parameters &amp; calculations'!$C$5)</f>
        <v>5</v>
      </c>
      <c r="F186" s="15">
        <f>IF(RosterTable[[#This Row],[PlayerCalc]]=0,'Parameters &amp; calculations'!$C$5,RosterTable[[#This Row],[PlayerCalc]])</f>
        <v>5</v>
      </c>
      <c r="G186" s="15" t="str">
        <f>"Player "&amp;RosterTable[[#This Row],[Player'#]]</f>
        <v>Player 5</v>
      </c>
    </row>
    <row r="187" spans="1:7" x14ac:dyDescent="0.3">
      <c r="A187" s="17">
        <v>186</v>
      </c>
      <c r="B187" s="17">
        <f>ROUNDUP(RosterTable[[#This Row],[Period Player sequence'#]]/'Parameters &amp; calculations'!$E$21,0)</f>
        <v>5</v>
      </c>
      <c r="C187" s="17">
        <f>MOD(ROUNDUP(RosterTable[[#This Row],[Period Player sequence'#]]/'Parameters &amp; calculations'!$C$8,0),'Parameters &amp; calculations'!$C$7)</f>
        <v>2</v>
      </c>
      <c r="D187" s="17">
        <f>IF(RosterTable[[#This Row],[PeriodCalc]]=0,'Parameters &amp; calculations'!$C$7,RosterTable[[#This Row],[PeriodCalc]])</f>
        <v>2</v>
      </c>
      <c r="E187">
        <f>MOD(RosterTable[[#This Row],[Period Player sequence'#]],'Parameters &amp; calculations'!$C$5)</f>
        <v>6</v>
      </c>
      <c r="F187" s="15">
        <f>IF(RosterTable[[#This Row],[PlayerCalc]]=0,'Parameters &amp; calculations'!$C$5,RosterTable[[#This Row],[PlayerCalc]])</f>
        <v>6</v>
      </c>
      <c r="G187" s="15" t="str">
        <f>"Player "&amp;RosterTable[[#This Row],[Player'#]]</f>
        <v>Player 6</v>
      </c>
    </row>
    <row r="188" spans="1:7" x14ac:dyDescent="0.3">
      <c r="A188" s="17">
        <v>187</v>
      </c>
      <c r="B188" s="17">
        <f>ROUNDUP(RosterTable[[#This Row],[Period Player sequence'#]]/'Parameters &amp; calculations'!$E$21,0)</f>
        <v>5</v>
      </c>
      <c r="C188" s="17">
        <f>MOD(ROUNDUP(RosterTable[[#This Row],[Period Player sequence'#]]/'Parameters &amp; calculations'!$C$8,0),'Parameters &amp; calculations'!$C$7)</f>
        <v>2</v>
      </c>
      <c r="D188" s="17">
        <f>IF(RosterTable[[#This Row],[PeriodCalc]]=0,'Parameters &amp; calculations'!$C$7,RosterTable[[#This Row],[PeriodCalc]])</f>
        <v>2</v>
      </c>
      <c r="E188">
        <f>MOD(RosterTable[[#This Row],[Period Player sequence'#]],'Parameters &amp; calculations'!$C$5)</f>
        <v>7</v>
      </c>
      <c r="F188" s="15">
        <f>IF(RosterTable[[#This Row],[PlayerCalc]]=0,'Parameters &amp; calculations'!$C$5,RosterTable[[#This Row],[PlayerCalc]])</f>
        <v>7</v>
      </c>
      <c r="G188" s="15" t="str">
        <f>"Player "&amp;RosterTable[[#This Row],[Player'#]]</f>
        <v>Player 7</v>
      </c>
    </row>
    <row r="189" spans="1:7" x14ac:dyDescent="0.3">
      <c r="A189" s="17">
        <v>188</v>
      </c>
      <c r="B189" s="17">
        <f>ROUNDUP(RosterTable[[#This Row],[Period Player sequence'#]]/'Parameters &amp; calculations'!$E$21,0)</f>
        <v>5</v>
      </c>
      <c r="C189" s="17">
        <f>MOD(ROUNDUP(RosterTable[[#This Row],[Period Player sequence'#]]/'Parameters &amp; calculations'!$C$8,0),'Parameters &amp; calculations'!$C$7)</f>
        <v>2</v>
      </c>
      <c r="D189" s="17">
        <f>IF(RosterTable[[#This Row],[PeriodCalc]]=0,'Parameters &amp; calculations'!$C$7,RosterTable[[#This Row],[PeriodCalc]])</f>
        <v>2</v>
      </c>
      <c r="E189">
        <f>MOD(RosterTable[[#This Row],[Period Player sequence'#]],'Parameters &amp; calculations'!$C$5)</f>
        <v>8</v>
      </c>
      <c r="F189" s="15">
        <f>IF(RosterTable[[#This Row],[PlayerCalc]]=0,'Parameters &amp; calculations'!$C$5,RosterTable[[#This Row],[PlayerCalc]])</f>
        <v>8</v>
      </c>
      <c r="G189" s="15" t="str">
        <f>"Player "&amp;RosterTable[[#This Row],[Player'#]]</f>
        <v>Player 8</v>
      </c>
    </row>
    <row r="190" spans="1:7" x14ac:dyDescent="0.3">
      <c r="A190" s="17">
        <v>189</v>
      </c>
      <c r="B190" s="17">
        <f>ROUNDUP(RosterTable[[#This Row],[Period Player sequence'#]]/'Parameters &amp; calculations'!$E$21,0)</f>
        <v>5</v>
      </c>
      <c r="C190" s="17">
        <f>MOD(ROUNDUP(RosterTable[[#This Row],[Period Player sequence'#]]/'Parameters &amp; calculations'!$C$8,0),'Parameters &amp; calculations'!$C$7)</f>
        <v>2</v>
      </c>
      <c r="D190" s="17">
        <f>IF(RosterTable[[#This Row],[PeriodCalc]]=0,'Parameters &amp; calculations'!$C$7,RosterTable[[#This Row],[PeriodCalc]])</f>
        <v>2</v>
      </c>
      <c r="E190">
        <f>MOD(RosterTable[[#This Row],[Period Player sequence'#]],'Parameters &amp; calculations'!$C$5)</f>
        <v>9</v>
      </c>
      <c r="F190" s="15">
        <f>IF(RosterTable[[#This Row],[PlayerCalc]]=0,'Parameters &amp; calculations'!$C$5,RosterTable[[#This Row],[PlayerCalc]])</f>
        <v>9</v>
      </c>
      <c r="G190" s="15" t="str">
        <f>"Player "&amp;RosterTable[[#This Row],[Player'#]]</f>
        <v>Player 9</v>
      </c>
    </row>
    <row r="191" spans="1:7" x14ac:dyDescent="0.3">
      <c r="A191" s="17">
        <v>190</v>
      </c>
      <c r="B191" s="17">
        <f>ROUNDUP(RosterTable[[#This Row],[Period Player sequence'#]]/'Parameters &amp; calculations'!$E$21,0)</f>
        <v>5</v>
      </c>
      <c r="C191" s="17">
        <f>MOD(ROUNDUP(RosterTable[[#This Row],[Period Player sequence'#]]/'Parameters &amp; calculations'!$C$8,0),'Parameters &amp; calculations'!$C$7)</f>
        <v>2</v>
      </c>
      <c r="D191" s="17">
        <f>IF(RosterTable[[#This Row],[PeriodCalc]]=0,'Parameters &amp; calculations'!$C$7,RosterTable[[#This Row],[PeriodCalc]])</f>
        <v>2</v>
      </c>
      <c r="E191">
        <f>MOD(RosterTable[[#This Row],[Period Player sequence'#]],'Parameters &amp; calculations'!$C$5)</f>
        <v>10</v>
      </c>
      <c r="F191" s="15">
        <f>IF(RosterTable[[#This Row],[PlayerCalc]]=0,'Parameters &amp; calculations'!$C$5,RosterTable[[#This Row],[PlayerCalc]])</f>
        <v>10</v>
      </c>
      <c r="G191" s="15" t="str">
        <f>"Player "&amp;RosterTable[[#This Row],[Player'#]]</f>
        <v>Player 10</v>
      </c>
    </row>
    <row r="192" spans="1:7" x14ac:dyDescent="0.3">
      <c r="A192" s="17">
        <v>191</v>
      </c>
      <c r="B192" s="17">
        <f>ROUNDUP(RosterTable[[#This Row],[Period Player sequence'#]]/'Parameters &amp; calculations'!$E$21,0)</f>
        <v>5</v>
      </c>
      <c r="C192" s="17">
        <f>MOD(ROUNDUP(RosterTable[[#This Row],[Period Player sequence'#]]/'Parameters &amp; calculations'!$C$8,0),'Parameters &amp; calculations'!$C$7)</f>
        <v>3</v>
      </c>
      <c r="D192" s="17">
        <f>IF(RosterTable[[#This Row],[PeriodCalc]]=0,'Parameters &amp; calculations'!$C$7,RosterTable[[#This Row],[PeriodCalc]])</f>
        <v>3</v>
      </c>
      <c r="E192">
        <f>MOD(RosterTable[[#This Row],[Period Player sequence'#]],'Parameters &amp; calculations'!$C$5)</f>
        <v>11</v>
      </c>
      <c r="F192" s="15">
        <f>IF(RosterTable[[#This Row],[PlayerCalc]]=0,'Parameters &amp; calculations'!$C$5,RosterTable[[#This Row],[PlayerCalc]])</f>
        <v>11</v>
      </c>
      <c r="G192" s="15" t="str">
        <f>"Player "&amp;RosterTable[[#This Row],[Player'#]]</f>
        <v>Player 11</v>
      </c>
    </row>
    <row r="193" spans="1:7" x14ac:dyDescent="0.3">
      <c r="A193" s="17">
        <v>192</v>
      </c>
      <c r="B193" s="17">
        <f>ROUNDUP(RosterTable[[#This Row],[Period Player sequence'#]]/'Parameters &amp; calculations'!$E$21,0)</f>
        <v>5</v>
      </c>
      <c r="C193" s="17">
        <f>MOD(ROUNDUP(RosterTable[[#This Row],[Period Player sequence'#]]/'Parameters &amp; calculations'!$C$8,0),'Parameters &amp; calculations'!$C$7)</f>
        <v>3</v>
      </c>
      <c r="D193" s="17">
        <f>IF(RosterTable[[#This Row],[PeriodCalc]]=0,'Parameters &amp; calculations'!$C$7,RosterTable[[#This Row],[PeriodCalc]])</f>
        <v>3</v>
      </c>
      <c r="E193">
        <f>MOD(RosterTable[[#This Row],[Period Player sequence'#]],'Parameters &amp; calculations'!$C$5)</f>
        <v>0</v>
      </c>
      <c r="F193" s="15">
        <f>IF(RosterTable[[#This Row],[PlayerCalc]]=0,'Parameters &amp; calculations'!$C$5,RosterTable[[#This Row],[PlayerCalc]])</f>
        <v>12</v>
      </c>
      <c r="G193" s="15" t="str">
        <f>"Player "&amp;RosterTable[[#This Row],[Player'#]]</f>
        <v>Player 12</v>
      </c>
    </row>
    <row r="194" spans="1:7" x14ac:dyDescent="0.3">
      <c r="A194" s="17">
        <v>193</v>
      </c>
      <c r="B194" s="17">
        <f>ROUNDUP(RosterTable[[#This Row],[Period Player sequence'#]]/'Parameters &amp; calculations'!$E$21,0)</f>
        <v>5</v>
      </c>
      <c r="C194" s="17">
        <f>MOD(ROUNDUP(RosterTable[[#This Row],[Period Player sequence'#]]/'Parameters &amp; calculations'!$C$8,0),'Parameters &amp; calculations'!$C$7)</f>
        <v>3</v>
      </c>
      <c r="D194" s="17">
        <f>IF(RosterTable[[#This Row],[PeriodCalc]]=0,'Parameters &amp; calculations'!$C$7,RosterTable[[#This Row],[PeriodCalc]])</f>
        <v>3</v>
      </c>
      <c r="E194">
        <f>MOD(RosterTable[[#This Row],[Period Player sequence'#]],'Parameters &amp; calculations'!$C$5)</f>
        <v>1</v>
      </c>
      <c r="F194" s="15">
        <f>IF(RosterTable[[#This Row],[PlayerCalc]]=0,'Parameters &amp; calculations'!$C$5,RosterTable[[#This Row],[PlayerCalc]])</f>
        <v>1</v>
      </c>
      <c r="G194" s="15" t="str">
        <f>"Player "&amp;RosterTable[[#This Row],[Player'#]]</f>
        <v>Player 1</v>
      </c>
    </row>
    <row r="195" spans="1:7" x14ac:dyDescent="0.3">
      <c r="A195" s="17">
        <v>194</v>
      </c>
      <c r="B195" s="17">
        <f>ROUNDUP(RosterTable[[#This Row],[Period Player sequence'#]]/'Parameters &amp; calculations'!$E$21,0)</f>
        <v>5</v>
      </c>
      <c r="C195" s="17">
        <f>MOD(ROUNDUP(RosterTable[[#This Row],[Period Player sequence'#]]/'Parameters &amp; calculations'!$C$8,0),'Parameters &amp; calculations'!$C$7)</f>
        <v>3</v>
      </c>
      <c r="D195" s="17">
        <f>IF(RosterTable[[#This Row],[PeriodCalc]]=0,'Parameters &amp; calculations'!$C$7,RosterTable[[#This Row],[PeriodCalc]])</f>
        <v>3</v>
      </c>
      <c r="E195">
        <f>MOD(RosterTable[[#This Row],[Period Player sequence'#]],'Parameters &amp; calculations'!$C$5)</f>
        <v>2</v>
      </c>
      <c r="F195" s="15">
        <f>IF(RosterTable[[#This Row],[PlayerCalc]]=0,'Parameters &amp; calculations'!$C$5,RosterTable[[#This Row],[PlayerCalc]])</f>
        <v>2</v>
      </c>
      <c r="G195" s="15" t="str">
        <f>"Player "&amp;RosterTable[[#This Row],[Player'#]]</f>
        <v>Player 2</v>
      </c>
    </row>
    <row r="196" spans="1:7" x14ac:dyDescent="0.3">
      <c r="A196" s="17">
        <v>195</v>
      </c>
      <c r="B196" s="17">
        <f>ROUNDUP(RosterTable[[#This Row],[Period Player sequence'#]]/'Parameters &amp; calculations'!$E$21,0)</f>
        <v>5</v>
      </c>
      <c r="C196" s="17">
        <f>MOD(ROUNDUP(RosterTable[[#This Row],[Period Player sequence'#]]/'Parameters &amp; calculations'!$C$8,0),'Parameters &amp; calculations'!$C$7)</f>
        <v>3</v>
      </c>
      <c r="D196" s="17">
        <f>IF(RosterTable[[#This Row],[PeriodCalc]]=0,'Parameters &amp; calculations'!$C$7,RosterTable[[#This Row],[PeriodCalc]])</f>
        <v>3</v>
      </c>
      <c r="E196">
        <f>MOD(RosterTable[[#This Row],[Period Player sequence'#]],'Parameters &amp; calculations'!$C$5)</f>
        <v>3</v>
      </c>
      <c r="F196" s="15">
        <f>IF(RosterTable[[#This Row],[PlayerCalc]]=0,'Parameters &amp; calculations'!$C$5,RosterTable[[#This Row],[PlayerCalc]])</f>
        <v>3</v>
      </c>
      <c r="G196" s="15" t="str">
        <f>"Player "&amp;RosterTable[[#This Row],[Player'#]]</f>
        <v>Player 3</v>
      </c>
    </row>
    <row r="197" spans="1:7" x14ac:dyDescent="0.3">
      <c r="A197" s="17">
        <v>196</v>
      </c>
      <c r="B197" s="17">
        <f>ROUNDUP(RosterTable[[#This Row],[Period Player sequence'#]]/'Parameters &amp; calculations'!$E$21,0)</f>
        <v>5</v>
      </c>
      <c r="C197" s="17">
        <f>MOD(ROUNDUP(RosterTable[[#This Row],[Period Player sequence'#]]/'Parameters &amp; calculations'!$C$8,0),'Parameters &amp; calculations'!$C$7)</f>
        <v>4</v>
      </c>
      <c r="D197" s="17">
        <f>IF(RosterTable[[#This Row],[PeriodCalc]]=0,'Parameters &amp; calculations'!$C$7,RosterTable[[#This Row],[PeriodCalc]])</f>
        <v>4</v>
      </c>
      <c r="E197">
        <f>MOD(RosterTable[[#This Row],[Period Player sequence'#]],'Parameters &amp; calculations'!$C$5)</f>
        <v>4</v>
      </c>
      <c r="F197" s="15">
        <f>IF(RosterTable[[#This Row],[PlayerCalc]]=0,'Parameters &amp; calculations'!$C$5,RosterTable[[#This Row],[PlayerCalc]])</f>
        <v>4</v>
      </c>
      <c r="G197" s="15" t="str">
        <f>"Player "&amp;RosterTable[[#This Row],[Player'#]]</f>
        <v>Player 4</v>
      </c>
    </row>
    <row r="198" spans="1:7" x14ac:dyDescent="0.3">
      <c r="A198" s="17">
        <v>197</v>
      </c>
      <c r="B198" s="17">
        <f>ROUNDUP(RosterTable[[#This Row],[Period Player sequence'#]]/'Parameters &amp; calculations'!$E$21,0)</f>
        <v>5</v>
      </c>
      <c r="C198" s="17">
        <f>MOD(ROUNDUP(RosterTable[[#This Row],[Period Player sequence'#]]/'Parameters &amp; calculations'!$C$8,0),'Parameters &amp; calculations'!$C$7)</f>
        <v>4</v>
      </c>
      <c r="D198" s="17">
        <f>IF(RosterTable[[#This Row],[PeriodCalc]]=0,'Parameters &amp; calculations'!$C$7,RosterTable[[#This Row],[PeriodCalc]])</f>
        <v>4</v>
      </c>
      <c r="E198">
        <f>MOD(RosterTable[[#This Row],[Period Player sequence'#]],'Parameters &amp; calculations'!$C$5)</f>
        <v>5</v>
      </c>
      <c r="F198" s="15">
        <f>IF(RosterTable[[#This Row],[PlayerCalc]]=0,'Parameters &amp; calculations'!$C$5,RosterTable[[#This Row],[PlayerCalc]])</f>
        <v>5</v>
      </c>
      <c r="G198" s="15" t="str">
        <f>"Player "&amp;RosterTable[[#This Row],[Player'#]]</f>
        <v>Player 5</v>
      </c>
    </row>
    <row r="199" spans="1:7" x14ac:dyDescent="0.3">
      <c r="A199" s="17">
        <v>198</v>
      </c>
      <c r="B199" s="17">
        <f>ROUNDUP(RosterTable[[#This Row],[Period Player sequence'#]]/'Parameters &amp; calculations'!$E$21,0)</f>
        <v>5</v>
      </c>
      <c r="C199" s="17">
        <f>MOD(ROUNDUP(RosterTable[[#This Row],[Period Player sequence'#]]/'Parameters &amp; calculations'!$C$8,0),'Parameters &amp; calculations'!$C$7)</f>
        <v>4</v>
      </c>
      <c r="D199" s="17">
        <f>IF(RosterTable[[#This Row],[PeriodCalc]]=0,'Parameters &amp; calculations'!$C$7,RosterTable[[#This Row],[PeriodCalc]])</f>
        <v>4</v>
      </c>
      <c r="E199">
        <f>MOD(RosterTable[[#This Row],[Period Player sequence'#]],'Parameters &amp; calculations'!$C$5)</f>
        <v>6</v>
      </c>
      <c r="F199" s="15">
        <f>IF(RosterTable[[#This Row],[PlayerCalc]]=0,'Parameters &amp; calculations'!$C$5,RosterTable[[#This Row],[PlayerCalc]])</f>
        <v>6</v>
      </c>
      <c r="G199" s="15" t="str">
        <f>"Player "&amp;RosterTable[[#This Row],[Player'#]]</f>
        <v>Player 6</v>
      </c>
    </row>
    <row r="200" spans="1:7" x14ac:dyDescent="0.3">
      <c r="A200" s="17">
        <v>199</v>
      </c>
      <c r="B200" s="17">
        <f>ROUNDUP(RosterTable[[#This Row],[Period Player sequence'#]]/'Parameters &amp; calculations'!$E$21,0)</f>
        <v>5</v>
      </c>
      <c r="C200" s="17">
        <f>MOD(ROUNDUP(RosterTable[[#This Row],[Period Player sequence'#]]/'Parameters &amp; calculations'!$C$8,0),'Parameters &amp; calculations'!$C$7)</f>
        <v>4</v>
      </c>
      <c r="D200" s="17">
        <f>IF(RosterTable[[#This Row],[PeriodCalc]]=0,'Parameters &amp; calculations'!$C$7,RosterTable[[#This Row],[PeriodCalc]])</f>
        <v>4</v>
      </c>
      <c r="E200">
        <f>MOD(RosterTable[[#This Row],[Period Player sequence'#]],'Parameters &amp; calculations'!$C$5)</f>
        <v>7</v>
      </c>
      <c r="F200" s="15">
        <f>IF(RosterTable[[#This Row],[PlayerCalc]]=0,'Parameters &amp; calculations'!$C$5,RosterTable[[#This Row],[PlayerCalc]])</f>
        <v>7</v>
      </c>
      <c r="G200" s="15" t="str">
        <f>"Player "&amp;RosterTable[[#This Row],[Player'#]]</f>
        <v>Player 7</v>
      </c>
    </row>
    <row r="201" spans="1:7" x14ac:dyDescent="0.3">
      <c r="A201" s="17">
        <v>200</v>
      </c>
      <c r="B201" s="17">
        <f>ROUNDUP(RosterTable[[#This Row],[Period Player sequence'#]]/'Parameters &amp; calculations'!$E$21,0)</f>
        <v>5</v>
      </c>
      <c r="C201" s="17">
        <f>MOD(ROUNDUP(RosterTable[[#This Row],[Period Player sequence'#]]/'Parameters &amp; calculations'!$C$8,0),'Parameters &amp; calculations'!$C$7)</f>
        <v>4</v>
      </c>
      <c r="D201" s="17">
        <f>IF(RosterTable[[#This Row],[PeriodCalc]]=0,'Parameters &amp; calculations'!$C$7,RosterTable[[#This Row],[PeriodCalc]])</f>
        <v>4</v>
      </c>
      <c r="E201">
        <f>MOD(RosterTable[[#This Row],[Period Player sequence'#]],'Parameters &amp; calculations'!$C$5)</f>
        <v>8</v>
      </c>
      <c r="F201" s="15">
        <f>IF(RosterTable[[#This Row],[PlayerCalc]]=0,'Parameters &amp; calculations'!$C$5,RosterTable[[#This Row],[PlayerCalc]])</f>
        <v>8</v>
      </c>
      <c r="G201" s="15" t="str">
        <f>"Player "&amp;RosterTable[[#This Row],[Player'#]]</f>
        <v>Player 8</v>
      </c>
    </row>
    <row r="202" spans="1:7" x14ac:dyDescent="0.3">
      <c r="A202" s="17">
        <v>201</v>
      </c>
      <c r="B202" s="17">
        <f>ROUNDUP(RosterTable[[#This Row],[Period Player sequence'#]]/'Parameters &amp; calculations'!$E$21,0)</f>
        <v>5</v>
      </c>
      <c r="C202" s="17">
        <f>MOD(ROUNDUP(RosterTable[[#This Row],[Period Player sequence'#]]/'Parameters &amp; calculations'!$C$8,0),'Parameters &amp; calculations'!$C$7)</f>
        <v>5</v>
      </c>
      <c r="D202" s="17">
        <f>IF(RosterTable[[#This Row],[PeriodCalc]]=0,'Parameters &amp; calculations'!$C$7,RosterTable[[#This Row],[PeriodCalc]])</f>
        <v>5</v>
      </c>
      <c r="E202">
        <f>MOD(RosterTable[[#This Row],[Period Player sequence'#]],'Parameters &amp; calculations'!$C$5)</f>
        <v>9</v>
      </c>
      <c r="F202" s="15">
        <f>IF(RosterTable[[#This Row],[PlayerCalc]]=0,'Parameters &amp; calculations'!$C$5,RosterTable[[#This Row],[PlayerCalc]])</f>
        <v>9</v>
      </c>
      <c r="G202" s="15" t="str">
        <f>"Player "&amp;RosterTable[[#This Row],[Player'#]]</f>
        <v>Player 9</v>
      </c>
    </row>
    <row r="203" spans="1:7" x14ac:dyDescent="0.3">
      <c r="A203" s="17">
        <v>202</v>
      </c>
      <c r="B203" s="17">
        <f>ROUNDUP(RosterTable[[#This Row],[Period Player sequence'#]]/'Parameters &amp; calculations'!$E$21,0)</f>
        <v>5</v>
      </c>
      <c r="C203" s="17">
        <f>MOD(ROUNDUP(RosterTable[[#This Row],[Period Player sequence'#]]/'Parameters &amp; calculations'!$C$8,0),'Parameters &amp; calculations'!$C$7)</f>
        <v>5</v>
      </c>
      <c r="D203" s="17">
        <f>IF(RosterTable[[#This Row],[PeriodCalc]]=0,'Parameters &amp; calculations'!$C$7,RosterTable[[#This Row],[PeriodCalc]])</f>
        <v>5</v>
      </c>
      <c r="E203">
        <f>MOD(RosterTable[[#This Row],[Period Player sequence'#]],'Parameters &amp; calculations'!$C$5)</f>
        <v>10</v>
      </c>
      <c r="F203" s="15">
        <f>IF(RosterTable[[#This Row],[PlayerCalc]]=0,'Parameters &amp; calculations'!$C$5,RosterTable[[#This Row],[PlayerCalc]])</f>
        <v>10</v>
      </c>
      <c r="G203" s="15" t="str">
        <f>"Player "&amp;RosterTable[[#This Row],[Player'#]]</f>
        <v>Player 10</v>
      </c>
    </row>
    <row r="204" spans="1:7" x14ac:dyDescent="0.3">
      <c r="A204" s="17">
        <v>203</v>
      </c>
      <c r="B204" s="17">
        <f>ROUNDUP(RosterTable[[#This Row],[Period Player sequence'#]]/'Parameters &amp; calculations'!$E$21,0)</f>
        <v>5</v>
      </c>
      <c r="C204" s="17">
        <f>MOD(ROUNDUP(RosterTable[[#This Row],[Period Player sequence'#]]/'Parameters &amp; calculations'!$C$8,0),'Parameters &amp; calculations'!$C$7)</f>
        <v>5</v>
      </c>
      <c r="D204" s="17">
        <f>IF(RosterTable[[#This Row],[PeriodCalc]]=0,'Parameters &amp; calculations'!$C$7,RosterTable[[#This Row],[PeriodCalc]])</f>
        <v>5</v>
      </c>
      <c r="E204">
        <f>MOD(RosterTable[[#This Row],[Period Player sequence'#]],'Parameters &amp; calculations'!$C$5)</f>
        <v>11</v>
      </c>
      <c r="F204" s="15">
        <f>IF(RosterTable[[#This Row],[PlayerCalc]]=0,'Parameters &amp; calculations'!$C$5,RosterTable[[#This Row],[PlayerCalc]])</f>
        <v>11</v>
      </c>
      <c r="G204" s="15" t="str">
        <f>"Player "&amp;RosterTable[[#This Row],[Player'#]]</f>
        <v>Player 11</v>
      </c>
    </row>
    <row r="205" spans="1:7" x14ac:dyDescent="0.3">
      <c r="A205" s="17">
        <v>204</v>
      </c>
      <c r="B205" s="17">
        <f>ROUNDUP(RosterTable[[#This Row],[Period Player sequence'#]]/'Parameters &amp; calculations'!$E$21,0)</f>
        <v>5</v>
      </c>
      <c r="C205" s="17">
        <f>MOD(ROUNDUP(RosterTable[[#This Row],[Period Player sequence'#]]/'Parameters &amp; calculations'!$C$8,0),'Parameters &amp; calculations'!$C$7)</f>
        <v>5</v>
      </c>
      <c r="D205" s="17">
        <f>IF(RosterTable[[#This Row],[PeriodCalc]]=0,'Parameters &amp; calculations'!$C$7,RosterTable[[#This Row],[PeriodCalc]])</f>
        <v>5</v>
      </c>
      <c r="E205">
        <f>MOD(RosterTable[[#This Row],[Period Player sequence'#]],'Parameters &amp; calculations'!$C$5)</f>
        <v>0</v>
      </c>
      <c r="F205" s="15">
        <f>IF(RosterTable[[#This Row],[PlayerCalc]]=0,'Parameters &amp; calculations'!$C$5,RosterTable[[#This Row],[PlayerCalc]])</f>
        <v>12</v>
      </c>
      <c r="G205" s="15" t="str">
        <f>"Player "&amp;RosterTable[[#This Row],[Player'#]]</f>
        <v>Player 12</v>
      </c>
    </row>
    <row r="206" spans="1:7" x14ac:dyDescent="0.3">
      <c r="A206" s="17">
        <v>205</v>
      </c>
      <c r="B206" s="17">
        <f>ROUNDUP(RosterTable[[#This Row],[Period Player sequence'#]]/'Parameters &amp; calculations'!$E$21,0)</f>
        <v>5</v>
      </c>
      <c r="C206" s="17">
        <f>MOD(ROUNDUP(RosterTable[[#This Row],[Period Player sequence'#]]/'Parameters &amp; calculations'!$C$8,0),'Parameters &amp; calculations'!$C$7)</f>
        <v>5</v>
      </c>
      <c r="D206" s="17">
        <f>IF(RosterTable[[#This Row],[PeriodCalc]]=0,'Parameters &amp; calculations'!$C$7,RosterTable[[#This Row],[PeriodCalc]])</f>
        <v>5</v>
      </c>
      <c r="E206">
        <f>MOD(RosterTable[[#This Row],[Period Player sequence'#]],'Parameters &amp; calculations'!$C$5)</f>
        <v>1</v>
      </c>
      <c r="F206" s="15">
        <f>IF(RosterTable[[#This Row],[PlayerCalc]]=0,'Parameters &amp; calculations'!$C$5,RosterTable[[#This Row],[PlayerCalc]])</f>
        <v>1</v>
      </c>
      <c r="G206" s="15" t="str">
        <f>"Player "&amp;RosterTable[[#This Row],[Player'#]]</f>
        <v>Player 1</v>
      </c>
    </row>
    <row r="207" spans="1:7" x14ac:dyDescent="0.3">
      <c r="A207" s="17">
        <v>206</v>
      </c>
      <c r="B207" s="17">
        <f>ROUNDUP(RosterTable[[#This Row],[Period Player sequence'#]]/'Parameters &amp; calculations'!$E$21,0)</f>
        <v>5</v>
      </c>
      <c r="C207" s="17">
        <f>MOD(ROUNDUP(RosterTable[[#This Row],[Period Player sequence'#]]/'Parameters &amp; calculations'!$C$8,0),'Parameters &amp; calculations'!$C$7)</f>
        <v>6</v>
      </c>
      <c r="D207" s="17">
        <f>IF(RosterTable[[#This Row],[PeriodCalc]]=0,'Parameters &amp; calculations'!$C$7,RosterTable[[#This Row],[PeriodCalc]])</f>
        <v>6</v>
      </c>
      <c r="E207">
        <f>MOD(RosterTable[[#This Row],[Period Player sequence'#]],'Parameters &amp; calculations'!$C$5)</f>
        <v>2</v>
      </c>
      <c r="F207" s="15">
        <f>IF(RosterTable[[#This Row],[PlayerCalc]]=0,'Parameters &amp; calculations'!$C$5,RosterTable[[#This Row],[PlayerCalc]])</f>
        <v>2</v>
      </c>
      <c r="G207" s="15" t="str">
        <f>"Player "&amp;RosterTable[[#This Row],[Player'#]]</f>
        <v>Player 2</v>
      </c>
    </row>
    <row r="208" spans="1:7" x14ac:dyDescent="0.3">
      <c r="A208" s="17">
        <v>207</v>
      </c>
      <c r="B208" s="17">
        <f>ROUNDUP(RosterTable[[#This Row],[Period Player sequence'#]]/'Parameters &amp; calculations'!$E$21,0)</f>
        <v>5</v>
      </c>
      <c r="C208" s="17">
        <f>MOD(ROUNDUP(RosterTable[[#This Row],[Period Player sequence'#]]/'Parameters &amp; calculations'!$C$8,0),'Parameters &amp; calculations'!$C$7)</f>
        <v>6</v>
      </c>
      <c r="D208" s="17">
        <f>IF(RosterTable[[#This Row],[PeriodCalc]]=0,'Parameters &amp; calculations'!$C$7,RosterTable[[#This Row],[PeriodCalc]])</f>
        <v>6</v>
      </c>
      <c r="E208">
        <f>MOD(RosterTable[[#This Row],[Period Player sequence'#]],'Parameters &amp; calculations'!$C$5)</f>
        <v>3</v>
      </c>
      <c r="F208" s="15">
        <f>IF(RosterTable[[#This Row],[PlayerCalc]]=0,'Parameters &amp; calculations'!$C$5,RosterTable[[#This Row],[PlayerCalc]])</f>
        <v>3</v>
      </c>
      <c r="G208" s="15" t="str">
        <f>"Player "&amp;RosterTable[[#This Row],[Player'#]]</f>
        <v>Player 3</v>
      </c>
    </row>
    <row r="209" spans="1:7" x14ac:dyDescent="0.3">
      <c r="A209" s="17">
        <v>208</v>
      </c>
      <c r="B209" s="17">
        <f>ROUNDUP(RosterTable[[#This Row],[Period Player sequence'#]]/'Parameters &amp; calculations'!$E$21,0)</f>
        <v>5</v>
      </c>
      <c r="C209" s="17">
        <f>MOD(ROUNDUP(RosterTable[[#This Row],[Period Player sequence'#]]/'Parameters &amp; calculations'!$C$8,0),'Parameters &amp; calculations'!$C$7)</f>
        <v>6</v>
      </c>
      <c r="D209" s="17">
        <f>IF(RosterTable[[#This Row],[PeriodCalc]]=0,'Parameters &amp; calculations'!$C$7,RosterTable[[#This Row],[PeriodCalc]])</f>
        <v>6</v>
      </c>
      <c r="E209">
        <f>MOD(RosterTable[[#This Row],[Period Player sequence'#]],'Parameters &amp; calculations'!$C$5)</f>
        <v>4</v>
      </c>
      <c r="F209" s="15">
        <f>IF(RosterTable[[#This Row],[PlayerCalc]]=0,'Parameters &amp; calculations'!$C$5,RosterTable[[#This Row],[PlayerCalc]])</f>
        <v>4</v>
      </c>
      <c r="G209" s="15" t="str">
        <f>"Player "&amp;RosterTable[[#This Row],[Player'#]]</f>
        <v>Player 4</v>
      </c>
    </row>
    <row r="210" spans="1:7" x14ac:dyDescent="0.3">
      <c r="A210" s="17">
        <v>209</v>
      </c>
      <c r="B210" s="17">
        <f>ROUNDUP(RosterTable[[#This Row],[Period Player sequence'#]]/'Parameters &amp; calculations'!$E$21,0)</f>
        <v>5</v>
      </c>
      <c r="C210" s="17">
        <f>MOD(ROUNDUP(RosterTable[[#This Row],[Period Player sequence'#]]/'Parameters &amp; calculations'!$C$8,0),'Parameters &amp; calculations'!$C$7)</f>
        <v>6</v>
      </c>
      <c r="D210" s="17">
        <f>IF(RosterTable[[#This Row],[PeriodCalc]]=0,'Parameters &amp; calculations'!$C$7,RosterTable[[#This Row],[PeriodCalc]])</f>
        <v>6</v>
      </c>
      <c r="E210">
        <f>MOD(RosterTable[[#This Row],[Period Player sequence'#]],'Parameters &amp; calculations'!$C$5)</f>
        <v>5</v>
      </c>
      <c r="F210" s="15">
        <f>IF(RosterTable[[#This Row],[PlayerCalc]]=0,'Parameters &amp; calculations'!$C$5,RosterTable[[#This Row],[PlayerCalc]])</f>
        <v>5</v>
      </c>
      <c r="G210" s="15" t="str">
        <f>"Player "&amp;RosterTable[[#This Row],[Player'#]]</f>
        <v>Player 5</v>
      </c>
    </row>
    <row r="211" spans="1:7" x14ac:dyDescent="0.3">
      <c r="A211" s="17">
        <v>210</v>
      </c>
      <c r="B211" s="17">
        <f>ROUNDUP(RosterTable[[#This Row],[Period Player sequence'#]]/'Parameters &amp; calculations'!$E$21,0)</f>
        <v>5</v>
      </c>
      <c r="C211" s="17">
        <f>MOD(ROUNDUP(RosterTable[[#This Row],[Period Player sequence'#]]/'Parameters &amp; calculations'!$C$8,0),'Parameters &amp; calculations'!$C$7)</f>
        <v>6</v>
      </c>
      <c r="D211" s="17">
        <f>IF(RosterTable[[#This Row],[PeriodCalc]]=0,'Parameters &amp; calculations'!$C$7,RosterTable[[#This Row],[PeriodCalc]])</f>
        <v>6</v>
      </c>
      <c r="E211">
        <f>MOD(RosterTable[[#This Row],[Period Player sequence'#]],'Parameters &amp; calculations'!$C$5)</f>
        <v>6</v>
      </c>
      <c r="F211" s="15">
        <f>IF(RosterTable[[#This Row],[PlayerCalc]]=0,'Parameters &amp; calculations'!$C$5,RosterTable[[#This Row],[PlayerCalc]])</f>
        <v>6</v>
      </c>
      <c r="G211" s="15" t="str">
        <f>"Player "&amp;RosterTable[[#This Row],[Player'#]]</f>
        <v>Player 6</v>
      </c>
    </row>
    <row r="212" spans="1:7" x14ac:dyDescent="0.3">
      <c r="A212" s="17">
        <v>211</v>
      </c>
      <c r="B212" s="17">
        <f>ROUNDUP(RosterTable[[#This Row],[Period Player sequence'#]]/'Parameters &amp; calculations'!$E$21,0)</f>
        <v>5</v>
      </c>
      <c r="C212" s="17">
        <f>MOD(ROUNDUP(RosterTable[[#This Row],[Period Player sequence'#]]/'Parameters &amp; calculations'!$C$8,0),'Parameters &amp; calculations'!$C$7)</f>
        <v>7</v>
      </c>
      <c r="D212" s="17">
        <f>IF(RosterTable[[#This Row],[PeriodCalc]]=0,'Parameters &amp; calculations'!$C$7,RosterTable[[#This Row],[PeriodCalc]])</f>
        <v>7</v>
      </c>
      <c r="E212">
        <f>MOD(RosterTable[[#This Row],[Period Player sequence'#]],'Parameters &amp; calculations'!$C$5)</f>
        <v>7</v>
      </c>
      <c r="F212" s="15">
        <f>IF(RosterTable[[#This Row],[PlayerCalc]]=0,'Parameters &amp; calculations'!$C$5,RosterTable[[#This Row],[PlayerCalc]])</f>
        <v>7</v>
      </c>
      <c r="G212" s="15" t="str">
        <f>"Player "&amp;RosterTable[[#This Row],[Player'#]]</f>
        <v>Player 7</v>
      </c>
    </row>
    <row r="213" spans="1:7" x14ac:dyDescent="0.3">
      <c r="A213" s="17">
        <v>212</v>
      </c>
      <c r="B213" s="17">
        <f>ROUNDUP(RosterTable[[#This Row],[Period Player sequence'#]]/'Parameters &amp; calculations'!$E$21,0)</f>
        <v>5</v>
      </c>
      <c r="C213" s="17">
        <f>MOD(ROUNDUP(RosterTable[[#This Row],[Period Player sequence'#]]/'Parameters &amp; calculations'!$C$8,0),'Parameters &amp; calculations'!$C$7)</f>
        <v>7</v>
      </c>
      <c r="D213" s="17">
        <f>IF(RosterTable[[#This Row],[PeriodCalc]]=0,'Parameters &amp; calculations'!$C$7,RosterTable[[#This Row],[PeriodCalc]])</f>
        <v>7</v>
      </c>
      <c r="E213">
        <f>MOD(RosterTable[[#This Row],[Period Player sequence'#]],'Parameters &amp; calculations'!$C$5)</f>
        <v>8</v>
      </c>
      <c r="F213" s="15">
        <f>IF(RosterTable[[#This Row],[PlayerCalc]]=0,'Parameters &amp; calculations'!$C$5,RosterTable[[#This Row],[PlayerCalc]])</f>
        <v>8</v>
      </c>
      <c r="G213" s="15" t="str">
        <f>"Player "&amp;RosterTable[[#This Row],[Player'#]]</f>
        <v>Player 8</v>
      </c>
    </row>
    <row r="214" spans="1:7" x14ac:dyDescent="0.3">
      <c r="A214" s="17">
        <v>213</v>
      </c>
      <c r="B214" s="17">
        <f>ROUNDUP(RosterTable[[#This Row],[Period Player sequence'#]]/'Parameters &amp; calculations'!$E$21,0)</f>
        <v>5</v>
      </c>
      <c r="C214" s="17">
        <f>MOD(ROUNDUP(RosterTable[[#This Row],[Period Player sequence'#]]/'Parameters &amp; calculations'!$C$8,0),'Parameters &amp; calculations'!$C$7)</f>
        <v>7</v>
      </c>
      <c r="D214" s="17">
        <f>IF(RosterTable[[#This Row],[PeriodCalc]]=0,'Parameters &amp; calculations'!$C$7,RosterTable[[#This Row],[PeriodCalc]])</f>
        <v>7</v>
      </c>
      <c r="E214">
        <f>MOD(RosterTable[[#This Row],[Period Player sequence'#]],'Parameters &amp; calculations'!$C$5)</f>
        <v>9</v>
      </c>
      <c r="F214" s="15">
        <f>IF(RosterTable[[#This Row],[PlayerCalc]]=0,'Parameters &amp; calculations'!$C$5,RosterTable[[#This Row],[PlayerCalc]])</f>
        <v>9</v>
      </c>
      <c r="G214" s="15" t="str">
        <f>"Player "&amp;RosterTable[[#This Row],[Player'#]]</f>
        <v>Player 9</v>
      </c>
    </row>
    <row r="215" spans="1:7" x14ac:dyDescent="0.3">
      <c r="A215" s="17">
        <v>214</v>
      </c>
      <c r="B215" s="17">
        <f>ROUNDUP(RosterTable[[#This Row],[Period Player sequence'#]]/'Parameters &amp; calculations'!$E$21,0)</f>
        <v>5</v>
      </c>
      <c r="C215" s="17">
        <f>MOD(ROUNDUP(RosterTable[[#This Row],[Period Player sequence'#]]/'Parameters &amp; calculations'!$C$8,0),'Parameters &amp; calculations'!$C$7)</f>
        <v>7</v>
      </c>
      <c r="D215" s="17">
        <f>IF(RosterTable[[#This Row],[PeriodCalc]]=0,'Parameters &amp; calculations'!$C$7,RosterTable[[#This Row],[PeriodCalc]])</f>
        <v>7</v>
      </c>
      <c r="E215">
        <f>MOD(RosterTable[[#This Row],[Period Player sequence'#]],'Parameters &amp; calculations'!$C$5)</f>
        <v>10</v>
      </c>
      <c r="F215" s="15">
        <f>IF(RosterTable[[#This Row],[PlayerCalc]]=0,'Parameters &amp; calculations'!$C$5,RosterTable[[#This Row],[PlayerCalc]])</f>
        <v>10</v>
      </c>
      <c r="G215" s="15" t="str">
        <f>"Player "&amp;RosterTable[[#This Row],[Player'#]]</f>
        <v>Player 10</v>
      </c>
    </row>
    <row r="216" spans="1:7" x14ac:dyDescent="0.3">
      <c r="A216" s="17">
        <v>215</v>
      </c>
      <c r="B216" s="17">
        <f>ROUNDUP(RosterTable[[#This Row],[Period Player sequence'#]]/'Parameters &amp; calculations'!$E$21,0)</f>
        <v>5</v>
      </c>
      <c r="C216" s="17">
        <f>MOD(ROUNDUP(RosterTable[[#This Row],[Period Player sequence'#]]/'Parameters &amp; calculations'!$C$8,0),'Parameters &amp; calculations'!$C$7)</f>
        <v>7</v>
      </c>
      <c r="D216" s="17">
        <f>IF(RosterTable[[#This Row],[PeriodCalc]]=0,'Parameters &amp; calculations'!$C$7,RosterTable[[#This Row],[PeriodCalc]])</f>
        <v>7</v>
      </c>
      <c r="E216">
        <f>MOD(RosterTable[[#This Row],[Period Player sequence'#]],'Parameters &amp; calculations'!$C$5)</f>
        <v>11</v>
      </c>
      <c r="F216" s="15">
        <f>IF(RosterTable[[#This Row],[PlayerCalc]]=0,'Parameters &amp; calculations'!$C$5,RosterTable[[#This Row],[PlayerCalc]])</f>
        <v>11</v>
      </c>
      <c r="G216" s="15" t="str">
        <f>"Player "&amp;RosterTable[[#This Row],[Player'#]]</f>
        <v>Player 11</v>
      </c>
    </row>
    <row r="217" spans="1:7" x14ac:dyDescent="0.3">
      <c r="A217" s="17">
        <v>216</v>
      </c>
      <c r="B217" s="17">
        <f>ROUNDUP(RosterTable[[#This Row],[Period Player sequence'#]]/'Parameters &amp; calculations'!$E$21,0)</f>
        <v>5</v>
      </c>
      <c r="C217" s="17">
        <f>MOD(ROUNDUP(RosterTable[[#This Row],[Period Player sequence'#]]/'Parameters &amp; calculations'!$C$8,0),'Parameters &amp; calculations'!$C$7)</f>
        <v>8</v>
      </c>
      <c r="D217" s="17">
        <f>IF(RosterTable[[#This Row],[PeriodCalc]]=0,'Parameters &amp; calculations'!$C$7,RosterTable[[#This Row],[PeriodCalc]])</f>
        <v>8</v>
      </c>
      <c r="E217">
        <f>MOD(RosterTable[[#This Row],[Period Player sequence'#]],'Parameters &amp; calculations'!$C$5)</f>
        <v>0</v>
      </c>
      <c r="F217" s="15">
        <f>IF(RosterTable[[#This Row],[PlayerCalc]]=0,'Parameters &amp; calculations'!$C$5,RosterTable[[#This Row],[PlayerCalc]])</f>
        <v>12</v>
      </c>
      <c r="G217" s="15" t="str">
        <f>"Player "&amp;RosterTable[[#This Row],[Player'#]]</f>
        <v>Player 12</v>
      </c>
    </row>
    <row r="218" spans="1:7" x14ac:dyDescent="0.3">
      <c r="A218" s="17">
        <v>217</v>
      </c>
      <c r="B218" s="17">
        <f>ROUNDUP(RosterTable[[#This Row],[Period Player sequence'#]]/'Parameters &amp; calculations'!$E$21,0)</f>
        <v>5</v>
      </c>
      <c r="C218" s="17">
        <f>MOD(ROUNDUP(RosterTable[[#This Row],[Period Player sequence'#]]/'Parameters &amp; calculations'!$C$8,0),'Parameters &amp; calculations'!$C$7)</f>
        <v>8</v>
      </c>
      <c r="D218" s="17">
        <f>IF(RosterTable[[#This Row],[PeriodCalc]]=0,'Parameters &amp; calculations'!$C$7,RosterTable[[#This Row],[PeriodCalc]])</f>
        <v>8</v>
      </c>
      <c r="E218">
        <f>MOD(RosterTable[[#This Row],[Period Player sequence'#]],'Parameters &amp; calculations'!$C$5)</f>
        <v>1</v>
      </c>
      <c r="F218" s="15">
        <f>IF(RosterTable[[#This Row],[PlayerCalc]]=0,'Parameters &amp; calculations'!$C$5,RosterTable[[#This Row],[PlayerCalc]])</f>
        <v>1</v>
      </c>
      <c r="G218" s="15" t="str">
        <f>"Player "&amp;RosterTable[[#This Row],[Player'#]]</f>
        <v>Player 1</v>
      </c>
    </row>
    <row r="219" spans="1:7" x14ac:dyDescent="0.3">
      <c r="A219" s="17">
        <v>218</v>
      </c>
      <c r="B219" s="17">
        <f>ROUNDUP(RosterTable[[#This Row],[Period Player sequence'#]]/'Parameters &amp; calculations'!$E$21,0)</f>
        <v>5</v>
      </c>
      <c r="C219" s="17">
        <f>MOD(ROUNDUP(RosterTable[[#This Row],[Period Player sequence'#]]/'Parameters &amp; calculations'!$C$8,0),'Parameters &amp; calculations'!$C$7)</f>
        <v>8</v>
      </c>
      <c r="D219" s="17">
        <f>IF(RosterTable[[#This Row],[PeriodCalc]]=0,'Parameters &amp; calculations'!$C$7,RosterTable[[#This Row],[PeriodCalc]])</f>
        <v>8</v>
      </c>
      <c r="E219">
        <f>MOD(RosterTable[[#This Row],[Period Player sequence'#]],'Parameters &amp; calculations'!$C$5)</f>
        <v>2</v>
      </c>
      <c r="F219" s="15">
        <f>IF(RosterTable[[#This Row],[PlayerCalc]]=0,'Parameters &amp; calculations'!$C$5,RosterTable[[#This Row],[PlayerCalc]])</f>
        <v>2</v>
      </c>
      <c r="G219" s="15" t="str">
        <f>"Player "&amp;RosterTable[[#This Row],[Player'#]]</f>
        <v>Player 2</v>
      </c>
    </row>
    <row r="220" spans="1:7" x14ac:dyDescent="0.3">
      <c r="A220" s="17">
        <v>219</v>
      </c>
      <c r="B220" s="17">
        <f>ROUNDUP(RosterTable[[#This Row],[Period Player sequence'#]]/'Parameters &amp; calculations'!$E$21,0)</f>
        <v>5</v>
      </c>
      <c r="C220" s="17">
        <f>MOD(ROUNDUP(RosterTable[[#This Row],[Period Player sequence'#]]/'Parameters &amp; calculations'!$C$8,0),'Parameters &amp; calculations'!$C$7)</f>
        <v>8</v>
      </c>
      <c r="D220" s="17">
        <f>IF(RosterTable[[#This Row],[PeriodCalc]]=0,'Parameters &amp; calculations'!$C$7,RosterTable[[#This Row],[PeriodCalc]])</f>
        <v>8</v>
      </c>
      <c r="E220">
        <f>MOD(RosterTable[[#This Row],[Period Player sequence'#]],'Parameters &amp; calculations'!$C$5)</f>
        <v>3</v>
      </c>
      <c r="F220" s="15">
        <f>IF(RosterTable[[#This Row],[PlayerCalc]]=0,'Parameters &amp; calculations'!$C$5,RosterTable[[#This Row],[PlayerCalc]])</f>
        <v>3</v>
      </c>
      <c r="G220" s="15" t="str">
        <f>"Player "&amp;RosterTable[[#This Row],[Player'#]]</f>
        <v>Player 3</v>
      </c>
    </row>
    <row r="221" spans="1:7" x14ac:dyDescent="0.3">
      <c r="A221" s="17">
        <v>220</v>
      </c>
      <c r="B221" s="17">
        <f>ROUNDUP(RosterTable[[#This Row],[Period Player sequence'#]]/'Parameters &amp; calculations'!$E$21,0)</f>
        <v>5</v>
      </c>
      <c r="C221" s="17">
        <f>MOD(ROUNDUP(RosterTable[[#This Row],[Period Player sequence'#]]/'Parameters &amp; calculations'!$C$8,0),'Parameters &amp; calculations'!$C$7)</f>
        <v>8</v>
      </c>
      <c r="D221" s="17">
        <f>IF(RosterTable[[#This Row],[PeriodCalc]]=0,'Parameters &amp; calculations'!$C$7,RosterTable[[#This Row],[PeriodCalc]])</f>
        <v>8</v>
      </c>
      <c r="E221">
        <f>MOD(RosterTable[[#This Row],[Period Player sequence'#]],'Parameters &amp; calculations'!$C$5)</f>
        <v>4</v>
      </c>
      <c r="F221" s="15">
        <f>IF(RosterTable[[#This Row],[PlayerCalc]]=0,'Parameters &amp; calculations'!$C$5,RosterTable[[#This Row],[PlayerCalc]])</f>
        <v>4</v>
      </c>
      <c r="G221" s="15" t="str">
        <f>"Player "&amp;RosterTable[[#This Row],[Player'#]]</f>
        <v>Player 4</v>
      </c>
    </row>
    <row r="222" spans="1:7" x14ac:dyDescent="0.3">
      <c r="A222" s="17">
        <v>221</v>
      </c>
      <c r="B222" s="17">
        <f>ROUNDUP(RosterTable[[#This Row],[Period Player sequence'#]]/'Parameters &amp; calculations'!$E$21,0)</f>
        <v>5</v>
      </c>
      <c r="C222" s="17">
        <f>MOD(ROUNDUP(RosterTable[[#This Row],[Period Player sequence'#]]/'Parameters &amp; calculations'!$C$8,0),'Parameters &amp; calculations'!$C$7)</f>
        <v>0</v>
      </c>
      <c r="D222" s="17">
        <f>IF(RosterTable[[#This Row],[PeriodCalc]]=0,'Parameters &amp; calculations'!$C$7,RosterTable[[#This Row],[PeriodCalc]])</f>
        <v>9</v>
      </c>
      <c r="E222">
        <f>MOD(RosterTable[[#This Row],[Period Player sequence'#]],'Parameters &amp; calculations'!$C$5)</f>
        <v>5</v>
      </c>
      <c r="F222" s="15">
        <f>IF(RosterTable[[#This Row],[PlayerCalc]]=0,'Parameters &amp; calculations'!$C$5,RosterTable[[#This Row],[PlayerCalc]])</f>
        <v>5</v>
      </c>
      <c r="G222" s="15" t="str">
        <f>"Player "&amp;RosterTable[[#This Row],[Player'#]]</f>
        <v>Player 5</v>
      </c>
    </row>
    <row r="223" spans="1:7" x14ac:dyDescent="0.3">
      <c r="A223" s="17">
        <v>222</v>
      </c>
      <c r="B223" s="17">
        <f>ROUNDUP(RosterTable[[#This Row],[Period Player sequence'#]]/'Parameters &amp; calculations'!$E$21,0)</f>
        <v>5</v>
      </c>
      <c r="C223" s="17">
        <f>MOD(ROUNDUP(RosterTable[[#This Row],[Period Player sequence'#]]/'Parameters &amp; calculations'!$C$8,0),'Parameters &amp; calculations'!$C$7)</f>
        <v>0</v>
      </c>
      <c r="D223" s="17">
        <f>IF(RosterTable[[#This Row],[PeriodCalc]]=0,'Parameters &amp; calculations'!$C$7,RosterTable[[#This Row],[PeriodCalc]])</f>
        <v>9</v>
      </c>
      <c r="E223">
        <f>MOD(RosterTable[[#This Row],[Period Player sequence'#]],'Parameters &amp; calculations'!$C$5)</f>
        <v>6</v>
      </c>
      <c r="F223" s="15">
        <f>IF(RosterTable[[#This Row],[PlayerCalc]]=0,'Parameters &amp; calculations'!$C$5,RosterTable[[#This Row],[PlayerCalc]])</f>
        <v>6</v>
      </c>
      <c r="G223" s="15" t="str">
        <f>"Player "&amp;RosterTable[[#This Row],[Player'#]]</f>
        <v>Player 6</v>
      </c>
    </row>
    <row r="224" spans="1:7" x14ac:dyDescent="0.3">
      <c r="A224" s="17">
        <v>223</v>
      </c>
      <c r="B224" s="17">
        <f>ROUNDUP(RosterTable[[#This Row],[Period Player sequence'#]]/'Parameters &amp; calculations'!$E$21,0)</f>
        <v>5</v>
      </c>
      <c r="C224" s="17">
        <f>MOD(ROUNDUP(RosterTable[[#This Row],[Period Player sequence'#]]/'Parameters &amp; calculations'!$C$8,0),'Parameters &amp; calculations'!$C$7)</f>
        <v>0</v>
      </c>
      <c r="D224" s="17">
        <f>IF(RosterTable[[#This Row],[PeriodCalc]]=0,'Parameters &amp; calculations'!$C$7,RosterTable[[#This Row],[PeriodCalc]])</f>
        <v>9</v>
      </c>
      <c r="E224">
        <f>MOD(RosterTable[[#This Row],[Period Player sequence'#]],'Parameters &amp; calculations'!$C$5)</f>
        <v>7</v>
      </c>
      <c r="F224" s="15">
        <f>IF(RosterTable[[#This Row],[PlayerCalc]]=0,'Parameters &amp; calculations'!$C$5,RosterTable[[#This Row],[PlayerCalc]])</f>
        <v>7</v>
      </c>
      <c r="G224" s="15" t="str">
        <f>"Player "&amp;RosterTable[[#This Row],[Player'#]]</f>
        <v>Player 7</v>
      </c>
    </row>
    <row r="225" spans="1:7" x14ac:dyDescent="0.3">
      <c r="A225" s="17">
        <v>224</v>
      </c>
      <c r="B225" s="17">
        <f>ROUNDUP(RosterTable[[#This Row],[Period Player sequence'#]]/'Parameters &amp; calculations'!$E$21,0)</f>
        <v>5</v>
      </c>
      <c r="C225" s="17">
        <f>MOD(ROUNDUP(RosterTable[[#This Row],[Period Player sequence'#]]/'Parameters &amp; calculations'!$C$8,0),'Parameters &amp; calculations'!$C$7)</f>
        <v>0</v>
      </c>
      <c r="D225" s="17">
        <f>IF(RosterTable[[#This Row],[PeriodCalc]]=0,'Parameters &amp; calculations'!$C$7,RosterTable[[#This Row],[PeriodCalc]])</f>
        <v>9</v>
      </c>
      <c r="E225">
        <f>MOD(RosterTable[[#This Row],[Period Player sequence'#]],'Parameters &amp; calculations'!$C$5)</f>
        <v>8</v>
      </c>
      <c r="F225" s="15">
        <f>IF(RosterTable[[#This Row],[PlayerCalc]]=0,'Parameters &amp; calculations'!$C$5,RosterTable[[#This Row],[PlayerCalc]])</f>
        <v>8</v>
      </c>
      <c r="G225" s="15" t="str">
        <f>"Player "&amp;RosterTable[[#This Row],[Player'#]]</f>
        <v>Player 8</v>
      </c>
    </row>
    <row r="226" spans="1:7" x14ac:dyDescent="0.3">
      <c r="A226" s="17">
        <v>225</v>
      </c>
      <c r="B226" s="17">
        <f>ROUNDUP(RosterTable[[#This Row],[Period Player sequence'#]]/'Parameters &amp; calculations'!$E$21,0)</f>
        <v>5</v>
      </c>
      <c r="C226" s="17">
        <f>MOD(ROUNDUP(RosterTable[[#This Row],[Period Player sequence'#]]/'Parameters &amp; calculations'!$C$8,0),'Parameters &amp; calculations'!$C$7)</f>
        <v>0</v>
      </c>
      <c r="D226" s="17">
        <f>IF(RosterTable[[#This Row],[PeriodCalc]]=0,'Parameters &amp; calculations'!$C$7,RosterTable[[#This Row],[PeriodCalc]])</f>
        <v>9</v>
      </c>
      <c r="E226">
        <f>MOD(RosterTable[[#This Row],[Period Player sequence'#]],'Parameters &amp; calculations'!$C$5)</f>
        <v>9</v>
      </c>
      <c r="F226" s="15">
        <f>IF(RosterTable[[#This Row],[PlayerCalc]]=0,'Parameters &amp; calculations'!$C$5,RosterTable[[#This Row],[PlayerCalc]])</f>
        <v>9</v>
      </c>
      <c r="G226" s="15" t="str">
        <f>"Player "&amp;RosterTable[[#This Row],[Player'#]]</f>
        <v>Player 9</v>
      </c>
    </row>
    <row r="227" spans="1:7" x14ac:dyDescent="0.3">
      <c r="A227" s="17">
        <v>226</v>
      </c>
      <c r="B227" s="17">
        <f>ROUNDUP(RosterTable[[#This Row],[Period Player sequence'#]]/'Parameters &amp; calculations'!$E$21,0)</f>
        <v>6</v>
      </c>
      <c r="C227" s="17">
        <f>MOD(ROUNDUP(RosterTable[[#This Row],[Period Player sequence'#]]/'Parameters &amp; calculations'!$C$8,0),'Parameters &amp; calculations'!$C$7)</f>
        <v>1</v>
      </c>
      <c r="D227" s="17">
        <f>IF(RosterTable[[#This Row],[PeriodCalc]]=0,'Parameters &amp; calculations'!$C$7,RosterTable[[#This Row],[PeriodCalc]])</f>
        <v>1</v>
      </c>
      <c r="E227">
        <f>MOD(RosterTable[[#This Row],[Period Player sequence'#]],'Parameters &amp; calculations'!$C$5)</f>
        <v>10</v>
      </c>
      <c r="F227" s="15">
        <f>IF(RosterTable[[#This Row],[PlayerCalc]]=0,'Parameters &amp; calculations'!$C$5,RosterTable[[#This Row],[PlayerCalc]])</f>
        <v>10</v>
      </c>
      <c r="G227" s="15" t="str">
        <f>"Player "&amp;RosterTable[[#This Row],[Player'#]]</f>
        <v>Player 10</v>
      </c>
    </row>
    <row r="228" spans="1:7" x14ac:dyDescent="0.3">
      <c r="A228" s="17">
        <v>227</v>
      </c>
      <c r="B228" s="17">
        <f>ROUNDUP(RosterTable[[#This Row],[Period Player sequence'#]]/'Parameters &amp; calculations'!$E$21,0)</f>
        <v>6</v>
      </c>
      <c r="C228" s="17">
        <f>MOD(ROUNDUP(RosterTable[[#This Row],[Period Player sequence'#]]/'Parameters &amp; calculations'!$C$8,0),'Parameters &amp; calculations'!$C$7)</f>
        <v>1</v>
      </c>
      <c r="D228" s="17">
        <f>IF(RosterTable[[#This Row],[PeriodCalc]]=0,'Parameters &amp; calculations'!$C$7,RosterTable[[#This Row],[PeriodCalc]])</f>
        <v>1</v>
      </c>
      <c r="E228">
        <f>MOD(RosterTable[[#This Row],[Period Player sequence'#]],'Parameters &amp; calculations'!$C$5)</f>
        <v>11</v>
      </c>
      <c r="F228" s="15">
        <f>IF(RosterTable[[#This Row],[PlayerCalc]]=0,'Parameters &amp; calculations'!$C$5,RosterTable[[#This Row],[PlayerCalc]])</f>
        <v>11</v>
      </c>
      <c r="G228" s="15" t="str">
        <f>"Player "&amp;RosterTable[[#This Row],[Player'#]]</f>
        <v>Player 11</v>
      </c>
    </row>
    <row r="229" spans="1:7" x14ac:dyDescent="0.3">
      <c r="A229" s="17">
        <v>228</v>
      </c>
      <c r="B229" s="17">
        <f>ROUNDUP(RosterTable[[#This Row],[Period Player sequence'#]]/'Parameters &amp; calculations'!$E$21,0)</f>
        <v>6</v>
      </c>
      <c r="C229" s="17">
        <f>MOD(ROUNDUP(RosterTable[[#This Row],[Period Player sequence'#]]/'Parameters &amp; calculations'!$C$8,0),'Parameters &amp; calculations'!$C$7)</f>
        <v>1</v>
      </c>
      <c r="D229" s="17">
        <f>IF(RosterTable[[#This Row],[PeriodCalc]]=0,'Parameters &amp; calculations'!$C$7,RosterTable[[#This Row],[PeriodCalc]])</f>
        <v>1</v>
      </c>
      <c r="E229">
        <f>MOD(RosterTable[[#This Row],[Period Player sequence'#]],'Parameters &amp; calculations'!$C$5)</f>
        <v>0</v>
      </c>
      <c r="F229" s="15">
        <f>IF(RosterTable[[#This Row],[PlayerCalc]]=0,'Parameters &amp; calculations'!$C$5,RosterTable[[#This Row],[PlayerCalc]])</f>
        <v>12</v>
      </c>
      <c r="G229" s="15" t="str">
        <f>"Player "&amp;RosterTable[[#This Row],[Player'#]]</f>
        <v>Player 12</v>
      </c>
    </row>
    <row r="230" spans="1:7" x14ac:dyDescent="0.3">
      <c r="A230" s="17">
        <v>229</v>
      </c>
      <c r="B230" s="17">
        <f>ROUNDUP(RosterTable[[#This Row],[Period Player sequence'#]]/'Parameters &amp; calculations'!$E$21,0)</f>
        <v>6</v>
      </c>
      <c r="C230" s="17">
        <f>MOD(ROUNDUP(RosterTable[[#This Row],[Period Player sequence'#]]/'Parameters &amp; calculations'!$C$8,0),'Parameters &amp; calculations'!$C$7)</f>
        <v>1</v>
      </c>
      <c r="D230" s="17">
        <f>IF(RosterTable[[#This Row],[PeriodCalc]]=0,'Parameters &amp; calculations'!$C$7,RosterTable[[#This Row],[PeriodCalc]])</f>
        <v>1</v>
      </c>
      <c r="E230">
        <f>MOD(RosterTable[[#This Row],[Period Player sequence'#]],'Parameters &amp; calculations'!$C$5)</f>
        <v>1</v>
      </c>
      <c r="F230" s="15">
        <f>IF(RosterTable[[#This Row],[PlayerCalc]]=0,'Parameters &amp; calculations'!$C$5,RosterTable[[#This Row],[PlayerCalc]])</f>
        <v>1</v>
      </c>
      <c r="G230" s="15" t="str">
        <f>"Player "&amp;RosterTable[[#This Row],[Player'#]]</f>
        <v>Player 1</v>
      </c>
    </row>
    <row r="231" spans="1:7" x14ac:dyDescent="0.3">
      <c r="A231" s="17">
        <v>230</v>
      </c>
      <c r="B231" s="17">
        <f>ROUNDUP(RosterTable[[#This Row],[Period Player sequence'#]]/'Parameters &amp; calculations'!$E$21,0)</f>
        <v>6</v>
      </c>
      <c r="C231" s="17">
        <f>MOD(ROUNDUP(RosterTable[[#This Row],[Period Player sequence'#]]/'Parameters &amp; calculations'!$C$8,0),'Parameters &amp; calculations'!$C$7)</f>
        <v>1</v>
      </c>
      <c r="D231" s="17">
        <f>IF(RosterTable[[#This Row],[PeriodCalc]]=0,'Parameters &amp; calculations'!$C$7,RosterTable[[#This Row],[PeriodCalc]])</f>
        <v>1</v>
      </c>
      <c r="E231">
        <f>MOD(RosterTable[[#This Row],[Period Player sequence'#]],'Parameters &amp; calculations'!$C$5)</f>
        <v>2</v>
      </c>
      <c r="F231" s="15">
        <f>IF(RosterTable[[#This Row],[PlayerCalc]]=0,'Parameters &amp; calculations'!$C$5,RosterTable[[#This Row],[PlayerCalc]])</f>
        <v>2</v>
      </c>
      <c r="G231" s="15" t="str">
        <f>"Player "&amp;RosterTable[[#This Row],[Player'#]]</f>
        <v>Player 2</v>
      </c>
    </row>
    <row r="232" spans="1:7" x14ac:dyDescent="0.3">
      <c r="A232" s="17">
        <v>231</v>
      </c>
      <c r="B232" s="17">
        <f>ROUNDUP(RosterTable[[#This Row],[Period Player sequence'#]]/'Parameters &amp; calculations'!$E$21,0)</f>
        <v>6</v>
      </c>
      <c r="C232" s="17">
        <f>MOD(ROUNDUP(RosterTable[[#This Row],[Period Player sequence'#]]/'Parameters &amp; calculations'!$C$8,0),'Parameters &amp; calculations'!$C$7)</f>
        <v>2</v>
      </c>
      <c r="D232" s="17">
        <f>IF(RosterTable[[#This Row],[PeriodCalc]]=0,'Parameters &amp; calculations'!$C$7,RosterTable[[#This Row],[PeriodCalc]])</f>
        <v>2</v>
      </c>
      <c r="E232">
        <f>MOD(RosterTable[[#This Row],[Period Player sequence'#]],'Parameters &amp; calculations'!$C$5)</f>
        <v>3</v>
      </c>
      <c r="F232" s="15">
        <f>IF(RosterTable[[#This Row],[PlayerCalc]]=0,'Parameters &amp; calculations'!$C$5,RosterTable[[#This Row],[PlayerCalc]])</f>
        <v>3</v>
      </c>
      <c r="G232" s="15" t="str">
        <f>"Player "&amp;RosterTable[[#This Row],[Player'#]]</f>
        <v>Player 3</v>
      </c>
    </row>
    <row r="233" spans="1:7" x14ac:dyDescent="0.3">
      <c r="A233" s="17">
        <v>232</v>
      </c>
      <c r="B233" s="17">
        <f>ROUNDUP(RosterTable[[#This Row],[Period Player sequence'#]]/'Parameters &amp; calculations'!$E$21,0)</f>
        <v>6</v>
      </c>
      <c r="C233" s="17">
        <f>MOD(ROUNDUP(RosterTable[[#This Row],[Period Player sequence'#]]/'Parameters &amp; calculations'!$C$8,0),'Parameters &amp; calculations'!$C$7)</f>
        <v>2</v>
      </c>
      <c r="D233" s="17">
        <f>IF(RosterTable[[#This Row],[PeriodCalc]]=0,'Parameters &amp; calculations'!$C$7,RosterTable[[#This Row],[PeriodCalc]])</f>
        <v>2</v>
      </c>
      <c r="E233">
        <f>MOD(RosterTable[[#This Row],[Period Player sequence'#]],'Parameters &amp; calculations'!$C$5)</f>
        <v>4</v>
      </c>
      <c r="F233" s="15">
        <f>IF(RosterTable[[#This Row],[PlayerCalc]]=0,'Parameters &amp; calculations'!$C$5,RosterTable[[#This Row],[PlayerCalc]])</f>
        <v>4</v>
      </c>
      <c r="G233" s="15" t="str">
        <f>"Player "&amp;RosterTable[[#This Row],[Player'#]]</f>
        <v>Player 4</v>
      </c>
    </row>
    <row r="234" spans="1:7" x14ac:dyDescent="0.3">
      <c r="A234" s="17">
        <v>233</v>
      </c>
      <c r="B234" s="17">
        <f>ROUNDUP(RosterTable[[#This Row],[Period Player sequence'#]]/'Parameters &amp; calculations'!$E$21,0)</f>
        <v>6</v>
      </c>
      <c r="C234" s="17">
        <f>MOD(ROUNDUP(RosterTable[[#This Row],[Period Player sequence'#]]/'Parameters &amp; calculations'!$C$8,0),'Parameters &amp; calculations'!$C$7)</f>
        <v>2</v>
      </c>
      <c r="D234" s="17">
        <f>IF(RosterTable[[#This Row],[PeriodCalc]]=0,'Parameters &amp; calculations'!$C$7,RosterTable[[#This Row],[PeriodCalc]])</f>
        <v>2</v>
      </c>
      <c r="E234">
        <f>MOD(RosterTable[[#This Row],[Period Player sequence'#]],'Parameters &amp; calculations'!$C$5)</f>
        <v>5</v>
      </c>
      <c r="F234" s="15">
        <f>IF(RosterTable[[#This Row],[PlayerCalc]]=0,'Parameters &amp; calculations'!$C$5,RosterTable[[#This Row],[PlayerCalc]])</f>
        <v>5</v>
      </c>
      <c r="G234" s="15" t="str">
        <f>"Player "&amp;RosterTable[[#This Row],[Player'#]]</f>
        <v>Player 5</v>
      </c>
    </row>
    <row r="235" spans="1:7" x14ac:dyDescent="0.3">
      <c r="A235" s="17">
        <v>234</v>
      </c>
      <c r="B235" s="17">
        <f>ROUNDUP(RosterTable[[#This Row],[Period Player sequence'#]]/'Parameters &amp; calculations'!$E$21,0)</f>
        <v>6</v>
      </c>
      <c r="C235" s="17">
        <f>MOD(ROUNDUP(RosterTable[[#This Row],[Period Player sequence'#]]/'Parameters &amp; calculations'!$C$8,0),'Parameters &amp; calculations'!$C$7)</f>
        <v>2</v>
      </c>
      <c r="D235" s="17">
        <f>IF(RosterTable[[#This Row],[PeriodCalc]]=0,'Parameters &amp; calculations'!$C$7,RosterTable[[#This Row],[PeriodCalc]])</f>
        <v>2</v>
      </c>
      <c r="E235">
        <f>MOD(RosterTable[[#This Row],[Period Player sequence'#]],'Parameters &amp; calculations'!$C$5)</f>
        <v>6</v>
      </c>
      <c r="F235" s="15">
        <f>IF(RosterTable[[#This Row],[PlayerCalc]]=0,'Parameters &amp; calculations'!$C$5,RosterTable[[#This Row],[PlayerCalc]])</f>
        <v>6</v>
      </c>
      <c r="G235" s="15" t="str">
        <f>"Player "&amp;RosterTable[[#This Row],[Player'#]]</f>
        <v>Player 6</v>
      </c>
    </row>
    <row r="236" spans="1:7" x14ac:dyDescent="0.3">
      <c r="A236" s="17">
        <v>235</v>
      </c>
      <c r="B236" s="17">
        <f>ROUNDUP(RosterTable[[#This Row],[Period Player sequence'#]]/'Parameters &amp; calculations'!$E$21,0)</f>
        <v>6</v>
      </c>
      <c r="C236" s="17">
        <f>MOD(ROUNDUP(RosterTable[[#This Row],[Period Player sequence'#]]/'Parameters &amp; calculations'!$C$8,0),'Parameters &amp; calculations'!$C$7)</f>
        <v>2</v>
      </c>
      <c r="D236" s="17">
        <f>IF(RosterTable[[#This Row],[PeriodCalc]]=0,'Parameters &amp; calculations'!$C$7,RosterTable[[#This Row],[PeriodCalc]])</f>
        <v>2</v>
      </c>
      <c r="E236">
        <f>MOD(RosterTable[[#This Row],[Period Player sequence'#]],'Parameters &amp; calculations'!$C$5)</f>
        <v>7</v>
      </c>
      <c r="F236" s="15">
        <f>IF(RosterTable[[#This Row],[PlayerCalc]]=0,'Parameters &amp; calculations'!$C$5,RosterTable[[#This Row],[PlayerCalc]])</f>
        <v>7</v>
      </c>
      <c r="G236" s="15" t="str">
        <f>"Player "&amp;RosterTable[[#This Row],[Player'#]]</f>
        <v>Player 7</v>
      </c>
    </row>
    <row r="237" spans="1:7" x14ac:dyDescent="0.3">
      <c r="A237" s="17">
        <v>236</v>
      </c>
      <c r="B237" s="17">
        <f>ROUNDUP(RosterTable[[#This Row],[Period Player sequence'#]]/'Parameters &amp; calculations'!$E$21,0)</f>
        <v>6</v>
      </c>
      <c r="C237" s="17">
        <f>MOD(ROUNDUP(RosterTable[[#This Row],[Period Player sequence'#]]/'Parameters &amp; calculations'!$C$8,0),'Parameters &amp; calculations'!$C$7)</f>
        <v>3</v>
      </c>
      <c r="D237" s="17">
        <f>IF(RosterTable[[#This Row],[PeriodCalc]]=0,'Parameters &amp; calculations'!$C$7,RosterTable[[#This Row],[PeriodCalc]])</f>
        <v>3</v>
      </c>
      <c r="E237">
        <f>MOD(RosterTable[[#This Row],[Period Player sequence'#]],'Parameters &amp; calculations'!$C$5)</f>
        <v>8</v>
      </c>
      <c r="F237" s="15">
        <f>IF(RosterTable[[#This Row],[PlayerCalc]]=0,'Parameters &amp; calculations'!$C$5,RosterTable[[#This Row],[PlayerCalc]])</f>
        <v>8</v>
      </c>
      <c r="G237" s="15" t="str">
        <f>"Player "&amp;RosterTable[[#This Row],[Player'#]]</f>
        <v>Player 8</v>
      </c>
    </row>
    <row r="238" spans="1:7" x14ac:dyDescent="0.3">
      <c r="A238" s="17">
        <v>237</v>
      </c>
      <c r="B238" s="17">
        <f>ROUNDUP(RosterTable[[#This Row],[Period Player sequence'#]]/'Parameters &amp; calculations'!$E$21,0)</f>
        <v>6</v>
      </c>
      <c r="C238" s="17">
        <f>MOD(ROUNDUP(RosterTable[[#This Row],[Period Player sequence'#]]/'Parameters &amp; calculations'!$C$8,0),'Parameters &amp; calculations'!$C$7)</f>
        <v>3</v>
      </c>
      <c r="D238" s="17">
        <f>IF(RosterTable[[#This Row],[PeriodCalc]]=0,'Parameters &amp; calculations'!$C$7,RosterTable[[#This Row],[PeriodCalc]])</f>
        <v>3</v>
      </c>
      <c r="E238">
        <f>MOD(RosterTable[[#This Row],[Period Player sequence'#]],'Parameters &amp; calculations'!$C$5)</f>
        <v>9</v>
      </c>
      <c r="F238" s="15">
        <f>IF(RosterTable[[#This Row],[PlayerCalc]]=0,'Parameters &amp; calculations'!$C$5,RosterTable[[#This Row],[PlayerCalc]])</f>
        <v>9</v>
      </c>
      <c r="G238" s="15" t="str">
        <f>"Player "&amp;RosterTable[[#This Row],[Player'#]]</f>
        <v>Player 9</v>
      </c>
    </row>
    <row r="239" spans="1:7" x14ac:dyDescent="0.3">
      <c r="A239" s="17">
        <v>238</v>
      </c>
      <c r="B239" s="17">
        <f>ROUNDUP(RosterTable[[#This Row],[Period Player sequence'#]]/'Parameters &amp; calculations'!$E$21,0)</f>
        <v>6</v>
      </c>
      <c r="C239" s="17">
        <f>MOD(ROUNDUP(RosterTable[[#This Row],[Period Player sequence'#]]/'Parameters &amp; calculations'!$C$8,0),'Parameters &amp; calculations'!$C$7)</f>
        <v>3</v>
      </c>
      <c r="D239" s="17">
        <f>IF(RosterTable[[#This Row],[PeriodCalc]]=0,'Parameters &amp; calculations'!$C$7,RosterTable[[#This Row],[PeriodCalc]])</f>
        <v>3</v>
      </c>
      <c r="E239">
        <f>MOD(RosterTable[[#This Row],[Period Player sequence'#]],'Parameters &amp; calculations'!$C$5)</f>
        <v>10</v>
      </c>
      <c r="F239" s="15">
        <f>IF(RosterTable[[#This Row],[PlayerCalc]]=0,'Parameters &amp; calculations'!$C$5,RosterTable[[#This Row],[PlayerCalc]])</f>
        <v>10</v>
      </c>
      <c r="G239" s="15" t="str">
        <f>"Player "&amp;RosterTable[[#This Row],[Player'#]]</f>
        <v>Player 10</v>
      </c>
    </row>
    <row r="240" spans="1:7" x14ac:dyDescent="0.3">
      <c r="A240" s="17">
        <v>239</v>
      </c>
      <c r="B240" s="17">
        <f>ROUNDUP(RosterTable[[#This Row],[Period Player sequence'#]]/'Parameters &amp; calculations'!$E$21,0)</f>
        <v>6</v>
      </c>
      <c r="C240" s="17">
        <f>MOD(ROUNDUP(RosterTable[[#This Row],[Period Player sequence'#]]/'Parameters &amp; calculations'!$C$8,0),'Parameters &amp; calculations'!$C$7)</f>
        <v>3</v>
      </c>
      <c r="D240" s="17">
        <f>IF(RosterTable[[#This Row],[PeriodCalc]]=0,'Parameters &amp; calculations'!$C$7,RosterTable[[#This Row],[PeriodCalc]])</f>
        <v>3</v>
      </c>
      <c r="E240">
        <f>MOD(RosterTable[[#This Row],[Period Player sequence'#]],'Parameters &amp; calculations'!$C$5)</f>
        <v>11</v>
      </c>
      <c r="F240" s="15">
        <f>IF(RosterTable[[#This Row],[PlayerCalc]]=0,'Parameters &amp; calculations'!$C$5,RosterTable[[#This Row],[PlayerCalc]])</f>
        <v>11</v>
      </c>
      <c r="G240" s="15" t="str">
        <f>"Player "&amp;RosterTable[[#This Row],[Player'#]]</f>
        <v>Player 11</v>
      </c>
    </row>
    <row r="241" spans="1:7" x14ac:dyDescent="0.3">
      <c r="A241" s="17">
        <v>240</v>
      </c>
      <c r="B241" s="17">
        <f>ROUNDUP(RosterTable[[#This Row],[Period Player sequence'#]]/'Parameters &amp; calculations'!$E$21,0)</f>
        <v>6</v>
      </c>
      <c r="C241" s="17">
        <f>MOD(ROUNDUP(RosterTable[[#This Row],[Period Player sequence'#]]/'Parameters &amp; calculations'!$C$8,0),'Parameters &amp; calculations'!$C$7)</f>
        <v>3</v>
      </c>
      <c r="D241" s="17">
        <f>IF(RosterTable[[#This Row],[PeriodCalc]]=0,'Parameters &amp; calculations'!$C$7,RosterTable[[#This Row],[PeriodCalc]])</f>
        <v>3</v>
      </c>
      <c r="E241">
        <f>MOD(RosterTable[[#This Row],[Period Player sequence'#]],'Parameters &amp; calculations'!$C$5)</f>
        <v>0</v>
      </c>
      <c r="F241" s="15">
        <f>IF(RosterTable[[#This Row],[PlayerCalc]]=0,'Parameters &amp; calculations'!$C$5,RosterTable[[#This Row],[PlayerCalc]])</f>
        <v>12</v>
      </c>
      <c r="G241" s="15" t="str">
        <f>"Player "&amp;RosterTable[[#This Row],[Player'#]]</f>
        <v>Player 12</v>
      </c>
    </row>
    <row r="242" spans="1:7" x14ac:dyDescent="0.3">
      <c r="A242" s="17">
        <v>241</v>
      </c>
      <c r="B242" s="17">
        <f>ROUNDUP(RosterTable[[#This Row],[Period Player sequence'#]]/'Parameters &amp; calculations'!$E$21,0)</f>
        <v>6</v>
      </c>
      <c r="C242" s="17">
        <f>MOD(ROUNDUP(RosterTable[[#This Row],[Period Player sequence'#]]/'Parameters &amp; calculations'!$C$8,0),'Parameters &amp; calculations'!$C$7)</f>
        <v>4</v>
      </c>
      <c r="D242" s="17">
        <f>IF(RosterTable[[#This Row],[PeriodCalc]]=0,'Parameters &amp; calculations'!$C$7,RosterTable[[#This Row],[PeriodCalc]])</f>
        <v>4</v>
      </c>
      <c r="E242">
        <f>MOD(RosterTable[[#This Row],[Period Player sequence'#]],'Parameters &amp; calculations'!$C$5)</f>
        <v>1</v>
      </c>
      <c r="F242" s="15">
        <f>IF(RosterTable[[#This Row],[PlayerCalc]]=0,'Parameters &amp; calculations'!$C$5,RosterTable[[#This Row],[PlayerCalc]])</f>
        <v>1</v>
      </c>
      <c r="G242" s="15" t="str">
        <f>"Player "&amp;RosterTable[[#This Row],[Player'#]]</f>
        <v>Player 1</v>
      </c>
    </row>
    <row r="243" spans="1:7" x14ac:dyDescent="0.3">
      <c r="A243" s="17">
        <v>242</v>
      </c>
      <c r="B243" s="17">
        <f>ROUNDUP(RosterTable[[#This Row],[Period Player sequence'#]]/'Parameters &amp; calculations'!$E$21,0)</f>
        <v>6</v>
      </c>
      <c r="C243" s="17">
        <f>MOD(ROUNDUP(RosterTable[[#This Row],[Period Player sequence'#]]/'Parameters &amp; calculations'!$C$8,0),'Parameters &amp; calculations'!$C$7)</f>
        <v>4</v>
      </c>
      <c r="D243" s="17">
        <f>IF(RosterTable[[#This Row],[PeriodCalc]]=0,'Parameters &amp; calculations'!$C$7,RosterTable[[#This Row],[PeriodCalc]])</f>
        <v>4</v>
      </c>
      <c r="E243">
        <f>MOD(RosterTable[[#This Row],[Period Player sequence'#]],'Parameters &amp; calculations'!$C$5)</f>
        <v>2</v>
      </c>
      <c r="F243" s="15">
        <f>IF(RosterTable[[#This Row],[PlayerCalc]]=0,'Parameters &amp; calculations'!$C$5,RosterTable[[#This Row],[PlayerCalc]])</f>
        <v>2</v>
      </c>
      <c r="G243" s="15" t="str">
        <f>"Player "&amp;RosterTable[[#This Row],[Player'#]]</f>
        <v>Player 2</v>
      </c>
    </row>
    <row r="244" spans="1:7" x14ac:dyDescent="0.3">
      <c r="A244" s="17">
        <v>243</v>
      </c>
      <c r="B244" s="17">
        <f>ROUNDUP(RosterTable[[#This Row],[Period Player sequence'#]]/'Parameters &amp; calculations'!$E$21,0)</f>
        <v>6</v>
      </c>
      <c r="C244" s="17">
        <f>MOD(ROUNDUP(RosterTable[[#This Row],[Period Player sequence'#]]/'Parameters &amp; calculations'!$C$8,0),'Parameters &amp; calculations'!$C$7)</f>
        <v>4</v>
      </c>
      <c r="D244" s="17">
        <f>IF(RosterTable[[#This Row],[PeriodCalc]]=0,'Parameters &amp; calculations'!$C$7,RosterTable[[#This Row],[PeriodCalc]])</f>
        <v>4</v>
      </c>
      <c r="E244">
        <f>MOD(RosterTable[[#This Row],[Period Player sequence'#]],'Parameters &amp; calculations'!$C$5)</f>
        <v>3</v>
      </c>
      <c r="F244" s="15">
        <f>IF(RosterTable[[#This Row],[PlayerCalc]]=0,'Parameters &amp; calculations'!$C$5,RosterTable[[#This Row],[PlayerCalc]])</f>
        <v>3</v>
      </c>
      <c r="G244" s="15" t="str">
        <f>"Player "&amp;RosterTable[[#This Row],[Player'#]]</f>
        <v>Player 3</v>
      </c>
    </row>
    <row r="245" spans="1:7" x14ac:dyDescent="0.3">
      <c r="A245" s="17">
        <v>244</v>
      </c>
      <c r="B245" s="17">
        <f>ROUNDUP(RosterTable[[#This Row],[Period Player sequence'#]]/'Parameters &amp; calculations'!$E$21,0)</f>
        <v>6</v>
      </c>
      <c r="C245" s="17">
        <f>MOD(ROUNDUP(RosterTable[[#This Row],[Period Player sequence'#]]/'Parameters &amp; calculations'!$C$8,0),'Parameters &amp; calculations'!$C$7)</f>
        <v>4</v>
      </c>
      <c r="D245" s="17">
        <f>IF(RosterTable[[#This Row],[PeriodCalc]]=0,'Parameters &amp; calculations'!$C$7,RosterTable[[#This Row],[PeriodCalc]])</f>
        <v>4</v>
      </c>
      <c r="E245">
        <f>MOD(RosterTable[[#This Row],[Period Player sequence'#]],'Parameters &amp; calculations'!$C$5)</f>
        <v>4</v>
      </c>
      <c r="F245" s="15">
        <f>IF(RosterTable[[#This Row],[PlayerCalc]]=0,'Parameters &amp; calculations'!$C$5,RosterTable[[#This Row],[PlayerCalc]])</f>
        <v>4</v>
      </c>
      <c r="G245" s="15" t="str">
        <f>"Player "&amp;RosterTable[[#This Row],[Player'#]]</f>
        <v>Player 4</v>
      </c>
    </row>
    <row r="246" spans="1:7" x14ac:dyDescent="0.3">
      <c r="A246" s="17">
        <v>245</v>
      </c>
      <c r="B246" s="17">
        <f>ROUNDUP(RosterTable[[#This Row],[Period Player sequence'#]]/'Parameters &amp; calculations'!$E$21,0)</f>
        <v>6</v>
      </c>
      <c r="C246" s="17">
        <f>MOD(ROUNDUP(RosterTable[[#This Row],[Period Player sequence'#]]/'Parameters &amp; calculations'!$C$8,0),'Parameters &amp; calculations'!$C$7)</f>
        <v>4</v>
      </c>
      <c r="D246" s="17">
        <f>IF(RosterTable[[#This Row],[PeriodCalc]]=0,'Parameters &amp; calculations'!$C$7,RosterTable[[#This Row],[PeriodCalc]])</f>
        <v>4</v>
      </c>
      <c r="E246">
        <f>MOD(RosterTable[[#This Row],[Period Player sequence'#]],'Parameters &amp; calculations'!$C$5)</f>
        <v>5</v>
      </c>
      <c r="F246" s="15">
        <f>IF(RosterTable[[#This Row],[PlayerCalc]]=0,'Parameters &amp; calculations'!$C$5,RosterTable[[#This Row],[PlayerCalc]])</f>
        <v>5</v>
      </c>
      <c r="G246" s="15" t="str">
        <f>"Player "&amp;RosterTable[[#This Row],[Player'#]]</f>
        <v>Player 5</v>
      </c>
    </row>
    <row r="247" spans="1:7" x14ac:dyDescent="0.3">
      <c r="A247" s="17">
        <v>246</v>
      </c>
      <c r="B247" s="17">
        <f>ROUNDUP(RosterTable[[#This Row],[Period Player sequence'#]]/'Parameters &amp; calculations'!$E$21,0)</f>
        <v>6</v>
      </c>
      <c r="C247" s="17">
        <f>MOD(ROUNDUP(RosterTable[[#This Row],[Period Player sequence'#]]/'Parameters &amp; calculations'!$C$8,0),'Parameters &amp; calculations'!$C$7)</f>
        <v>5</v>
      </c>
      <c r="D247" s="17">
        <f>IF(RosterTable[[#This Row],[PeriodCalc]]=0,'Parameters &amp; calculations'!$C$7,RosterTable[[#This Row],[PeriodCalc]])</f>
        <v>5</v>
      </c>
      <c r="E247">
        <f>MOD(RosterTable[[#This Row],[Period Player sequence'#]],'Parameters &amp; calculations'!$C$5)</f>
        <v>6</v>
      </c>
      <c r="F247" s="15">
        <f>IF(RosterTable[[#This Row],[PlayerCalc]]=0,'Parameters &amp; calculations'!$C$5,RosterTable[[#This Row],[PlayerCalc]])</f>
        <v>6</v>
      </c>
      <c r="G247" s="15" t="str">
        <f>"Player "&amp;RosterTable[[#This Row],[Player'#]]</f>
        <v>Player 6</v>
      </c>
    </row>
    <row r="248" spans="1:7" x14ac:dyDescent="0.3">
      <c r="A248" s="17">
        <v>247</v>
      </c>
      <c r="B248" s="17">
        <f>ROUNDUP(RosterTable[[#This Row],[Period Player sequence'#]]/'Parameters &amp; calculations'!$E$21,0)</f>
        <v>6</v>
      </c>
      <c r="C248" s="17">
        <f>MOD(ROUNDUP(RosterTable[[#This Row],[Period Player sequence'#]]/'Parameters &amp; calculations'!$C$8,0),'Parameters &amp; calculations'!$C$7)</f>
        <v>5</v>
      </c>
      <c r="D248" s="17">
        <f>IF(RosterTable[[#This Row],[PeriodCalc]]=0,'Parameters &amp; calculations'!$C$7,RosterTable[[#This Row],[PeriodCalc]])</f>
        <v>5</v>
      </c>
      <c r="E248">
        <f>MOD(RosterTable[[#This Row],[Period Player sequence'#]],'Parameters &amp; calculations'!$C$5)</f>
        <v>7</v>
      </c>
      <c r="F248" s="15">
        <f>IF(RosterTable[[#This Row],[PlayerCalc]]=0,'Parameters &amp; calculations'!$C$5,RosterTable[[#This Row],[PlayerCalc]])</f>
        <v>7</v>
      </c>
      <c r="G248" s="15" t="str">
        <f>"Player "&amp;RosterTable[[#This Row],[Player'#]]</f>
        <v>Player 7</v>
      </c>
    </row>
    <row r="249" spans="1:7" x14ac:dyDescent="0.3">
      <c r="A249" s="17">
        <v>248</v>
      </c>
      <c r="B249" s="17">
        <f>ROUNDUP(RosterTable[[#This Row],[Period Player sequence'#]]/'Parameters &amp; calculations'!$E$21,0)</f>
        <v>6</v>
      </c>
      <c r="C249" s="17">
        <f>MOD(ROUNDUP(RosterTable[[#This Row],[Period Player sequence'#]]/'Parameters &amp; calculations'!$C$8,0),'Parameters &amp; calculations'!$C$7)</f>
        <v>5</v>
      </c>
      <c r="D249" s="17">
        <f>IF(RosterTable[[#This Row],[PeriodCalc]]=0,'Parameters &amp; calculations'!$C$7,RosterTable[[#This Row],[PeriodCalc]])</f>
        <v>5</v>
      </c>
      <c r="E249">
        <f>MOD(RosterTable[[#This Row],[Period Player sequence'#]],'Parameters &amp; calculations'!$C$5)</f>
        <v>8</v>
      </c>
      <c r="F249" s="15">
        <f>IF(RosterTable[[#This Row],[PlayerCalc]]=0,'Parameters &amp; calculations'!$C$5,RosterTable[[#This Row],[PlayerCalc]])</f>
        <v>8</v>
      </c>
      <c r="G249" s="15" t="str">
        <f>"Player "&amp;RosterTable[[#This Row],[Player'#]]</f>
        <v>Player 8</v>
      </c>
    </row>
    <row r="250" spans="1:7" x14ac:dyDescent="0.3">
      <c r="A250" s="17">
        <v>249</v>
      </c>
      <c r="B250" s="17">
        <f>ROUNDUP(RosterTable[[#This Row],[Period Player sequence'#]]/'Parameters &amp; calculations'!$E$21,0)</f>
        <v>6</v>
      </c>
      <c r="C250" s="17">
        <f>MOD(ROUNDUP(RosterTable[[#This Row],[Period Player sequence'#]]/'Parameters &amp; calculations'!$C$8,0),'Parameters &amp; calculations'!$C$7)</f>
        <v>5</v>
      </c>
      <c r="D250" s="17">
        <f>IF(RosterTable[[#This Row],[PeriodCalc]]=0,'Parameters &amp; calculations'!$C$7,RosterTable[[#This Row],[PeriodCalc]])</f>
        <v>5</v>
      </c>
      <c r="E250">
        <f>MOD(RosterTable[[#This Row],[Period Player sequence'#]],'Parameters &amp; calculations'!$C$5)</f>
        <v>9</v>
      </c>
      <c r="F250" s="15">
        <f>IF(RosterTable[[#This Row],[PlayerCalc]]=0,'Parameters &amp; calculations'!$C$5,RosterTable[[#This Row],[PlayerCalc]])</f>
        <v>9</v>
      </c>
      <c r="G250" s="15" t="str">
        <f>"Player "&amp;RosterTable[[#This Row],[Player'#]]</f>
        <v>Player 9</v>
      </c>
    </row>
    <row r="251" spans="1:7" x14ac:dyDescent="0.3">
      <c r="A251" s="17">
        <v>250</v>
      </c>
      <c r="B251" s="17">
        <f>ROUNDUP(RosterTable[[#This Row],[Period Player sequence'#]]/'Parameters &amp; calculations'!$E$21,0)</f>
        <v>6</v>
      </c>
      <c r="C251" s="17">
        <f>MOD(ROUNDUP(RosterTable[[#This Row],[Period Player sequence'#]]/'Parameters &amp; calculations'!$C$8,0),'Parameters &amp; calculations'!$C$7)</f>
        <v>5</v>
      </c>
      <c r="D251" s="17">
        <f>IF(RosterTable[[#This Row],[PeriodCalc]]=0,'Parameters &amp; calculations'!$C$7,RosterTable[[#This Row],[PeriodCalc]])</f>
        <v>5</v>
      </c>
      <c r="E251">
        <f>MOD(RosterTable[[#This Row],[Period Player sequence'#]],'Parameters &amp; calculations'!$C$5)</f>
        <v>10</v>
      </c>
      <c r="F251" s="15">
        <f>IF(RosterTable[[#This Row],[PlayerCalc]]=0,'Parameters &amp; calculations'!$C$5,RosterTable[[#This Row],[PlayerCalc]])</f>
        <v>10</v>
      </c>
      <c r="G251" s="15" t="str">
        <f>"Player "&amp;RosterTable[[#This Row],[Player'#]]</f>
        <v>Player 10</v>
      </c>
    </row>
    <row r="252" spans="1:7" x14ac:dyDescent="0.3">
      <c r="A252" s="17">
        <v>251</v>
      </c>
      <c r="B252" s="17">
        <f>ROUNDUP(RosterTable[[#This Row],[Period Player sequence'#]]/'Parameters &amp; calculations'!$E$21,0)</f>
        <v>6</v>
      </c>
      <c r="C252" s="17">
        <f>MOD(ROUNDUP(RosterTable[[#This Row],[Period Player sequence'#]]/'Parameters &amp; calculations'!$C$8,0),'Parameters &amp; calculations'!$C$7)</f>
        <v>6</v>
      </c>
      <c r="D252" s="17">
        <f>IF(RosterTable[[#This Row],[PeriodCalc]]=0,'Parameters &amp; calculations'!$C$7,RosterTable[[#This Row],[PeriodCalc]])</f>
        <v>6</v>
      </c>
      <c r="E252">
        <f>MOD(RosterTable[[#This Row],[Period Player sequence'#]],'Parameters &amp; calculations'!$C$5)</f>
        <v>11</v>
      </c>
      <c r="F252" s="15">
        <f>IF(RosterTable[[#This Row],[PlayerCalc]]=0,'Parameters &amp; calculations'!$C$5,RosterTable[[#This Row],[PlayerCalc]])</f>
        <v>11</v>
      </c>
      <c r="G252" s="15" t="str">
        <f>"Player "&amp;RosterTable[[#This Row],[Player'#]]</f>
        <v>Player 11</v>
      </c>
    </row>
    <row r="253" spans="1:7" x14ac:dyDescent="0.3">
      <c r="A253" s="17">
        <v>252</v>
      </c>
      <c r="B253" s="17">
        <f>ROUNDUP(RosterTable[[#This Row],[Period Player sequence'#]]/'Parameters &amp; calculations'!$E$21,0)</f>
        <v>6</v>
      </c>
      <c r="C253" s="17">
        <f>MOD(ROUNDUP(RosterTable[[#This Row],[Period Player sequence'#]]/'Parameters &amp; calculations'!$C$8,0),'Parameters &amp; calculations'!$C$7)</f>
        <v>6</v>
      </c>
      <c r="D253" s="17">
        <f>IF(RosterTable[[#This Row],[PeriodCalc]]=0,'Parameters &amp; calculations'!$C$7,RosterTable[[#This Row],[PeriodCalc]])</f>
        <v>6</v>
      </c>
      <c r="E253">
        <f>MOD(RosterTable[[#This Row],[Period Player sequence'#]],'Parameters &amp; calculations'!$C$5)</f>
        <v>0</v>
      </c>
      <c r="F253" s="15">
        <f>IF(RosterTable[[#This Row],[PlayerCalc]]=0,'Parameters &amp; calculations'!$C$5,RosterTable[[#This Row],[PlayerCalc]])</f>
        <v>12</v>
      </c>
      <c r="G253" s="15" t="str">
        <f>"Player "&amp;RosterTable[[#This Row],[Player'#]]</f>
        <v>Player 12</v>
      </c>
    </row>
    <row r="254" spans="1:7" x14ac:dyDescent="0.3">
      <c r="A254" s="17">
        <v>253</v>
      </c>
      <c r="B254" s="17">
        <f>ROUNDUP(RosterTable[[#This Row],[Period Player sequence'#]]/'Parameters &amp; calculations'!$E$21,0)</f>
        <v>6</v>
      </c>
      <c r="C254" s="17">
        <f>MOD(ROUNDUP(RosterTable[[#This Row],[Period Player sequence'#]]/'Parameters &amp; calculations'!$C$8,0),'Parameters &amp; calculations'!$C$7)</f>
        <v>6</v>
      </c>
      <c r="D254" s="17">
        <f>IF(RosterTable[[#This Row],[PeriodCalc]]=0,'Parameters &amp; calculations'!$C$7,RosterTable[[#This Row],[PeriodCalc]])</f>
        <v>6</v>
      </c>
      <c r="E254">
        <f>MOD(RosterTable[[#This Row],[Period Player sequence'#]],'Parameters &amp; calculations'!$C$5)</f>
        <v>1</v>
      </c>
      <c r="F254" s="15">
        <f>IF(RosterTable[[#This Row],[PlayerCalc]]=0,'Parameters &amp; calculations'!$C$5,RosterTable[[#This Row],[PlayerCalc]])</f>
        <v>1</v>
      </c>
      <c r="G254" s="15" t="str">
        <f>"Player "&amp;RosterTable[[#This Row],[Player'#]]</f>
        <v>Player 1</v>
      </c>
    </row>
    <row r="255" spans="1:7" x14ac:dyDescent="0.3">
      <c r="A255" s="17">
        <v>254</v>
      </c>
      <c r="B255" s="17">
        <f>ROUNDUP(RosterTable[[#This Row],[Period Player sequence'#]]/'Parameters &amp; calculations'!$E$21,0)</f>
        <v>6</v>
      </c>
      <c r="C255" s="17">
        <f>MOD(ROUNDUP(RosterTable[[#This Row],[Period Player sequence'#]]/'Parameters &amp; calculations'!$C$8,0),'Parameters &amp; calculations'!$C$7)</f>
        <v>6</v>
      </c>
      <c r="D255" s="17">
        <f>IF(RosterTable[[#This Row],[PeriodCalc]]=0,'Parameters &amp; calculations'!$C$7,RosterTable[[#This Row],[PeriodCalc]])</f>
        <v>6</v>
      </c>
      <c r="E255">
        <f>MOD(RosterTable[[#This Row],[Period Player sequence'#]],'Parameters &amp; calculations'!$C$5)</f>
        <v>2</v>
      </c>
      <c r="F255" s="15">
        <f>IF(RosterTable[[#This Row],[PlayerCalc]]=0,'Parameters &amp; calculations'!$C$5,RosterTable[[#This Row],[PlayerCalc]])</f>
        <v>2</v>
      </c>
      <c r="G255" s="15" t="str">
        <f>"Player "&amp;RosterTable[[#This Row],[Player'#]]</f>
        <v>Player 2</v>
      </c>
    </row>
    <row r="256" spans="1:7" x14ac:dyDescent="0.3">
      <c r="A256" s="17">
        <v>255</v>
      </c>
      <c r="B256" s="17">
        <f>ROUNDUP(RosterTable[[#This Row],[Period Player sequence'#]]/'Parameters &amp; calculations'!$E$21,0)</f>
        <v>6</v>
      </c>
      <c r="C256" s="17">
        <f>MOD(ROUNDUP(RosterTable[[#This Row],[Period Player sequence'#]]/'Parameters &amp; calculations'!$C$8,0),'Parameters &amp; calculations'!$C$7)</f>
        <v>6</v>
      </c>
      <c r="D256" s="17">
        <f>IF(RosterTable[[#This Row],[PeriodCalc]]=0,'Parameters &amp; calculations'!$C$7,RosterTable[[#This Row],[PeriodCalc]])</f>
        <v>6</v>
      </c>
      <c r="E256">
        <f>MOD(RosterTable[[#This Row],[Period Player sequence'#]],'Parameters &amp; calculations'!$C$5)</f>
        <v>3</v>
      </c>
      <c r="F256" s="15">
        <f>IF(RosterTable[[#This Row],[PlayerCalc]]=0,'Parameters &amp; calculations'!$C$5,RosterTable[[#This Row],[PlayerCalc]])</f>
        <v>3</v>
      </c>
      <c r="G256" s="15" t="str">
        <f>"Player "&amp;RosterTable[[#This Row],[Player'#]]</f>
        <v>Player 3</v>
      </c>
    </row>
    <row r="257" spans="1:7" x14ac:dyDescent="0.3">
      <c r="A257" s="17">
        <v>256</v>
      </c>
      <c r="B257" s="17">
        <f>ROUNDUP(RosterTable[[#This Row],[Period Player sequence'#]]/'Parameters &amp; calculations'!$E$21,0)</f>
        <v>6</v>
      </c>
      <c r="C257" s="17">
        <f>MOD(ROUNDUP(RosterTable[[#This Row],[Period Player sequence'#]]/'Parameters &amp; calculations'!$C$8,0),'Parameters &amp; calculations'!$C$7)</f>
        <v>7</v>
      </c>
      <c r="D257" s="17">
        <f>IF(RosterTable[[#This Row],[PeriodCalc]]=0,'Parameters &amp; calculations'!$C$7,RosterTable[[#This Row],[PeriodCalc]])</f>
        <v>7</v>
      </c>
      <c r="E257">
        <f>MOD(RosterTable[[#This Row],[Period Player sequence'#]],'Parameters &amp; calculations'!$C$5)</f>
        <v>4</v>
      </c>
      <c r="F257" s="15">
        <f>IF(RosterTable[[#This Row],[PlayerCalc]]=0,'Parameters &amp; calculations'!$C$5,RosterTable[[#This Row],[PlayerCalc]])</f>
        <v>4</v>
      </c>
      <c r="G257" s="15" t="str">
        <f>"Player "&amp;RosterTable[[#This Row],[Player'#]]</f>
        <v>Player 4</v>
      </c>
    </row>
    <row r="258" spans="1:7" x14ac:dyDescent="0.3">
      <c r="A258" s="17">
        <v>257</v>
      </c>
      <c r="B258" s="17">
        <f>ROUNDUP(RosterTable[[#This Row],[Period Player sequence'#]]/'Parameters &amp; calculations'!$E$21,0)</f>
        <v>6</v>
      </c>
      <c r="C258" s="17">
        <f>MOD(ROUNDUP(RosterTable[[#This Row],[Period Player sequence'#]]/'Parameters &amp; calculations'!$C$8,0),'Parameters &amp; calculations'!$C$7)</f>
        <v>7</v>
      </c>
      <c r="D258" s="17">
        <f>IF(RosterTable[[#This Row],[PeriodCalc]]=0,'Parameters &amp; calculations'!$C$7,RosterTable[[#This Row],[PeriodCalc]])</f>
        <v>7</v>
      </c>
      <c r="E258">
        <f>MOD(RosterTable[[#This Row],[Period Player sequence'#]],'Parameters &amp; calculations'!$C$5)</f>
        <v>5</v>
      </c>
      <c r="F258" s="15">
        <f>IF(RosterTable[[#This Row],[PlayerCalc]]=0,'Parameters &amp; calculations'!$C$5,RosterTable[[#This Row],[PlayerCalc]])</f>
        <v>5</v>
      </c>
      <c r="G258" s="15" t="str">
        <f>"Player "&amp;RosterTable[[#This Row],[Player'#]]</f>
        <v>Player 5</v>
      </c>
    </row>
    <row r="259" spans="1:7" x14ac:dyDescent="0.3">
      <c r="A259" s="17">
        <v>258</v>
      </c>
      <c r="B259" s="17">
        <f>ROUNDUP(RosterTable[[#This Row],[Period Player sequence'#]]/'Parameters &amp; calculations'!$E$21,0)</f>
        <v>6</v>
      </c>
      <c r="C259" s="17">
        <f>MOD(ROUNDUP(RosterTable[[#This Row],[Period Player sequence'#]]/'Parameters &amp; calculations'!$C$8,0),'Parameters &amp; calculations'!$C$7)</f>
        <v>7</v>
      </c>
      <c r="D259" s="17">
        <f>IF(RosterTable[[#This Row],[PeriodCalc]]=0,'Parameters &amp; calculations'!$C$7,RosterTable[[#This Row],[PeriodCalc]])</f>
        <v>7</v>
      </c>
      <c r="E259">
        <f>MOD(RosterTable[[#This Row],[Period Player sequence'#]],'Parameters &amp; calculations'!$C$5)</f>
        <v>6</v>
      </c>
      <c r="F259" s="15">
        <f>IF(RosterTable[[#This Row],[PlayerCalc]]=0,'Parameters &amp; calculations'!$C$5,RosterTable[[#This Row],[PlayerCalc]])</f>
        <v>6</v>
      </c>
      <c r="G259" s="15" t="str">
        <f>"Player "&amp;RosterTable[[#This Row],[Player'#]]</f>
        <v>Player 6</v>
      </c>
    </row>
    <row r="260" spans="1:7" x14ac:dyDescent="0.3">
      <c r="A260" s="17">
        <v>259</v>
      </c>
      <c r="B260" s="17">
        <f>ROUNDUP(RosterTable[[#This Row],[Period Player sequence'#]]/'Parameters &amp; calculations'!$E$21,0)</f>
        <v>6</v>
      </c>
      <c r="C260" s="17">
        <f>MOD(ROUNDUP(RosterTable[[#This Row],[Period Player sequence'#]]/'Parameters &amp; calculations'!$C$8,0),'Parameters &amp; calculations'!$C$7)</f>
        <v>7</v>
      </c>
      <c r="D260" s="17">
        <f>IF(RosterTable[[#This Row],[PeriodCalc]]=0,'Parameters &amp; calculations'!$C$7,RosterTable[[#This Row],[PeriodCalc]])</f>
        <v>7</v>
      </c>
      <c r="E260">
        <f>MOD(RosterTable[[#This Row],[Period Player sequence'#]],'Parameters &amp; calculations'!$C$5)</f>
        <v>7</v>
      </c>
      <c r="F260" s="15">
        <f>IF(RosterTable[[#This Row],[PlayerCalc]]=0,'Parameters &amp; calculations'!$C$5,RosterTable[[#This Row],[PlayerCalc]])</f>
        <v>7</v>
      </c>
      <c r="G260" s="15" t="str">
        <f>"Player "&amp;RosterTable[[#This Row],[Player'#]]</f>
        <v>Player 7</v>
      </c>
    </row>
    <row r="261" spans="1:7" x14ac:dyDescent="0.3">
      <c r="A261" s="17">
        <v>260</v>
      </c>
      <c r="B261" s="17">
        <f>ROUNDUP(RosterTable[[#This Row],[Period Player sequence'#]]/'Parameters &amp; calculations'!$E$21,0)</f>
        <v>6</v>
      </c>
      <c r="C261" s="17">
        <f>MOD(ROUNDUP(RosterTable[[#This Row],[Period Player sequence'#]]/'Parameters &amp; calculations'!$C$8,0),'Parameters &amp; calculations'!$C$7)</f>
        <v>7</v>
      </c>
      <c r="D261" s="17">
        <f>IF(RosterTable[[#This Row],[PeriodCalc]]=0,'Parameters &amp; calculations'!$C$7,RosterTable[[#This Row],[PeriodCalc]])</f>
        <v>7</v>
      </c>
      <c r="E261">
        <f>MOD(RosterTable[[#This Row],[Period Player sequence'#]],'Parameters &amp; calculations'!$C$5)</f>
        <v>8</v>
      </c>
      <c r="F261" s="15">
        <f>IF(RosterTable[[#This Row],[PlayerCalc]]=0,'Parameters &amp; calculations'!$C$5,RosterTable[[#This Row],[PlayerCalc]])</f>
        <v>8</v>
      </c>
      <c r="G261" s="15" t="str">
        <f>"Player "&amp;RosterTable[[#This Row],[Player'#]]</f>
        <v>Player 8</v>
      </c>
    </row>
    <row r="262" spans="1:7" x14ac:dyDescent="0.3">
      <c r="A262" s="17">
        <v>261</v>
      </c>
      <c r="B262" s="17">
        <f>ROUNDUP(RosterTable[[#This Row],[Period Player sequence'#]]/'Parameters &amp; calculations'!$E$21,0)</f>
        <v>6</v>
      </c>
      <c r="C262" s="17">
        <f>MOD(ROUNDUP(RosterTable[[#This Row],[Period Player sequence'#]]/'Parameters &amp; calculations'!$C$8,0),'Parameters &amp; calculations'!$C$7)</f>
        <v>8</v>
      </c>
      <c r="D262" s="17">
        <f>IF(RosterTable[[#This Row],[PeriodCalc]]=0,'Parameters &amp; calculations'!$C$7,RosterTable[[#This Row],[PeriodCalc]])</f>
        <v>8</v>
      </c>
      <c r="E262">
        <f>MOD(RosterTable[[#This Row],[Period Player sequence'#]],'Parameters &amp; calculations'!$C$5)</f>
        <v>9</v>
      </c>
      <c r="F262" s="15">
        <f>IF(RosterTable[[#This Row],[PlayerCalc]]=0,'Parameters &amp; calculations'!$C$5,RosterTable[[#This Row],[PlayerCalc]])</f>
        <v>9</v>
      </c>
      <c r="G262" s="15" t="str">
        <f>"Player "&amp;RosterTable[[#This Row],[Player'#]]</f>
        <v>Player 9</v>
      </c>
    </row>
    <row r="263" spans="1:7" x14ac:dyDescent="0.3">
      <c r="A263" s="17">
        <v>262</v>
      </c>
      <c r="B263" s="17">
        <f>ROUNDUP(RosterTable[[#This Row],[Period Player sequence'#]]/'Parameters &amp; calculations'!$E$21,0)</f>
        <v>6</v>
      </c>
      <c r="C263" s="17">
        <f>MOD(ROUNDUP(RosterTable[[#This Row],[Period Player sequence'#]]/'Parameters &amp; calculations'!$C$8,0),'Parameters &amp; calculations'!$C$7)</f>
        <v>8</v>
      </c>
      <c r="D263" s="17">
        <f>IF(RosterTable[[#This Row],[PeriodCalc]]=0,'Parameters &amp; calculations'!$C$7,RosterTable[[#This Row],[PeriodCalc]])</f>
        <v>8</v>
      </c>
      <c r="E263">
        <f>MOD(RosterTable[[#This Row],[Period Player sequence'#]],'Parameters &amp; calculations'!$C$5)</f>
        <v>10</v>
      </c>
      <c r="F263" s="15">
        <f>IF(RosterTable[[#This Row],[PlayerCalc]]=0,'Parameters &amp; calculations'!$C$5,RosterTable[[#This Row],[PlayerCalc]])</f>
        <v>10</v>
      </c>
      <c r="G263" s="15" t="str">
        <f>"Player "&amp;RosterTable[[#This Row],[Player'#]]</f>
        <v>Player 10</v>
      </c>
    </row>
    <row r="264" spans="1:7" x14ac:dyDescent="0.3">
      <c r="A264" s="17">
        <v>263</v>
      </c>
      <c r="B264" s="17">
        <f>ROUNDUP(RosterTable[[#This Row],[Period Player sequence'#]]/'Parameters &amp; calculations'!$E$21,0)</f>
        <v>6</v>
      </c>
      <c r="C264" s="17">
        <f>MOD(ROUNDUP(RosterTable[[#This Row],[Period Player sequence'#]]/'Parameters &amp; calculations'!$C$8,0),'Parameters &amp; calculations'!$C$7)</f>
        <v>8</v>
      </c>
      <c r="D264" s="17">
        <f>IF(RosterTable[[#This Row],[PeriodCalc]]=0,'Parameters &amp; calculations'!$C$7,RosterTable[[#This Row],[PeriodCalc]])</f>
        <v>8</v>
      </c>
      <c r="E264">
        <f>MOD(RosterTable[[#This Row],[Period Player sequence'#]],'Parameters &amp; calculations'!$C$5)</f>
        <v>11</v>
      </c>
      <c r="F264" s="15">
        <f>IF(RosterTable[[#This Row],[PlayerCalc]]=0,'Parameters &amp; calculations'!$C$5,RosterTable[[#This Row],[PlayerCalc]])</f>
        <v>11</v>
      </c>
      <c r="G264" s="15" t="str">
        <f>"Player "&amp;RosterTable[[#This Row],[Player'#]]</f>
        <v>Player 11</v>
      </c>
    </row>
    <row r="265" spans="1:7" x14ac:dyDescent="0.3">
      <c r="A265" s="17">
        <v>264</v>
      </c>
      <c r="B265" s="17">
        <f>ROUNDUP(RosterTable[[#This Row],[Period Player sequence'#]]/'Parameters &amp; calculations'!$E$21,0)</f>
        <v>6</v>
      </c>
      <c r="C265" s="17">
        <f>MOD(ROUNDUP(RosterTable[[#This Row],[Period Player sequence'#]]/'Parameters &amp; calculations'!$C$8,0),'Parameters &amp; calculations'!$C$7)</f>
        <v>8</v>
      </c>
      <c r="D265" s="17">
        <f>IF(RosterTable[[#This Row],[PeriodCalc]]=0,'Parameters &amp; calculations'!$C$7,RosterTable[[#This Row],[PeriodCalc]])</f>
        <v>8</v>
      </c>
      <c r="E265">
        <f>MOD(RosterTable[[#This Row],[Period Player sequence'#]],'Parameters &amp; calculations'!$C$5)</f>
        <v>0</v>
      </c>
      <c r="F265" s="15">
        <f>IF(RosterTable[[#This Row],[PlayerCalc]]=0,'Parameters &amp; calculations'!$C$5,RosterTable[[#This Row],[PlayerCalc]])</f>
        <v>12</v>
      </c>
      <c r="G265" s="15" t="str">
        <f>"Player "&amp;RosterTable[[#This Row],[Player'#]]</f>
        <v>Player 12</v>
      </c>
    </row>
    <row r="266" spans="1:7" x14ac:dyDescent="0.3">
      <c r="A266" s="17">
        <v>265</v>
      </c>
      <c r="B266" s="17">
        <f>ROUNDUP(RosterTable[[#This Row],[Period Player sequence'#]]/'Parameters &amp; calculations'!$E$21,0)</f>
        <v>6</v>
      </c>
      <c r="C266" s="17">
        <f>MOD(ROUNDUP(RosterTable[[#This Row],[Period Player sequence'#]]/'Parameters &amp; calculations'!$C$8,0),'Parameters &amp; calculations'!$C$7)</f>
        <v>8</v>
      </c>
      <c r="D266" s="17">
        <f>IF(RosterTable[[#This Row],[PeriodCalc]]=0,'Parameters &amp; calculations'!$C$7,RosterTable[[#This Row],[PeriodCalc]])</f>
        <v>8</v>
      </c>
      <c r="E266">
        <f>MOD(RosterTable[[#This Row],[Period Player sequence'#]],'Parameters &amp; calculations'!$C$5)</f>
        <v>1</v>
      </c>
      <c r="F266" s="15">
        <f>IF(RosterTable[[#This Row],[PlayerCalc]]=0,'Parameters &amp; calculations'!$C$5,RosterTable[[#This Row],[PlayerCalc]])</f>
        <v>1</v>
      </c>
      <c r="G266" s="15" t="str">
        <f>"Player "&amp;RosterTable[[#This Row],[Player'#]]</f>
        <v>Player 1</v>
      </c>
    </row>
    <row r="267" spans="1:7" x14ac:dyDescent="0.3">
      <c r="A267" s="17">
        <v>266</v>
      </c>
      <c r="B267" s="17">
        <f>ROUNDUP(RosterTable[[#This Row],[Period Player sequence'#]]/'Parameters &amp; calculations'!$E$21,0)</f>
        <v>6</v>
      </c>
      <c r="C267" s="17">
        <f>MOD(ROUNDUP(RosterTable[[#This Row],[Period Player sequence'#]]/'Parameters &amp; calculations'!$C$8,0),'Parameters &amp; calculations'!$C$7)</f>
        <v>0</v>
      </c>
      <c r="D267" s="17">
        <f>IF(RosterTable[[#This Row],[PeriodCalc]]=0,'Parameters &amp; calculations'!$C$7,RosterTable[[#This Row],[PeriodCalc]])</f>
        <v>9</v>
      </c>
      <c r="E267">
        <f>MOD(RosterTable[[#This Row],[Period Player sequence'#]],'Parameters &amp; calculations'!$C$5)</f>
        <v>2</v>
      </c>
      <c r="F267" s="15">
        <f>IF(RosterTable[[#This Row],[PlayerCalc]]=0,'Parameters &amp; calculations'!$C$5,RosterTable[[#This Row],[PlayerCalc]])</f>
        <v>2</v>
      </c>
      <c r="G267" s="15" t="str">
        <f>"Player "&amp;RosterTable[[#This Row],[Player'#]]</f>
        <v>Player 2</v>
      </c>
    </row>
    <row r="268" spans="1:7" x14ac:dyDescent="0.3">
      <c r="A268" s="17">
        <v>267</v>
      </c>
      <c r="B268" s="17">
        <f>ROUNDUP(RosterTable[[#This Row],[Period Player sequence'#]]/'Parameters &amp; calculations'!$E$21,0)</f>
        <v>6</v>
      </c>
      <c r="C268" s="17">
        <f>MOD(ROUNDUP(RosterTable[[#This Row],[Period Player sequence'#]]/'Parameters &amp; calculations'!$C$8,0),'Parameters &amp; calculations'!$C$7)</f>
        <v>0</v>
      </c>
      <c r="D268" s="17">
        <f>IF(RosterTable[[#This Row],[PeriodCalc]]=0,'Parameters &amp; calculations'!$C$7,RosterTable[[#This Row],[PeriodCalc]])</f>
        <v>9</v>
      </c>
      <c r="E268">
        <f>MOD(RosterTable[[#This Row],[Period Player sequence'#]],'Parameters &amp; calculations'!$C$5)</f>
        <v>3</v>
      </c>
      <c r="F268" s="15">
        <f>IF(RosterTable[[#This Row],[PlayerCalc]]=0,'Parameters &amp; calculations'!$C$5,RosterTable[[#This Row],[PlayerCalc]])</f>
        <v>3</v>
      </c>
      <c r="G268" s="15" t="str">
        <f>"Player "&amp;RosterTable[[#This Row],[Player'#]]</f>
        <v>Player 3</v>
      </c>
    </row>
    <row r="269" spans="1:7" x14ac:dyDescent="0.3">
      <c r="A269" s="17">
        <v>268</v>
      </c>
      <c r="B269" s="17">
        <f>ROUNDUP(RosterTable[[#This Row],[Period Player sequence'#]]/'Parameters &amp; calculations'!$E$21,0)</f>
        <v>6</v>
      </c>
      <c r="C269" s="17">
        <f>MOD(ROUNDUP(RosterTable[[#This Row],[Period Player sequence'#]]/'Parameters &amp; calculations'!$C$8,0),'Parameters &amp; calculations'!$C$7)</f>
        <v>0</v>
      </c>
      <c r="D269" s="17">
        <f>IF(RosterTable[[#This Row],[PeriodCalc]]=0,'Parameters &amp; calculations'!$C$7,RosterTable[[#This Row],[PeriodCalc]])</f>
        <v>9</v>
      </c>
      <c r="E269">
        <f>MOD(RosterTable[[#This Row],[Period Player sequence'#]],'Parameters &amp; calculations'!$C$5)</f>
        <v>4</v>
      </c>
      <c r="F269" s="15">
        <f>IF(RosterTable[[#This Row],[PlayerCalc]]=0,'Parameters &amp; calculations'!$C$5,RosterTable[[#This Row],[PlayerCalc]])</f>
        <v>4</v>
      </c>
      <c r="G269" s="15" t="str">
        <f>"Player "&amp;RosterTable[[#This Row],[Player'#]]</f>
        <v>Player 4</v>
      </c>
    </row>
    <row r="270" spans="1:7" x14ac:dyDescent="0.3">
      <c r="A270" s="17">
        <v>269</v>
      </c>
      <c r="B270" s="17">
        <f>ROUNDUP(RosterTable[[#This Row],[Period Player sequence'#]]/'Parameters &amp; calculations'!$E$21,0)</f>
        <v>6</v>
      </c>
      <c r="C270" s="17">
        <f>MOD(ROUNDUP(RosterTable[[#This Row],[Period Player sequence'#]]/'Parameters &amp; calculations'!$C$8,0),'Parameters &amp; calculations'!$C$7)</f>
        <v>0</v>
      </c>
      <c r="D270" s="17">
        <f>IF(RosterTable[[#This Row],[PeriodCalc]]=0,'Parameters &amp; calculations'!$C$7,RosterTable[[#This Row],[PeriodCalc]])</f>
        <v>9</v>
      </c>
      <c r="E270">
        <f>MOD(RosterTable[[#This Row],[Period Player sequence'#]],'Parameters &amp; calculations'!$C$5)</f>
        <v>5</v>
      </c>
      <c r="F270" s="15">
        <f>IF(RosterTable[[#This Row],[PlayerCalc]]=0,'Parameters &amp; calculations'!$C$5,RosterTable[[#This Row],[PlayerCalc]])</f>
        <v>5</v>
      </c>
      <c r="G270" s="15" t="str">
        <f>"Player "&amp;RosterTable[[#This Row],[Player'#]]</f>
        <v>Player 5</v>
      </c>
    </row>
    <row r="271" spans="1:7" x14ac:dyDescent="0.3">
      <c r="A271" s="17">
        <v>270</v>
      </c>
      <c r="B271" s="17">
        <f>ROUNDUP(RosterTable[[#This Row],[Period Player sequence'#]]/'Parameters &amp; calculations'!$E$21,0)</f>
        <v>6</v>
      </c>
      <c r="C271" s="17">
        <f>MOD(ROUNDUP(RosterTable[[#This Row],[Period Player sequence'#]]/'Parameters &amp; calculations'!$C$8,0),'Parameters &amp; calculations'!$C$7)</f>
        <v>0</v>
      </c>
      <c r="D271" s="17">
        <f>IF(RosterTable[[#This Row],[PeriodCalc]]=0,'Parameters &amp; calculations'!$C$7,RosterTable[[#This Row],[PeriodCalc]])</f>
        <v>9</v>
      </c>
      <c r="E271">
        <f>MOD(RosterTable[[#This Row],[Period Player sequence'#]],'Parameters &amp; calculations'!$C$5)</f>
        <v>6</v>
      </c>
      <c r="F271" s="15">
        <f>IF(RosterTable[[#This Row],[PlayerCalc]]=0,'Parameters &amp; calculations'!$C$5,RosterTable[[#This Row],[PlayerCalc]])</f>
        <v>6</v>
      </c>
      <c r="G271" s="15" t="str">
        <f>"Player "&amp;RosterTable[[#This Row],[Player'#]]</f>
        <v>Player 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7"/>
  <sheetViews>
    <sheetView topLeftCell="A7" workbookViewId="0">
      <selection activeCell="B23" sqref="B23"/>
    </sheetView>
  </sheetViews>
  <sheetFormatPr defaultRowHeight="14.4" x14ac:dyDescent="0.3"/>
  <cols>
    <col min="2" max="2" width="54.21875" bestFit="1" customWidth="1"/>
    <col min="4" max="4" width="18.21875" bestFit="1" customWidth="1"/>
    <col min="5" max="5" width="22.21875" bestFit="1" customWidth="1"/>
    <col min="6" max="6" width="18.5546875" bestFit="1" customWidth="1"/>
    <col min="7" max="7" width="24.77734375" bestFit="1" customWidth="1"/>
    <col min="9" max="9" width="11" bestFit="1" customWidth="1"/>
  </cols>
  <sheetData>
    <row r="2" spans="2:7" ht="20.399999999999999" thickBot="1" x14ac:dyDescent="0.45">
      <c r="B2" s="5" t="s">
        <v>15</v>
      </c>
      <c r="C2" t="s">
        <v>21</v>
      </c>
    </row>
    <row r="3" spans="2:7" ht="15" thickTop="1" x14ac:dyDescent="0.3"/>
    <row r="4" spans="2:7" ht="20.399999999999999" thickBot="1" x14ac:dyDescent="0.45">
      <c r="B4" s="5" t="s">
        <v>23</v>
      </c>
    </row>
    <row r="5" spans="2:7" ht="15" thickTop="1" x14ac:dyDescent="0.3">
      <c r="B5" t="s">
        <v>26</v>
      </c>
      <c r="C5" s="4">
        <v>12</v>
      </c>
    </row>
    <row r="6" spans="2:7" x14ac:dyDescent="0.3">
      <c r="B6" t="s">
        <v>27</v>
      </c>
      <c r="C6" s="4">
        <v>6</v>
      </c>
    </row>
    <row r="7" spans="2:7" x14ac:dyDescent="0.3">
      <c r="B7" t="s">
        <v>28</v>
      </c>
      <c r="C7" s="4">
        <v>9</v>
      </c>
    </row>
    <row r="8" spans="2:7" x14ac:dyDescent="0.3">
      <c r="B8" t="s">
        <v>29</v>
      </c>
      <c r="C8" s="4">
        <v>5</v>
      </c>
    </row>
    <row r="10" spans="2:7" x14ac:dyDescent="0.3">
      <c r="B10" t="s">
        <v>19</v>
      </c>
      <c r="C10" t="s">
        <v>17</v>
      </c>
    </row>
    <row r="11" spans="2:7" x14ac:dyDescent="0.3">
      <c r="B11" t="s">
        <v>20</v>
      </c>
      <c r="C11" t="s">
        <v>18</v>
      </c>
    </row>
    <row r="13" spans="2:7" ht="20.399999999999999" thickBot="1" x14ac:dyDescent="0.45">
      <c r="B13" s="5" t="s">
        <v>24</v>
      </c>
    </row>
    <row r="14" spans="2:7" ht="18.600000000000001" thickTop="1" thickBot="1" x14ac:dyDescent="0.4">
      <c r="B14" s="6" t="s">
        <v>22</v>
      </c>
    </row>
    <row r="15" spans="2:7" ht="15" thickTop="1" x14ac:dyDescent="0.3">
      <c r="B15" t="s">
        <v>30</v>
      </c>
      <c r="C15" s="7">
        <f>C8*C7</f>
        <v>45</v>
      </c>
    </row>
    <row r="16" spans="2:7" x14ac:dyDescent="0.3">
      <c r="B16" t="s">
        <v>31</v>
      </c>
      <c r="C16" s="7">
        <f>C15/C$5</f>
        <v>3.75</v>
      </c>
      <c r="F16" s="7">
        <f>C7/C16</f>
        <v>2.4</v>
      </c>
      <c r="G16" t="s">
        <v>59</v>
      </c>
    </row>
    <row r="17" spans="2:14" ht="15" thickBot="1" x14ac:dyDescent="0.35">
      <c r="B17" s="8" t="s">
        <v>32</v>
      </c>
      <c r="D17" t="s">
        <v>16</v>
      </c>
      <c r="E17" t="s">
        <v>37</v>
      </c>
      <c r="F17" t="s">
        <v>53</v>
      </c>
    </row>
    <row r="18" spans="2:14" x14ac:dyDescent="0.3">
      <c r="B18" t="s">
        <v>33</v>
      </c>
      <c r="C18" s="7">
        <f>ROUNDDOWN(C16,0)</f>
        <v>3</v>
      </c>
      <c r="D18" s="7">
        <f>C$5-D19</f>
        <v>3</v>
      </c>
      <c r="E18" s="7">
        <f>C18*D18</f>
        <v>9</v>
      </c>
    </row>
    <row r="19" spans="2:14" x14ac:dyDescent="0.3">
      <c r="B19" t="s">
        <v>34</v>
      </c>
      <c r="C19" s="7">
        <f>ROUNDUP(C16,0)</f>
        <v>4</v>
      </c>
      <c r="D19" s="7">
        <f>ROUND(C$5*C20,0)</f>
        <v>9</v>
      </c>
      <c r="E19" s="7">
        <f>C19*D19</f>
        <v>36</v>
      </c>
      <c r="F19" s="7">
        <f>D19/D18</f>
        <v>3</v>
      </c>
      <c r="G19" t="s">
        <v>54</v>
      </c>
    </row>
    <row r="20" spans="2:14" x14ac:dyDescent="0.3">
      <c r="B20" t="s">
        <v>35</v>
      </c>
      <c r="C20" s="7">
        <f>C16-C18</f>
        <v>0.75</v>
      </c>
    </row>
    <row r="21" spans="2:14" x14ac:dyDescent="0.3">
      <c r="B21" t="s">
        <v>25</v>
      </c>
      <c r="D21" s="7">
        <f>SUM(D18:D19)</f>
        <v>12</v>
      </c>
      <c r="E21" s="7">
        <f>SUM(E18:E19)</f>
        <v>45</v>
      </c>
      <c r="F21" s="7">
        <f>D21/F19</f>
        <v>4</v>
      </c>
      <c r="G21" t="s">
        <v>55</v>
      </c>
    </row>
    <row r="22" spans="2:14" ht="18" thickBot="1" x14ac:dyDescent="0.4">
      <c r="B22" t="s">
        <v>36</v>
      </c>
      <c r="D22" s="9">
        <f>C$5-D21</f>
        <v>0</v>
      </c>
      <c r="E22" s="9">
        <f>C15-E21</f>
        <v>0</v>
      </c>
      <c r="H22" s="6" t="s">
        <v>52</v>
      </c>
    </row>
    <row r="23" spans="2:14" ht="15" thickTop="1" x14ac:dyDescent="0.3">
      <c r="H23" t="s">
        <v>0</v>
      </c>
      <c r="I23" t="s">
        <v>46</v>
      </c>
      <c r="J23" t="s">
        <v>47</v>
      </c>
      <c r="K23" t="s">
        <v>48</v>
      </c>
      <c r="L23" t="s">
        <v>49</v>
      </c>
      <c r="M23" t="s">
        <v>50</v>
      </c>
      <c r="N23" t="s">
        <v>51</v>
      </c>
    </row>
    <row r="24" spans="2:14" ht="18" thickBot="1" x14ac:dyDescent="0.4">
      <c r="B24" s="6" t="s">
        <v>38</v>
      </c>
      <c r="H24" s="2">
        <v>1</v>
      </c>
      <c r="I24" s="7">
        <f>IF(AND(OR(ROUNDUP(H24/$F$19,0)=$F$21,MOD($H24,$F$19)&lt;&gt;0),SUM(I$23:I23)&lt;$D$19),1,0)</f>
        <v>1</v>
      </c>
      <c r="J24" s="7">
        <f>IF($H24=1,I35,I23)</f>
        <v>1</v>
      </c>
      <c r="K24" s="7">
        <f t="shared" ref="K24:N24" si="0">IF($H24=1,J35,J23)</f>
        <v>1</v>
      </c>
      <c r="L24" s="7">
        <f t="shared" si="0"/>
        <v>1</v>
      </c>
      <c r="M24" s="7">
        <f t="shared" si="0"/>
        <v>0</v>
      </c>
      <c r="N24" s="7">
        <f t="shared" si="0"/>
        <v>1</v>
      </c>
    </row>
    <row r="25" spans="2:14" ht="15" thickTop="1" x14ac:dyDescent="0.3">
      <c r="B25" t="s">
        <v>39</v>
      </c>
      <c r="C25" s="7">
        <f>C15*C6</f>
        <v>270</v>
      </c>
      <c r="H25" s="2">
        <v>2</v>
      </c>
      <c r="I25" s="7">
        <f>IF(AND(OR(ROUNDUP(H25/$F$19,0)=$F$21,MOD($H25,$F$19)&lt;&gt;0),SUM(I$23:I24)&lt;$D$19),1,0)</f>
        <v>1</v>
      </c>
      <c r="J25" s="7">
        <f t="shared" ref="J25:N25" si="1">IF($H25=1,I36,I24)</f>
        <v>1</v>
      </c>
      <c r="K25" s="7">
        <f t="shared" si="1"/>
        <v>1</v>
      </c>
      <c r="L25" s="7">
        <f t="shared" si="1"/>
        <v>1</v>
      </c>
      <c r="M25" s="7">
        <f t="shared" si="1"/>
        <v>1</v>
      </c>
      <c r="N25" s="7">
        <f t="shared" si="1"/>
        <v>0</v>
      </c>
    </row>
    <row r="26" spans="2:14" x14ac:dyDescent="0.3">
      <c r="B26" t="s">
        <v>40</v>
      </c>
      <c r="C26" s="7">
        <f>C25/C$5</f>
        <v>22.5</v>
      </c>
      <c r="H26" s="2">
        <v>3</v>
      </c>
      <c r="I26" s="7">
        <f>IF(AND(OR(ROUNDUP(H26/$F$19,0)=$F$21,MOD($H26,$F$19)&lt;&gt;0),SUM(I$23:I25)&lt;$D$19),1,0)</f>
        <v>0</v>
      </c>
      <c r="J26" s="7">
        <f t="shared" ref="J26:N26" si="2">IF($H26=1,I37,I25)</f>
        <v>1</v>
      </c>
      <c r="K26" s="7">
        <f t="shared" si="2"/>
        <v>1</v>
      </c>
      <c r="L26" s="7">
        <f t="shared" si="2"/>
        <v>1</v>
      </c>
      <c r="M26" s="7">
        <f t="shared" si="2"/>
        <v>1</v>
      </c>
      <c r="N26" s="7">
        <f t="shared" si="2"/>
        <v>1</v>
      </c>
    </row>
    <row r="27" spans="2:14" ht="15" thickBot="1" x14ac:dyDescent="0.35">
      <c r="B27" s="8" t="s">
        <v>32</v>
      </c>
      <c r="D27" t="s">
        <v>16</v>
      </c>
      <c r="E27" t="s">
        <v>37</v>
      </c>
      <c r="H27" s="2">
        <v>4</v>
      </c>
      <c r="I27" s="7">
        <f>IF(AND(OR(ROUNDUP(H27/$F$19,0)=$F$21,MOD($H27,$F$19)&lt;&gt;0),SUM(I$23:I26)&lt;$D$19),1,0)</f>
        <v>1</v>
      </c>
      <c r="J27" s="7">
        <f t="shared" ref="J27:N27" si="3">IF($H27=1,I38,I26)</f>
        <v>0</v>
      </c>
      <c r="K27" s="7">
        <f t="shared" si="3"/>
        <v>1</v>
      </c>
      <c r="L27" s="7">
        <f t="shared" si="3"/>
        <v>1</v>
      </c>
      <c r="M27" s="7">
        <f t="shared" si="3"/>
        <v>1</v>
      </c>
      <c r="N27" s="7">
        <f t="shared" si="3"/>
        <v>1</v>
      </c>
    </row>
    <row r="28" spans="2:14" x14ac:dyDescent="0.3">
      <c r="B28" t="s">
        <v>33</v>
      </c>
      <c r="C28" s="7">
        <f>ROUNDDOWN(C26,0)</f>
        <v>22</v>
      </c>
      <c r="D28" s="7">
        <f>C$5-D29</f>
        <v>6</v>
      </c>
      <c r="E28" s="7">
        <f>C28*D28</f>
        <v>132</v>
      </c>
      <c r="H28" s="2">
        <v>5</v>
      </c>
      <c r="I28" s="7">
        <f>IF(AND(OR(ROUNDUP(H28/$F$19,0)=$F$21,MOD($H28,$F$19)&lt;&gt;0),SUM(I$23:I27)&lt;$D$19),1,0)</f>
        <v>1</v>
      </c>
      <c r="J28" s="7">
        <f t="shared" ref="J28:N28" si="4">IF($H28=1,I39,I27)</f>
        <v>1</v>
      </c>
      <c r="K28" s="7">
        <f t="shared" si="4"/>
        <v>0</v>
      </c>
      <c r="L28" s="7">
        <f t="shared" si="4"/>
        <v>1</v>
      </c>
      <c r="M28" s="7">
        <f t="shared" si="4"/>
        <v>1</v>
      </c>
      <c r="N28" s="7">
        <f t="shared" si="4"/>
        <v>1</v>
      </c>
    </row>
    <row r="29" spans="2:14" x14ac:dyDescent="0.3">
      <c r="B29" t="s">
        <v>34</v>
      </c>
      <c r="C29" s="7">
        <f>ROUNDUP(C26,0)</f>
        <v>23</v>
      </c>
      <c r="D29" s="7">
        <f>ROUND(C$5*C30,0)</f>
        <v>6</v>
      </c>
      <c r="E29" s="7">
        <f>C29*D29</f>
        <v>138</v>
      </c>
      <c r="H29" s="2">
        <v>6</v>
      </c>
      <c r="I29" s="7">
        <f>IF(AND(OR(ROUNDUP(H29/$F$19,0)=$F$21,MOD($H29,$F$19)&lt;&gt;0),SUM(I$23:I28)&lt;$D$19),1,0)</f>
        <v>0</v>
      </c>
      <c r="J29" s="7">
        <f t="shared" ref="J29:N29" si="5">IF($H29=1,I40,I28)</f>
        <v>1</v>
      </c>
      <c r="K29" s="7">
        <f t="shared" si="5"/>
        <v>1</v>
      </c>
      <c r="L29" s="7">
        <f t="shared" si="5"/>
        <v>0</v>
      </c>
      <c r="M29" s="7">
        <f t="shared" si="5"/>
        <v>1</v>
      </c>
      <c r="N29" s="7">
        <f t="shared" si="5"/>
        <v>1</v>
      </c>
    </row>
    <row r="30" spans="2:14" x14ac:dyDescent="0.3">
      <c r="B30" t="s">
        <v>35</v>
      </c>
      <c r="C30" s="7">
        <f>C26-C28</f>
        <v>0.5</v>
      </c>
      <c r="H30" s="2">
        <v>7</v>
      </c>
      <c r="I30" s="7">
        <f>IF(AND(OR(ROUNDUP(H30/$F$19,0)=$F$21,MOD($H30,$F$19)&lt;&gt;0),SUM(I$23:I29)&lt;$D$19),1,0)</f>
        <v>1</v>
      </c>
      <c r="J30" s="7">
        <f t="shared" ref="J30:N30" si="6">IF($H30=1,I41,I29)</f>
        <v>0</v>
      </c>
      <c r="K30" s="7">
        <f t="shared" si="6"/>
        <v>1</v>
      </c>
      <c r="L30" s="7">
        <f t="shared" si="6"/>
        <v>1</v>
      </c>
      <c r="M30" s="7">
        <f t="shared" si="6"/>
        <v>0</v>
      </c>
      <c r="N30" s="7">
        <f t="shared" si="6"/>
        <v>1</v>
      </c>
    </row>
    <row r="31" spans="2:14" x14ac:dyDescent="0.3">
      <c r="B31" t="s">
        <v>25</v>
      </c>
      <c r="D31" s="7">
        <f>SUM(D28:D29)</f>
        <v>12</v>
      </c>
      <c r="E31" s="7">
        <f>SUM(E28:E29)</f>
        <v>270</v>
      </c>
      <c r="H31" s="2">
        <v>8</v>
      </c>
      <c r="I31" s="7">
        <f>IF(AND(OR(ROUNDUP(H31/$F$19,0)=$F$21,MOD($H31,$F$19)&lt;&gt;0),SUM(I$23:I30)&lt;$D$19),1,0)</f>
        <v>1</v>
      </c>
      <c r="J31" s="7">
        <f t="shared" ref="J31:N31" si="7">IF($H31=1,I42,I30)</f>
        <v>1</v>
      </c>
      <c r="K31" s="7">
        <f t="shared" si="7"/>
        <v>0</v>
      </c>
      <c r="L31" s="7">
        <f t="shared" si="7"/>
        <v>1</v>
      </c>
      <c r="M31" s="7">
        <f t="shared" si="7"/>
        <v>1</v>
      </c>
      <c r="N31" s="7">
        <f t="shared" si="7"/>
        <v>0</v>
      </c>
    </row>
    <row r="32" spans="2:14" x14ac:dyDescent="0.3">
      <c r="B32" t="s">
        <v>36</v>
      </c>
      <c r="D32" s="9">
        <f>C$5-D31</f>
        <v>0</v>
      </c>
      <c r="E32" s="9">
        <f>C25-E31</f>
        <v>0</v>
      </c>
      <c r="H32" s="2">
        <v>9</v>
      </c>
      <c r="I32" s="7">
        <f>IF(AND(OR(ROUNDUP(H32/$F$19,0)=$F$21,MOD($H32,$F$19)&lt;&gt;0),SUM(I$23:I31)&lt;$D$19),1,0)</f>
        <v>0</v>
      </c>
      <c r="J32" s="7">
        <f t="shared" ref="J32:N32" si="8">IF($H32=1,I43,I31)</f>
        <v>1</v>
      </c>
      <c r="K32" s="7">
        <f t="shared" si="8"/>
        <v>1</v>
      </c>
      <c r="L32" s="7">
        <f t="shared" si="8"/>
        <v>0</v>
      </c>
      <c r="M32" s="7">
        <f t="shared" si="8"/>
        <v>1</v>
      </c>
      <c r="N32" s="7">
        <f t="shared" si="8"/>
        <v>1</v>
      </c>
    </row>
    <row r="33" spans="2:14" x14ac:dyDescent="0.3">
      <c r="H33" s="2">
        <v>10</v>
      </c>
      <c r="I33" s="7">
        <f>IF(AND(OR(ROUNDUP(H33/$F$19,0)=$F$21,MOD($H33,$F$19)&lt;&gt;0),SUM(I$23:I32)&lt;$D$19),1,0)</f>
        <v>1</v>
      </c>
      <c r="J33" s="7">
        <f t="shared" ref="J33:N33" si="9">IF($H33=1,I44,I32)</f>
        <v>0</v>
      </c>
      <c r="K33" s="7">
        <f t="shared" si="9"/>
        <v>1</v>
      </c>
      <c r="L33" s="7">
        <f t="shared" si="9"/>
        <v>1</v>
      </c>
      <c r="M33" s="7">
        <f t="shared" si="9"/>
        <v>0</v>
      </c>
      <c r="N33" s="7">
        <f t="shared" si="9"/>
        <v>1</v>
      </c>
    </row>
    <row r="34" spans="2:14" ht="18" thickBot="1" x14ac:dyDescent="0.4">
      <c r="B34" s="6" t="s">
        <v>41</v>
      </c>
      <c r="H34" s="2">
        <v>11</v>
      </c>
      <c r="I34" s="7">
        <f>IF(AND(OR(ROUNDUP(H34/$F$19,0)=$F$21,MOD($H34,$F$19)&lt;&gt;0),SUM(I$23:I33)&lt;$D$19),1,0)</f>
        <v>1</v>
      </c>
      <c r="J34" s="7">
        <f t="shared" ref="J34:N34" si="10">IF($H34=1,I45,I33)</f>
        <v>1</v>
      </c>
      <c r="K34" s="7">
        <f t="shared" si="10"/>
        <v>0</v>
      </c>
      <c r="L34" s="7">
        <f t="shared" si="10"/>
        <v>1</v>
      </c>
      <c r="M34" s="7">
        <f t="shared" si="10"/>
        <v>1</v>
      </c>
      <c r="N34" s="7">
        <f t="shared" si="10"/>
        <v>0</v>
      </c>
    </row>
    <row r="35" spans="2:14" ht="15" thickTop="1" x14ac:dyDescent="0.3">
      <c r="B35" s="10" t="s">
        <v>13</v>
      </c>
      <c r="C35" s="1" t="s">
        <v>0</v>
      </c>
      <c r="D35" t="s">
        <v>42</v>
      </c>
      <c r="E35" t="s">
        <v>43</v>
      </c>
      <c r="F35" t="s">
        <v>44</v>
      </c>
      <c r="G35" t="s">
        <v>45</v>
      </c>
      <c r="H35" s="3">
        <v>12</v>
      </c>
      <c r="I35" s="7">
        <f>IF(AND(OR(ROUNDUP(H35/$F$19,0)=$F$21,MOD($H35,$F$19)&lt;&gt;0),SUM(I$23:I34)&lt;$D$19),1,0)</f>
        <v>1</v>
      </c>
      <c r="J35" s="7">
        <f t="shared" ref="J35:N35" si="11">IF($H35=1,I46,I34)</f>
        <v>1</v>
      </c>
      <c r="K35" s="7">
        <f t="shared" si="11"/>
        <v>1</v>
      </c>
      <c r="L35" s="7">
        <f t="shared" si="11"/>
        <v>0</v>
      </c>
      <c r="M35" s="7">
        <f t="shared" si="11"/>
        <v>1</v>
      </c>
      <c r="N35" s="7">
        <f t="shared" si="11"/>
        <v>1</v>
      </c>
    </row>
    <row r="36" spans="2:14" x14ac:dyDescent="0.3">
      <c r="B36">
        <v>1</v>
      </c>
      <c r="C36" s="2">
        <v>1</v>
      </c>
      <c r="D36" s="7">
        <f>$C$18</f>
        <v>3</v>
      </c>
      <c r="E36" s="7">
        <f ca="1">OFFSET($H$23,C36,B36)</f>
        <v>1</v>
      </c>
      <c r="F36" s="7">
        <f ca="1">SUM(D36:E36)</f>
        <v>4</v>
      </c>
      <c r="G36" s="7">
        <f ca="1">SUM(G24,F36)</f>
        <v>4</v>
      </c>
      <c r="H36" s="11"/>
    </row>
    <row r="37" spans="2:14" x14ac:dyDescent="0.3">
      <c r="B37">
        <v>1</v>
      </c>
      <c r="C37" s="2">
        <v>2</v>
      </c>
      <c r="D37" s="7">
        <f t="shared" ref="D37:D100" si="12">$C$18</f>
        <v>3</v>
      </c>
      <c r="E37" s="7">
        <f t="shared" ref="E37:E100" ca="1" si="13">OFFSET($H$23,C37,B37)</f>
        <v>1</v>
      </c>
      <c r="F37" s="7">
        <f t="shared" ref="F37:F48" ca="1" si="14">SUM(D37:E37)</f>
        <v>4</v>
      </c>
      <c r="G37" s="7">
        <f t="shared" ref="G37:G100" ca="1" si="15">SUM(G25,F37)</f>
        <v>4</v>
      </c>
    </row>
    <row r="38" spans="2:14" x14ac:dyDescent="0.3">
      <c r="B38">
        <v>1</v>
      </c>
      <c r="C38" s="2">
        <v>3</v>
      </c>
      <c r="D38" s="7">
        <f t="shared" si="12"/>
        <v>3</v>
      </c>
      <c r="E38" s="7">
        <f t="shared" ca="1" si="13"/>
        <v>0</v>
      </c>
      <c r="F38" s="7">
        <f t="shared" ca="1" si="14"/>
        <v>3</v>
      </c>
      <c r="G38" s="7">
        <f t="shared" ca="1" si="15"/>
        <v>3</v>
      </c>
    </row>
    <row r="39" spans="2:14" x14ac:dyDescent="0.3">
      <c r="B39">
        <v>1</v>
      </c>
      <c r="C39" s="2">
        <v>4</v>
      </c>
      <c r="D39" s="7">
        <f t="shared" si="12"/>
        <v>3</v>
      </c>
      <c r="E39" s="7">
        <f t="shared" ca="1" si="13"/>
        <v>1</v>
      </c>
      <c r="F39" s="7">
        <f t="shared" ca="1" si="14"/>
        <v>4</v>
      </c>
      <c r="G39" s="7">
        <f t="shared" ca="1" si="15"/>
        <v>4</v>
      </c>
    </row>
    <row r="40" spans="2:14" x14ac:dyDescent="0.3">
      <c r="B40">
        <v>1</v>
      </c>
      <c r="C40" s="2">
        <v>5</v>
      </c>
      <c r="D40" s="7">
        <f t="shared" si="12"/>
        <v>3</v>
      </c>
      <c r="E40" s="7">
        <f t="shared" ca="1" si="13"/>
        <v>1</v>
      </c>
      <c r="F40" s="7">
        <f t="shared" ca="1" si="14"/>
        <v>4</v>
      </c>
      <c r="G40" s="7">
        <f t="shared" ca="1" si="15"/>
        <v>4</v>
      </c>
    </row>
    <row r="41" spans="2:14" x14ac:dyDescent="0.3">
      <c r="B41">
        <v>1</v>
      </c>
      <c r="C41" s="2">
        <v>6</v>
      </c>
      <c r="D41" s="7">
        <f t="shared" si="12"/>
        <v>3</v>
      </c>
      <c r="E41" s="7">
        <f t="shared" ca="1" si="13"/>
        <v>0</v>
      </c>
      <c r="F41" s="7">
        <f t="shared" ca="1" si="14"/>
        <v>3</v>
      </c>
      <c r="G41" s="7">
        <f t="shared" ca="1" si="15"/>
        <v>3</v>
      </c>
    </row>
    <row r="42" spans="2:14" x14ac:dyDescent="0.3">
      <c r="B42">
        <v>1</v>
      </c>
      <c r="C42" s="2">
        <v>7</v>
      </c>
      <c r="D42" s="7">
        <f t="shared" si="12"/>
        <v>3</v>
      </c>
      <c r="E42" s="7">
        <f t="shared" ca="1" si="13"/>
        <v>1</v>
      </c>
      <c r="F42" s="7">
        <f t="shared" ca="1" si="14"/>
        <v>4</v>
      </c>
      <c r="G42" s="7">
        <f t="shared" ca="1" si="15"/>
        <v>4</v>
      </c>
    </row>
    <row r="43" spans="2:14" x14ac:dyDescent="0.3">
      <c r="B43">
        <v>1</v>
      </c>
      <c r="C43" s="2">
        <v>8</v>
      </c>
      <c r="D43" s="7">
        <f t="shared" si="12"/>
        <v>3</v>
      </c>
      <c r="E43" s="7">
        <f t="shared" ca="1" si="13"/>
        <v>1</v>
      </c>
      <c r="F43" s="7">
        <f t="shared" ca="1" si="14"/>
        <v>4</v>
      </c>
      <c r="G43" s="7">
        <f t="shared" ca="1" si="15"/>
        <v>4</v>
      </c>
    </row>
    <row r="44" spans="2:14" x14ac:dyDescent="0.3">
      <c r="B44">
        <v>1</v>
      </c>
      <c r="C44" s="2">
        <v>9</v>
      </c>
      <c r="D44" s="7">
        <f t="shared" si="12"/>
        <v>3</v>
      </c>
      <c r="E44" s="7">
        <f t="shared" ca="1" si="13"/>
        <v>0</v>
      </c>
      <c r="F44" s="7">
        <f t="shared" ca="1" si="14"/>
        <v>3</v>
      </c>
      <c r="G44" s="7">
        <f t="shared" ca="1" si="15"/>
        <v>3</v>
      </c>
    </row>
    <row r="45" spans="2:14" x14ac:dyDescent="0.3">
      <c r="B45">
        <v>1</v>
      </c>
      <c r="C45" s="2">
        <v>10</v>
      </c>
      <c r="D45" s="7">
        <f t="shared" si="12"/>
        <v>3</v>
      </c>
      <c r="E45" s="7">
        <f t="shared" ca="1" si="13"/>
        <v>1</v>
      </c>
      <c r="F45" s="7">
        <f t="shared" ca="1" si="14"/>
        <v>4</v>
      </c>
      <c r="G45" s="7">
        <f t="shared" ca="1" si="15"/>
        <v>4</v>
      </c>
    </row>
    <row r="46" spans="2:14" x14ac:dyDescent="0.3">
      <c r="B46">
        <v>1</v>
      </c>
      <c r="C46" s="2">
        <v>11</v>
      </c>
      <c r="D46" s="7">
        <f t="shared" si="12"/>
        <v>3</v>
      </c>
      <c r="E46" s="7">
        <f t="shared" ca="1" si="13"/>
        <v>1</v>
      </c>
      <c r="F46" s="7">
        <f t="shared" ca="1" si="14"/>
        <v>4</v>
      </c>
      <c r="G46" s="7">
        <f t="shared" ca="1" si="15"/>
        <v>4</v>
      </c>
    </row>
    <row r="47" spans="2:14" x14ac:dyDescent="0.3">
      <c r="B47">
        <v>1</v>
      </c>
      <c r="C47" s="2">
        <v>12</v>
      </c>
      <c r="D47" s="7">
        <f t="shared" si="12"/>
        <v>3</v>
      </c>
      <c r="E47" s="7">
        <f t="shared" ca="1" si="13"/>
        <v>1</v>
      </c>
      <c r="F47" s="7">
        <f t="shared" ca="1" si="14"/>
        <v>4</v>
      </c>
      <c r="G47" s="7">
        <f t="shared" ca="1" si="15"/>
        <v>4</v>
      </c>
    </row>
    <row r="48" spans="2:14" x14ac:dyDescent="0.3">
      <c r="B48" s="7">
        <f>B36+1</f>
        <v>2</v>
      </c>
      <c r="C48" s="2">
        <v>1</v>
      </c>
      <c r="D48" s="7">
        <f t="shared" si="12"/>
        <v>3</v>
      </c>
      <c r="E48" s="7">
        <f t="shared" ca="1" si="13"/>
        <v>1</v>
      </c>
      <c r="F48" s="7">
        <f t="shared" ca="1" si="14"/>
        <v>4</v>
      </c>
      <c r="G48" s="7">
        <f t="shared" ca="1" si="15"/>
        <v>8</v>
      </c>
    </row>
    <row r="49" spans="2:7" x14ac:dyDescent="0.3">
      <c r="B49" s="7">
        <f t="shared" ref="B49:B107" si="16">B37+1</f>
        <v>2</v>
      </c>
      <c r="C49" s="2">
        <v>2</v>
      </c>
      <c r="D49" s="7">
        <f t="shared" si="12"/>
        <v>3</v>
      </c>
      <c r="E49" s="7">
        <f t="shared" ca="1" si="13"/>
        <v>1</v>
      </c>
      <c r="F49" s="7">
        <f t="shared" ref="F49:F107" ca="1" si="17">SUM(D49:E49)</f>
        <v>4</v>
      </c>
      <c r="G49" s="7">
        <f t="shared" ca="1" si="15"/>
        <v>8</v>
      </c>
    </row>
    <row r="50" spans="2:7" x14ac:dyDescent="0.3">
      <c r="B50" s="7">
        <f t="shared" si="16"/>
        <v>2</v>
      </c>
      <c r="C50" s="2">
        <v>3</v>
      </c>
      <c r="D50" s="7">
        <f t="shared" si="12"/>
        <v>3</v>
      </c>
      <c r="E50" s="7">
        <f t="shared" ca="1" si="13"/>
        <v>1</v>
      </c>
      <c r="F50" s="7">
        <f t="shared" ca="1" si="17"/>
        <v>4</v>
      </c>
      <c r="G50" s="7">
        <f t="shared" ca="1" si="15"/>
        <v>7</v>
      </c>
    </row>
    <row r="51" spans="2:7" x14ac:dyDescent="0.3">
      <c r="B51" s="7">
        <f t="shared" si="16"/>
        <v>2</v>
      </c>
      <c r="C51" s="2">
        <v>4</v>
      </c>
      <c r="D51" s="7">
        <f t="shared" si="12"/>
        <v>3</v>
      </c>
      <c r="E51" s="7">
        <f t="shared" ca="1" si="13"/>
        <v>0</v>
      </c>
      <c r="F51" s="7">
        <f t="shared" ca="1" si="17"/>
        <v>3</v>
      </c>
      <c r="G51" s="7">
        <f t="shared" ca="1" si="15"/>
        <v>7</v>
      </c>
    </row>
    <row r="52" spans="2:7" x14ac:dyDescent="0.3">
      <c r="B52" s="7">
        <f t="shared" si="16"/>
        <v>2</v>
      </c>
      <c r="C52" s="2">
        <v>5</v>
      </c>
      <c r="D52" s="7">
        <f t="shared" si="12"/>
        <v>3</v>
      </c>
      <c r="E52" s="7">
        <f t="shared" ca="1" si="13"/>
        <v>1</v>
      </c>
      <c r="F52" s="7">
        <f t="shared" ca="1" si="17"/>
        <v>4</v>
      </c>
      <c r="G52" s="7">
        <f t="shared" ca="1" si="15"/>
        <v>8</v>
      </c>
    </row>
    <row r="53" spans="2:7" x14ac:dyDescent="0.3">
      <c r="B53" s="7">
        <f t="shared" si="16"/>
        <v>2</v>
      </c>
      <c r="C53" s="2">
        <v>6</v>
      </c>
      <c r="D53" s="7">
        <f t="shared" si="12"/>
        <v>3</v>
      </c>
      <c r="E53" s="7">
        <f t="shared" ca="1" si="13"/>
        <v>1</v>
      </c>
      <c r="F53" s="7">
        <f t="shared" ca="1" si="17"/>
        <v>4</v>
      </c>
      <c r="G53" s="7">
        <f t="shared" ca="1" si="15"/>
        <v>7</v>
      </c>
    </row>
    <row r="54" spans="2:7" x14ac:dyDescent="0.3">
      <c r="B54" s="7">
        <f t="shared" si="16"/>
        <v>2</v>
      </c>
      <c r="C54" s="2">
        <v>7</v>
      </c>
      <c r="D54" s="7">
        <f t="shared" si="12"/>
        <v>3</v>
      </c>
      <c r="E54" s="7">
        <f t="shared" ca="1" si="13"/>
        <v>0</v>
      </c>
      <c r="F54" s="7">
        <f t="shared" ca="1" si="17"/>
        <v>3</v>
      </c>
      <c r="G54" s="7">
        <f t="shared" ca="1" si="15"/>
        <v>7</v>
      </c>
    </row>
    <row r="55" spans="2:7" x14ac:dyDescent="0.3">
      <c r="B55" s="7">
        <f t="shared" si="16"/>
        <v>2</v>
      </c>
      <c r="C55" s="2">
        <v>8</v>
      </c>
      <c r="D55" s="7">
        <f t="shared" si="12"/>
        <v>3</v>
      </c>
      <c r="E55" s="7">
        <f t="shared" ca="1" si="13"/>
        <v>1</v>
      </c>
      <c r="F55" s="7">
        <f t="shared" ca="1" si="17"/>
        <v>4</v>
      </c>
      <c r="G55" s="7">
        <f t="shared" ca="1" si="15"/>
        <v>8</v>
      </c>
    </row>
    <row r="56" spans="2:7" x14ac:dyDescent="0.3">
      <c r="B56" s="7">
        <f t="shared" si="16"/>
        <v>2</v>
      </c>
      <c r="C56" s="2">
        <v>9</v>
      </c>
      <c r="D56" s="7">
        <f t="shared" si="12"/>
        <v>3</v>
      </c>
      <c r="E56" s="7">
        <f t="shared" ca="1" si="13"/>
        <v>1</v>
      </c>
      <c r="F56" s="7">
        <f t="shared" ca="1" si="17"/>
        <v>4</v>
      </c>
      <c r="G56" s="7">
        <f t="shared" ca="1" si="15"/>
        <v>7</v>
      </c>
    </row>
    <row r="57" spans="2:7" x14ac:dyDescent="0.3">
      <c r="B57" s="7">
        <f t="shared" si="16"/>
        <v>2</v>
      </c>
      <c r="C57" s="2">
        <v>10</v>
      </c>
      <c r="D57" s="7">
        <f t="shared" si="12"/>
        <v>3</v>
      </c>
      <c r="E57" s="7">
        <f t="shared" ca="1" si="13"/>
        <v>0</v>
      </c>
      <c r="F57" s="7">
        <f t="shared" ca="1" si="17"/>
        <v>3</v>
      </c>
      <c r="G57" s="7">
        <f t="shared" ca="1" si="15"/>
        <v>7</v>
      </c>
    </row>
    <row r="58" spans="2:7" x14ac:dyDescent="0.3">
      <c r="B58" s="7">
        <f t="shared" si="16"/>
        <v>2</v>
      </c>
      <c r="C58" s="2">
        <v>11</v>
      </c>
      <c r="D58" s="7">
        <f t="shared" si="12"/>
        <v>3</v>
      </c>
      <c r="E58" s="7">
        <f t="shared" ca="1" si="13"/>
        <v>1</v>
      </c>
      <c r="F58" s="7">
        <f t="shared" ca="1" si="17"/>
        <v>4</v>
      </c>
      <c r="G58" s="7">
        <f t="shared" ca="1" si="15"/>
        <v>8</v>
      </c>
    </row>
    <row r="59" spans="2:7" x14ac:dyDescent="0.3">
      <c r="B59" s="7">
        <f t="shared" si="16"/>
        <v>2</v>
      </c>
      <c r="C59" s="2">
        <v>12</v>
      </c>
      <c r="D59" s="7">
        <f t="shared" si="12"/>
        <v>3</v>
      </c>
      <c r="E59" s="7">
        <f t="shared" ca="1" si="13"/>
        <v>1</v>
      </c>
      <c r="F59" s="7">
        <f t="shared" ca="1" si="17"/>
        <v>4</v>
      </c>
      <c r="G59" s="7">
        <f t="shared" ca="1" si="15"/>
        <v>8</v>
      </c>
    </row>
    <row r="60" spans="2:7" x14ac:dyDescent="0.3">
      <c r="B60" s="7">
        <f t="shared" si="16"/>
        <v>3</v>
      </c>
      <c r="C60" s="2">
        <v>1</v>
      </c>
      <c r="D60" s="7">
        <f t="shared" si="12"/>
        <v>3</v>
      </c>
      <c r="E60" s="7">
        <f t="shared" ca="1" si="13"/>
        <v>1</v>
      </c>
      <c r="F60" s="7">
        <f t="shared" ca="1" si="17"/>
        <v>4</v>
      </c>
      <c r="G60" s="7">
        <f t="shared" ca="1" si="15"/>
        <v>12</v>
      </c>
    </row>
    <row r="61" spans="2:7" x14ac:dyDescent="0.3">
      <c r="B61" s="7">
        <f t="shared" si="16"/>
        <v>3</v>
      </c>
      <c r="C61" s="2">
        <v>2</v>
      </c>
      <c r="D61" s="7">
        <f t="shared" si="12"/>
        <v>3</v>
      </c>
      <c r="E61" s="7">
        <f t="shared" ca="1" si="13"/>
        <v>1</v>
      </c>
      <c r="F61" s="7">
        <f t="shared" ca="1" si="17"/>
        <v>4</v>
      </c>
      <c r="G61" s="7">
        <f t="shared" ca="1" si="15"/>
        <v>12</v>
      </c>
    </row>
    <row r="62" spans="2:7" x14ac:dyDescent="0.3">
      <c r="B62" s="7">
        <f t="shared" si="16"/>
        <v>3</v>
      </c>
      <c r="C62" s="2">
        <v>3</v>
      </c>
      <c r="D62" s="7">
        <f t="shared" si="12"/>
        <v>3</v>
      </c>
      <c r="E62" s="7">
        <f t="shared" ca="1" si="13"/>
        <v>1</v>
      </c>
      <c r="F62" s="7">
        <f t="shared" ca="1" si="17"/>
        <v>4</v>
      </c>
      <c r="G62" s="7">
        <f t="shared" ca="1" si="15"/>
        <v>11</v>
      </c>
    </row>
    <row r="63" spans="2:7" x14ac:dyDescent="0.3">
      <c r="B63" s="7">
        <f t="shared" si="16"/>
        <v>3</v>
      </c>
      <c r="C63" s="2">
        <v>4</v>
      </c>
      <c r="D63" s="7">
        <f t="shared" si="12"/>
        <v>3</v>
      </c>
      <c r="E63" s="7">
        <f t="shared" ca="1" si="13"/>
        <v>1</v>
      </c>
      <c r="F63" s="7">
        <f t="shared" ca="1" si="17"/>
        <v>4</v>
      </c>
      <c r="G63" s="7">
        <f t="shared" ca="1" si="15"/>
        <v>11</v>
      </c>
    </row>
    <row r="64" spans="2:7" x14ac:dyDescent="0.3">
      <c r="B64" s="7">
        <f t="shared" si="16"/>
        <v>3</v>
      </c>
      <c r="C64" s="2">
        <v>5</v>
      </c>
      <c r="D64" s="7">
        <f t="shared" si="12"/>
        <v>3</v>
      </c>
      <c r="E64" s="7">
        <f t="shared" ca="1" si="13"/>
        <v>0</v>
      </c>
      <c r="F64" s="7">
        <f t="shared" ca="1" si="17"/>
        <v>3</v>
      </c>
      <c r="G64" s="7">
        <f t="shared" ca="1" si="15"/>
        <v>11</v>
      </c>
    </row>
    <row r="65" spans="2:7" x14ac:dyDescent="0.3">
      <c r="B65" s="7">
        <f t="shared" si="16"/>
        <v>3</v>
      </c>
      <c r="C65" s="2">
        <v>6</v>
      </c>
      <c r="D65" s="7">
        <f t="shared" si="12"/>
        <v>3</v>
      </c>
      <c r="E65" s="7">
        <f t="shared" ca="1" si="13"/>
        <v>1</v>
      </c>
      <c r="F65" s="7">
        <f t="shared" ca="1" si="17"/>
        <v>4</v>
      </c>
      <c r="G65" s="7">
        <f t="shared" ca="1" si="15"/>
        <v>11</v>
      </c>
    </row>
    <row r="66" spans="2:7" x14ac:dyDescent="0.3">
      <c r="B66" s="7">
        <f t="shared" si="16"/>
        <v>3</v>
      </c>
      <c r="C66" s="2">
        <v>7</v>
      </c>
      <c r="D66" s="7">
        <f t="shared" si="12"/>
        <v>3</v>
      </c>
      <c r="E66" s="7">
        <f t="shared" ca="1" si="13"/>
        <v>1</v>
      </c>
      <c r="F66" s="7">
        <f t="shared" ca="1" si="17"/>
        <v>4</v>
      </c>
      <c r="G66" s="7">
        <f t="shared" ca="1" si="15"/>
        <v>11</v>
      </c>
    </row>
    <row r="67" spans="2:7" x14ac:dyDescent="0.3">
      <c r="B67" s="7">
        <f t="shared" si="16"/>
        <v>3</v>
      </c>
      <c r="C67" s="2">
        <v>8</v>
      </c>
      <c r="D67" s="7">
        <f t="shared" si="12"/>
        <v>3</v>
      </c>
      <c r="E67" s="7">
        <f t="shared" ca="1" si="13"/>
        <v>0</v>
      </c>
      <c r="F67" s="7">
        <f t="shared" ca="1" si="17"/>
        <v>3</v>
      </c>
      <c r="G67" s="7">
        <f t="shared" ca="1" si="15"/>
        <v>11</v>
      </c>
    </row>
    <row r="68" spans="2:7" x14ac:dyDescent="0.3">
      <c r="B68" s="7">
        <f t="shared" si="16"/>
        <v>3</v>
      </c>
      <c r="C68" s="2">
        <v>9</v>
      </c>
      <c r="D68" s="7">
        <f t="shared" si="12"/>
        <v>3</v>
      </c>
      <c r="E68" s="7">
        <f t="shared" ca="1" si="13"/>
        <v>1</v>
      </c>
      <c r="F68" s="7">
        <f t="shared" ca="1" si="17"/>
        <v>4</v>
      </c>
      <c r="G68" s="7">
        <f t="shared" ca="1" si="15"/>
        <v>11</v>
      </c>
    </row>
    <row r="69" spans="2:7" x14ac:dyDescent="0.3">
      <c r="B69" s="7">
        <f t="shared" si="16"/>
        <v>3</v>
      </c>
      <c r="C69" s="2">
        <v>10</v>
      </c>
      <c r="D69" s="7">
        <f t="shared" si="12"/>
        <v>3</v>
      </c>
      <c r="E69" s="7">
        <f t="shared" ca="1" si="13"/>
        <v>1</v>
      </c>
      <c r="F69" s="7">
        <f t="shared" ca="1" si="17"/>
        <v>4</v>
      </c>
      <c r="G69" s="7">
        <f t="shared" ca="1" si="15"/>
        <v>11</v>
      </c>
    </row>
    <row r="70" spans="2:7" x14ac:dyDescent="0.3">
      <c r="B70" s="7">
        <f t="shared" si="16"/>
        <v>3</v>
      </c>
      <c r="C70" s="2">
        <v>11</v>
      </c>
      <c r="D70" s="7">
        <f t="shared" si="12"/>
        <v>3</v>
      </c>
      <c r="E70" s="7">
        <f t="shared" ca="1" si="13"/>
        <v>0</v>
      </c>
      <c r="F70" s="7">
        <f t="shared" ca="1" si="17"/>
        <v>3</v>
      </c>
      <c r="G70" s="7">
        <f t="shared" ca="1" si="15"/>
        <v>11</v>
      </c>
    </row>
    <row r="71" spans="2:7" x14ac:dyDescent="0.3">
      <c r="B71" s="7">
        <f t="shared" si="16"/>
        <v>3</v>
      </c>
      <c r="C71" s="2">
        <v>12</v>
      </c>
      <c r="D71" s="7">
        <f t="shared" si="12"/>
        <v>3</v>
      </c>
      <c r="E71" s="7">
        <f t="shared" ca="1" si="13"/>
        <v>1</v>
      </c>
      <c r="F71" s="7">
        <f t="shared" ca="1" si="17"/>
        <v>4</v>
      </c>
      <c r="G71" s="7">
        <f t="shared" ca="1" si="15"/>
        <v>12</v>
      </c>
    </row>
    <row r="72" spans="2:7" x14ac:dyDescent="0.3">
      <c r="B72" s="7">
        <f t="shared" si="16"/>
        <v>4</v>
      </c>
      <c r="C72" s="2">
        <v>1</v>
      </c>
      <c r="D72" s="7">
        <f t="shared" si="12"/>
        <v>3</v>
      </c>
      <c r="E72" s="7">
        <f t="shared" ca="1" si="13"/>
        <v>1</v>
      </c>
      <c r="F72" s="7">
        <f t="shared" ca="1" si="17"/>
        <v>4</v>
      </c>
      <c r="G72" s="7">
        <f t="shared" ca="1" si="15"/>
        <v>16</v>
      </c>
    </row>
    <row r="73" spans="2:7" x14ac:dyDescent="0.3">
      <c r="B73" s="7">
        <f t="shared" si="16"/>
        <v>4</v>
      </c>
      <c r="C73" s="2">
        <v>2</v>
      </c>
      <c r="D73" s="7">
        <f t="shared" si="12"/>
        <v>3</v>
      </c>
      <c r="E73" s="7">
        <f t="shared" ca="1" si="13"/>
        <v>1</v>
      </c>
      <c r="F73" s="7">
        <f t="shared" ca="1" si="17"/>
        <v>4</v>
      </c>
      <c r="G73" s="7">
        <f t="shared" ca="1" si="15"/>
        <v>16</v>
      </c>
    </row>
    <row r="74" spans="2:7" x14ac:dyDescent="0.3">
      <c r="B74" s="7">
        <f t="shared" si="16"/>
        <v>4</v>
      </c>
      <c r="C74" s="2">
        <v>3</v>
      </c>
      <c r="D74" s="7">
        <f t="shared" si="12"/>
        <v>3</v>
      </c>
      <c r="E74" s="7">
        <f t="shared" ca="1" si="13"/>
        <v>1</v>
      </c>
      <c r="F74" s="7">
        <f t="shared" ca="1" si="17"/>
        <v>4</v>
      </c>
      <c r="G74" s="7">
        <f t="shared" ca="1" si="15"/>
        <v>15</v>
      </c>
    </row>
    <row r="75" spans="2:7" x14ac:dyDescent="0.3">
      <c r="B75" s="7">
        <f t="shared" si="16"/>
        <v>4</v>
      </c>
      <c r="C75" s="2">
        <v>4</v>
      </c>
      <c r="D75" s="7">
        <f t="shared" si="12"/>
        <v>3</v>
      </c>
      <c r="E75" s="7">
        <f t="shared" ca="1" si="13"/>
        <v>1</v>
      </c>
      <c r="F75" s="7">
        <f t="shared" ca="1" si="17"/>
        <v>4</v>
      </c>
      <c r="G75" s="7">
        <f t="shared" ca="1" si="15"/>
        <v>15</v>
      </c>
    </row>
    <row r="76" spans="2:7" x14ac:dyDescent="0.3">
      <c r="B76" s="7">
        <f t="shared" si="16"/>
        <v>4</v>
      </c>
      <c r="C76" s="2">
        <v>5</v>
      </c>
      <c r="D76" s="7">
        <f t="shared" si="12"/>
        <v>3</v>
      </c>
      <c r="E76" s="7">
        <f t="shared" ca="1" si="13"/>
        <v>1</v>
      </c>
      <c r="F76" s="7">
        <f t="shared" ca="1" si="17"/>
        <v>4</v>
      </c>
      <c r="G76" s="7">
        <f t="shared" ca="1" si="15"/>
        <v>15</v>
      </c>
    </row>
    <row r="77" spans="2:7" x14ac:dyDescent="0.3">
      <c r="B77" s="7">
        <f t="shared" si="16"/>
        <v>4</v>
      </c>
      <c r="C77" s="2">
        <v>6</v>
      </c>
      <c r="D77" s="7">
        <f t="shared" si="12"/>
        <v>3</v>
      </c>
      <c r="E77" s="7">
        <f t="shared" ca="1" si="13"/>
        <v>0</v>
      </c>
      <c r="F77" s="7">
        <f t="shared" ca="1" si="17"/>
        <v>3</v>
      </c>
      <c r="G77" s="7">
        <f t="shared" ca="1" si="15"/>
        <v>14</v>
      </c>
    </row>
    <row r="78" spans="2:7" x14ac:dyDescent="0.3">
      <c r="B78" s="7">
        <f t="shared" si="16"/>
        <v>4</v>
      </c>
      <c r="C78" s="2">
        <v>7</v>
      </c>
      <c r="D78" s="7">
        <f t="shared" si="12"/>
        <v>3</v>
      </c>
      <c r="E78" s="7">
        <f t="shared" ca="1" si="13"/>
        <v>1</v>
      </c>
      <c r="F78" s="7">
        <f t="shared" ca="1" si="17"/>
        <v>4</v>
      </c>
      <c r="G78" s="7">
        <f t="shared" ca="1" si="15"/>
        <v>15</v>
      </c>
    </row>
    <row r="79" spans="2:7" x14ac:dyDescent="0.3">
      <c r="B79" s="7">
        <f t="shared" si="16"/>
        <v>4</v>
      </c>
      <c r="C79" s="2">
        <v>8</v>
      </c>
      <c r="D79" s="7">
        <f t="shared" si="12"/>
        <v>3</v>
      </c>
      <c r="E79" s="7">
        <f t="shared" ca="1" si="13"/>
        <v>1</v>
      </c>
      <c r="F79" s="7">
        <f t="shared" ca="1" si="17"/>
        <v>4</v>
      </c>
      <c r="G79" s="7">
        <f t="shared" ca="1" si="15"/>
        <v>15</v>
      </c>
    </row>
    <row r="80" spans="2:7" x14ac:dyDescent="0.3">
      <c r="B80" s="7">
        <f t="shared" si="16"/>
        <v>4</v>
      </c>
      <c r="C80" s="2">
        <v>9</v>
      </c>
      <c r="D80" s="7">
        <f t="shared" si="12"/>
        <v>3</v>
      </c>
      <c r="E80" s="7">
        <f t="shared" ca="1" si="13"/>
        <v>0</v>
      </c>
      <c r="F80" s="7">
        <f t="shared" ca="1" si="17"/>
        <v>3</v>
      </c>
      <c r="G80" s="7">
        <f t="shared" ca="1" si="15"/>
        <v>14</v>
      </c>
    </row>
    <row r="81" spans="2:7" x14ac:dyDescent="0.3">
      <c r="B81" s="7">
        <f t="shared" si="16"/>
        <v>4</v>
      </c>
      <c r="C81" s="2">
        <v>10</v>
      </c>
      <c r="D81" s="7">
        <f t="shared" si="12"/>
        <v>3</v>
      </c>
      <c r="E81" s="7">
        <f t="shared" ca="1" si="13"/>
        <v>1</v>
      </c>
      <c r="F81" s="7">
        <f t="shared" ca="1" si="17"/>
        <v>4</v>
      </c>
      <c r="G81" s="7">
        <f t="shared" ca="1" si="15"/>
        <v>15</v>
      </c>
    </row>
    <row r="82" spans="2:7" x14ac:dyDescent="0.3">
      <c r="B82" s="7">
        <f t="shared" si="16"/>
        <v>4</v>
      </c>
      <c r="C82" s="2">
        <v>11</v>
      </c>
      <c r="D82" s="7">
        <f t="shared" si="12"/>
        <v>3</v>
      </c>
      <c r="E82" s="7">
        <f t="shared" ca="1" si="13"/>
        <v>1</v>
      </c>
      <c r="F82" s="7">
        <f t="shared" ca="1" si="17"/>
        <v>4</v>
      </c>
      <c r="G82" s="7">
        <f t="shared" ca="1" si="15"/>
        <v>15</v>
      </c>
    </row>
    <row r="83" spans="2:7" x14ac:dyDescent="0.3">
      <c r="B83" s="7">
        <f t="shared" si="16"/>
        <v>4</v>
      </c>
      <c r="C83" s="2">
        <v>12</v>
      </c>
      <c r="D83" s="7">
        <f t="shared" si="12"/>
        <v>3</v>
      </c>
      <c r="E83" s="7">
        <f t="shared" ca="1" si="13"/>
        <v>0</v>
      </c>
      <c r="F83" s="7">
        <f t="shared" ca="1" si="17"/>
        <v>3</v>
      </c>
      <c r="G83" s="7">
        <f t="shared" ca="1" si="15"/>
        <v>15</v>
      </c>
    </row>
    <row r="84" spans="2:7" x14ac:dyDescent="0.3">
      <c r="B84" s="7">
        <f t="shared" si="16"/>
        <v>5</v>
      </c>
      <c r="C84" s="2">
        <v>1</v>
      </c>
      <c r="D84" s="7">
        <f t="shared" si="12"/>
        <v>3</v>
      </c>
      <c r="E84" s="7">
        <f t="shared" ca="1" si="13"/>
        <v>0</v>
      </c>
      <c r="F84" s="7">
        <f t="shared" ca="1" si="17"/>
        <v>3</v>
      </c>
      <c r="G84" s="7">
        <f t="shared" ca="1" si="15"/>
        <v>19</v>
      </c>
    </row>
    <row r="85" spans="2:7" x14ac:dyDescent="0.3">
      <c r="B85" s="7">
        <f t="shared" si="16"/>
        <v>5</v>
      </c>
      <c r="C85" s="2">
        <v>2</v>
      </c>
      <c r="D85" s="7">
        <f t="shared" si="12"/>
        <v>3</v>
      </c>
      <c r="E85" s="7">
        <f t="shared" ca="1" si="13"/>
        <v>1</v>
      </c>
      <c r="F85" s="7">
        <f t="shared" ca="1" si="17"/>
        <v>4</v>
      </c>
      <c r="G85" s="7">
        <f t="shared" ca="1" si="15"/>
        <v>20</v>
      </c>
    </row>
    <row r="86" spans="2:7" x14ac:dyDescent="0.3">
      <c r="B86" s="7">
        <f t="shared" si="16"/>
        <v>5</v>
      </c>
      <c r="C86" s="2">
        <v>3</v>
      </c>
      <c r="D86" s="7">
        <f t="shared" si="12"/>
        <v>3</v>
      </c>
      <c r="E86" s="7">
        <f t="shared" ca="1" si="13"/>
        <v>1</v>
      </c>
      <c r="F86" s="7">
        <f t="shared" ca="1" si="17"/>
        <v>4</v>
      </c>
      <c r="G86" s="7">
        <f t="shared" ca="1" si="15"/>
        <v>19</v>
      </c>
    </row>
    <row r="87" spans="2:7" x14ac:dyDescent="0.3">
      <c r="B87" s="7">
        <f t="shared" si="16"/>
        <v>5</v>
      </c>
      <c r="C87" s="2">
        <v>4</v>
      </c>
      <c r="D87" s="7">
        <f t="shared" si="12"/>
        <v>3</v>
      </c>
      <c r="E87" s="7">
        <f t="shared" ca="1" si="13"/>
        <v>1</v>
      </c>
      <c r="F87" s="7">
        <f t="shared" ca="1" si="17"/>
        <v>4</v>
      </c>
      <c r="G87" s="7">
        <f t="shared" ca="1" si="15"/>
        <v>19</v>
      </c>
    </row>
    <row r="88" spans="2:7" x14ac:dyDescent="0.3">
      <c r="B88" s="7">
        <f t="shared" si="16"/>
        <v>5</v>
      </c>
      <c r="C88" s="2">
        <v>5</v>
      </c>
      <c r="D88" s="7">
        <f t="shared" si="12"/>
        <v>3</v>
      </c>
      <c r="E88" s="7">
        <f t="shared" ca="1" si="13"/>
        <v>1</v>
      </c>
      <c r="F88" s="7">
        <f t="shared" ca="1" si="17"/>
        <v>4</v>
      </c>
      <c r="G88" s="7">
        <f t="shared" ca="1" si="15"/>
        <v>19</v>
      </c>
    </row>
    <row r="89" spans="2:7" x14ac:dyDescent="0.3">
      <c r="B89" s="7">
        <f t="shared" si="16"/>
        <v>5</v>
      </c>
      <c r="C89" s="2">
        <v>6</v>
      </c>
      <c r="D89" s="7">
        <f t="shared" si="12"/>
        <v>3</v>
      </c>
      <c r="E89" s="7">
        <f t="shared" ca="1" si="13"/>
        <v>1</v>
      </c>
      <c r="F89" s="7">
        <f t="shared" ca="1" si="17"/>
        <v>4</v>
      </c>
      <c r="G89" s="7">
        <f t="shared" ca="1" si="15"/>
        <v>18</v>
      </c>
    </row>
    <row r="90" spans="2:7" x14ac:dyDescent="0.3">
      <c r="B90" s="7">
        <f t="shared" si="16"/>
        <v>5</v>
      </c>
      <c r="C90" s="2">
        <v>7</v>
      </c>
      <c r="D90" s="7">
        <f t="shared" si="12"/>
        <v>3</v>
      </c>
      <c r="E90" s="7">
        <f t="shared" ca="1" si="13"/>
        <v>0</v>
      </c>
      <c r="F90" s="7">
        <f t="shared" ca="1" si="17"/>
        <v>3</v>
      </c>
      <c r="G90" s="7">
        <f t="shared" ca="1" si="15"/>
        <v>18</v>
      </c>
    </row>
    <row r="91" spans="2:7" x14ac:dyDescent="0.3">
      <c r="B91" s="7">
        <f t="shared" si="16"/>
        <v>5</v>
      </c>
      <c r="C91" s="2">
        <v>8</v>
      </c>
      <c r="D91" s="7">
        <f t="shared" si="12"/>
        <v>3</v>
      </c>
      <c r="E91" s="7">
        <f t="shared" ca="1" si="13"/>
        <v>1</v>
      </c>
      <c r="F91" s="7">
        <f t="shared" ca="1" si="17"/>
        <v>4</v>
      </c>
      <c r="G91" s="7">
        <f t="shared" ca="1" si="15"/>
        <v>19</v>
      </c>
    </row>
    <row r="92" spans="2:7" x14ac:dyDescent="0.3">
      <c r="B92" s="7">
        <f t="shared" si="16"/>
        <v>5</v>
      </c>
      <c r="C92" s="2">
        <v>9</v>
      </c>
      <c r="D92" s="7">
        <f t="shared" si="12"/>
        <v>3</v>
      </c>
      <c r="E92" s="7">
        <f t="shared" ca="1" si="13"/>
        <v>1</v>
      </c>
      <c r="F92" s="7">
        <f t="shared" ca="1" si="17"/>
        <v>4</v>
      </c>
      <c r="G92" s="7">
        <f t="shared" ca="1" si="15"/>
        <v>18</v>
      </c>
    </row>
    <row r="93" spans="2:7" x14ac:dyDescent="0.3">
      <c r="B93" s="7">
        <f t="shared" si="16"/>
        <v>5</v>
      </c>
      <c r="C93" s="2">
        <v>10</v>
      </c>
      <c r="D93" s="7">
        <f t="shared" si="12"/>
        <v>3</v>
      </c>
      <c r="E93" s="7">
        <f t="shared" ca="1" si="13"/>
        <v>0</v>
      </c>
      <c r="F93" s="7">
        <f t="shared" ca="1" si="17"/>
        <v>3</v>
      </c>
      <c r="G93" s="7">
        <f t="shared" ca="1" si="15"/>
        <v>18</v>
      </c>
    </row>
    <row r="94" spans="2:7" x14ac:dyDescent="0.3">
      <c r="B94" s="7">
        <f t="shared" si="16"/>
        <v>5</v>
      </c>
      <c r="C94" s="2">
        <v>11</v>
      </c>
      <c r="D94" s="7">
        <f t="shared" si="12"/>
        <v>3</v>
      </c>
      <c r="E94" s="7">
        <f t="shared" ca="1" si="13"/>
        <v>1</v>
      </c>
      <c r="F94" s="7">
        <f t="shared" ca="1" si="17"/>
        <v>4</v>
      </c>
      <c r="G94" s="7">
        <f t="shared" ca="1" si="15"/>
        <v>19</v>
      </c>
    </row>
    <row r="95" spans="2:7" x14ac:dyDescent="0.3">
      <c r="B95" s="7">
        <f t="shared" si="16"/>
        <v>5</v>
      </c>
      <c r="C95" s="2">
        <v>12</v>
      </c>
      <c r="D95" s="7">
        <f t="shared" si="12"/>
        <v>3</v>
      </c>
      <c r="E95" s="7">
        <f t="shared" ca="1" si="13"/>
        <v>1</v>
      </c>
      <c r="F95" s="7">
        <f t="shared" ca="1" si="17"/>
        <v>4</v>
      </c>
      <c r="G95" s="7">
        <f t="shared" ca="1" si="15"/>
        <v>19</v>
      </c>
    </row>
    <row r="96" spans="2:7" x14ac:dyDescent="0.3">
      <c r="B96" s="7">
        <f t="shared" si="16"/>
        <v>6</v>
      </c>
      <c r="C96" s="2">
        <v>1</v>
      </c>
      <c r="D96" s="7">
        <f t="shared" si="12"/>
        <v>3</v>
      </c>
      <c r="E96" s="7">
        <f t="shared" ca="1" si="13"/>
        <v>1</v>
      </c>
      <c r="F96" s="7">
        <f t="shared" ca="1" si="17"/>
        <v>4</v>
      </c>
      <c r="G96" s="7">
        <f t="shared" ca="1" si="15"/>
        <v>23</v>
      </c>
    </row>
    <row r="97" spans="2:7" x14ac:dyDescent="0.3">
      <c r="B97" s="7">
        <f t="shared" si="16"/>
        <v>6</v>
      </c>
      <c r="C97" s="2">
        <v>2</v>
      </c>
      <c r="D97" s="7">
        <f t="shared" si="12"/>
        <v>3</v>
      </c>
      <c r="E97" s="7">
        <f t="shared" ca="1" si="13"/>
        <v>0</v>
      </c>
      <c r="F97" s="7">
        <f t="shared" ca="1" si="17"/>
        <v>3</v>
      </c>
      <c r="G97" s="7">
        <f t="shared" ca="1" si="15"/>
        <v>23</v>
      </c>
    </row>
    <row r="98" spans="2:7" x14ac:dyDescent="0.3">
      <c r="B98" s="7">
        <f t="shared" si="16"/>
        <v>6</v>
      </c>
      <c r="C98" s="2">
        <v>3</v>
      </c>
      <c r="D98" s="7">
        <f t="shared" si="12"/>
        <v>3</v>
      </c>
      <c r="E98" s="7">
        <f t="shared" ca="1" si="13"/>
        <v>1</v>
      </c>
      <c r="F98" s="7">
        <f t="shared" ca="1" si="17"/>
        <v>4</v>
      </c>
      <c r="G98" s="7">
        <f t="shared" ca="1" si="15"/>
        <v>23</v>
      </c>
    </row>
    <row r="99" spans="2:7" x14ac:dyDescent="0.3">
      <c r="B99" s="7">
        <f t="shared" si="16"/>
        <v>6</v>
      </c>
      <c r="C99" s="2">
        <v>4</v>
      </c>
      <c r="D99" s="7">
        <f t="shared" si="12"/>
        <v>3</v>
      </c>
      <c r="E99" s="7">
        <f t="shared" ca="1" si="13"/>
        <v>1</v>
      </c>
      <c r="F99" s="7">
        <f t="shared" ca="1" si="17"/>
        <v>4</v>
      </c>
      <c r="G99" s="7">
        <f t="shared" ca="1" si="15"/>
        <v>23</v>
      </c>
    </row>
    <row r="100" spans="2:7" x14ac:dyDescent="0.3">
      <c r="B100" s="7">
        <f t="shared" si="16"/>
        <v>6</v>
      </c>
      <c r="C100" s="2">
        <v>5</v>
      </c>
      <c r="D100" s="7">
        <f t="shared" si="12"/>
        <v>3</v>
      </c>
      <c r="E100" s="7">
        <f t="shared" ca="1" si="13"/>
        <v>1</v>
      </c>
      <c r="F100" s="7">
        <f t="shared" ca="1" si="17"/>
        <v>4</v>
      </c>
      <c r="G100" s="7">
        <f t="shared" ca="1" si="15"/>
        <v>23</v>
      </c>
    </row>
    <row r="101" spans="2:7" x14ac:dyDescent="0.3">
      <c r="B101" s="7">
        <f t="shared" si="16"/>
        <v>6</v>
      </c>
      <c r="C101" s="2">
        <v>6</v>
      </c>
      <c r="D101" s="7">
        <f t="shared" ref="D101:D107" si="18">$C$18</f>
        <v>3</v>
      </c>
      <c r="E101" s="7">
        <f t="shared" ref="E101:E107" ca="1" si="19">OFFSET($H$23,C101,B101)</f>
        <v>1</v>
      </c>
      <c r="F101" s="7">
        <f t="shared" ca="1" si="17"/>
        <v>4</v>
      </c>
      <c r="G101" s="7">
        <f t="shared" ref="G101:G107" ca="1" si="20">SUM(G89,F101)</f>
        <v>22</v>
      </c>
    </row>
    <row r="102" spans="2:7" x14ac:dyDescent="0.3">
      <c r="B102" s="7">
        <f t="shared" si="16"/>
        <v>6</v>
      </c>
      <c r="C102" s="2">
        <v>7</v>
      </c>
      <c r="D102" s="7">
        <f t="shared" si="18"/>
        <v>3</v>
      </c>
      <c r="E102" s="7">
        <f t="shared" ca="1" si="19"/>
        <v>1</v>
      </c>
      <c r="F102" s="7">
        <f t="shared" ca="1" si="17"/>
        <v>4</v>
      </c>
      <c r="G102" s="7">
        <f t="shared" ca="1" si="20"/>
        <v>22</v>
      </c>
    </row>
    <row r="103" spans="2:7" x14ac:dyDescent="0.3">
      <c r="B103" s="7">
        <f t="shared" si="16"/>
        <v>6</v>
      </c>
      <c r="C103" s="2">
        <v>8</v>
      </c>
      <c r="D103" s="7">
        <f t="shared" si="18"/>
        <v>3</v>
      </c>
      <c r="E103" s="7">
        <f t="shared" ca="1" si="19"/>
        <v>0</v>
      </c>
      <c r="F103" s="7">
        <f t="shared" ca="1" si="17"/>
        <v>3</v>
      </c>
      <c r="G103" s="7">
        <f t="shared" ca="1" si="20"/>
        <v>22</v>
      </c>
    </row>
    <row r="104" spans="2:7" x14ac:dyDescent="0.3">
      <c r="B104" s="7">
        <f t="shared" si="16"/>
        <v>6</v>
      </c>
      <c r="C104" s="2">
        <v>9</v>
      </c>
      <c r="D104" s="7">
        <f t="shared" si="18"/>
        <v>3</v>
      </c>
      <c r="E104" s="7">
        <f t="shared" ca="1" si="19"/>
        <v>1</v>
      </c>
      <c r="F104" s="7">
        <f t="shared" ca="1" si="17"/>
        <v>4</v>
      </c>
      <c r="G104" s="7">
        <f t="shared" ca="1" si="20"/>
        <v>22</v>
      </c>
    </row>
    <row r="105" spans="2:7" x14ac:dyDescent="0.3">
      <c r="B105" s="7">
        <f t="shared" si="16"/>
        <v>6</v>
      </c>
      <c r="C105" s="2">
        <v>10</v>
      </c>
      <c r="D105" s="7">
        <f t="shared" si="18"/>
        <v>3</v>
      </c>
      <c r="E105" s="7">
        <f t="shared" ca="1" si="19"/>
        <v>1</v>
      </c>
      <c r="F105" s="7">
        <f t="shared" ca="1" si="17"/>
        <v>4</v>
      </c>
      <c r="G105" s="7">
        <f t="shared" ca="1" si="20"/>
        <v>22</v>
      </c>
    </row>
    <row r="106" spans="2:7" x14ac:dyDescent="0.3">
      <c r="B106" s="7">
        <f t="shared" si="16"/>
        <v>6</v>
      </c>
      <c r="C106" s="2">
        <v>11</v>
      </c>
      <c r="D106" s="7">
        <f t="shared" si="18"/>
        <v>3</v>
      </c>
      <c r="E106" s="7">
        <f t="shared" ca="1" si="19"/>
        <v>0</v>
      </c>
      <c r="F106" s="7">
        <f t="shared" ca="1" si="17"/>
        <v>3</v>
      </c>
      <c r="G106" s="7">
        <f t="shared" ca="1" si="20"/>
        <v>22</v>
      </c>
    </row>
    <row r="107" spans="2:7" x14ac:dyDescent="0.3">
      <c r="B107" s="7">
        <f t="shared" si="16"/>
        <v>6</v>
      </c>
      <c r="C107" s="3">
        <v>12</v>
      </c>
      <c r="D107" s="7">
        <f t="shared" si="18"/>
        <v>3</v>
      </c>
      <c r="E107" s="7">
        <f t="shared" ca="1" si="19"/>
        <v>1</v>
      </c>
      <c r="F107" s="7">
        <f t="shared" ca="1" si="17"/>
        <v>4</v>
      </c>
      <c r="G107" s="7">
        <f t="shared" ca="1" si="20"/>
        <v>23</v>
      </c>
    </row>
  </sheetData>
  <conditionalFormatting sqref="D22">
    <cfRule type="cellIs" dxfId="3" priority="5" operator="equal">
      <formula>0</formula>
    </cfRule>
  </conditionalFormatting>
  <conditionalFormatting sqref="E22">
    <cfRule type="cellIs" dxfId="2" priority="4" operator="equal">
      <formula>0</formula>
    </cfRule>
  </conditionalFormatting>
  <conditionalFormatting sqref="E32">
    <cfRule type="cellIs" dxfId="1" priority="2" operator="equal">
      <formula>0</formula>
    </cfRule>
  </conditionalFormatting>
  <conditionalFormatting sqref="D32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Roster - Matrix</vt:lpstr>
      <vt:lpstr>Roster - Table</vt:lpstr>
      <vt:lpstr>Parameters &amp; calculations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Henry Chan</cp:lastModifiedBy>
  <dcterms:created xsi:type="dcterms:W3CDTF">2021-12-02T00:15:42Z</dcterms:created>
  <dcterms:modified xsi:type="dcterms:W3CDTF">2021-12-03T00:31:41Z</dcterms:modified>
</cp:coreProperties>
</file>