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202300"/>
  <mc:AlternateContent xmlns:mc="http://schemas.openxmlformats.org/markup-compatibility/2006">
    <mc:Choice Requires="x15">
      <x15ac:absPath xmlns:x15ac="http://schemas.microsoft.com/office/spreadsheetml/2010/11/ac" url="G:\Shared drives\Team Drive\Content Production\157. Excel Power User Checklist\Blog Post Assets\"/>
    </mc:Choice>
  </mc:AlternateContent>
  <xr:revisionPtr revIDLastSave="0" documentId="13_ncr:1_{30B89647-B308-450E-BEEA-7904EA29C6C5}" xr6:coauthVersionLast="47" xr6:coauthVersionMax="47" xr10:uidLastSave="{00000000-0000-0000-0000-000000000000}"/>
  <bookViews>
    <workbookView xWindow="-120" yWindow="-120" windowWidth="29040" windowHeight="15720" xr2:uid="{86D4B89E-84C9-4AA1-A21D-FCC8988171BB}"/>
  </bookViews>
  <sheets>
    <sheet name="Table of Contents" sheetId="20" r:id="rId1"/>
    <sheet name="Formulas" sheetId="1" r:id="rId2"/>
    <sheet name="COUNTIF" sheetId="19" r:id="rId3"/>
    <sheet name="Data Types + Number Formatting" sheetId="2" r:id="rId4"/>
    <sheet name="Excel Tables Pros Cons" sheetId="3" r:id="rId5"/>
    <sheet name="Conditional Formatting" sheetId="4" r:id="rId6"/>
    <sheet name="Simple XLOOKUP" sheetId="5" r:id="rId7"/>
    <sheet name="FILTER" sheetId="6" r:id="rId8"/>
    <sheet name="Power Query" sheetId="7" r:id="rId9"/>
    <sheet name="Order Data" sheetId="21" r:id="rId10"/>
    <sheet name="Pivot Tables" sheetId="8" r:id="rId11"/>
    <sheet name="Pivot Charts + Dashboards" sheetId="22" r:id="rId12"/>
    <sheet name="Power Pivot" sheetId="10" r:id="rId13"/>
    <sheet name="LET" sheetId="12" r:id="rId14"/>
    <sheet name="LAMBDA" sheetId="14" r:id="rId15"/>
    <sheet name="VBA" sheetId="17" r:id="rId16"/>
    <sheet name="AI" sheetId="18" r:id="rId17"/>
  </sheets>
  <externalReferences>
    <externalReference r:id="rId18"/>
  </externalReferences>
  <definedNames>
    <definedName name="_xlnm._FilterDatabase" localSheetId="3" hidden="1">'Data Types + Number Formatting'!#REF!</definedName>
    <definedName name="_xlnm._FilterDatabase" localSheetId="7" hidden="1">FILTER!$B$5:$F$85</definedName>
    <definedName name="_xlnm._FilterDatabase" localSheetId="1" hidden="1">Formulas!$B$4:$E$12</definedName>
    <definedName name="_xlnm._FilterDatabase" localSheetId="0" hidden="1">'Table of Contents'!$B$4:$C$20</definedName>
    <definedName name="AVERAGE.TOP" comment="Average top x percent excluding zeros. (range,percent)">_xlfn.LAMBDA(_xlpm.range,_xlpm.percent,AVERAGEIF(_xlpm.range,"&gt;="&amp;_xlfn.PERCENTILE.INC(IF(_xlpm.range&lt;&gt;0,_xlpm.range),1-_xlpm.percent)))</definedName>
    <definedName name="AVERAGE.TOP.PERCENT.EXCL.ZEROS">_xlfn.LAMBDA(_xlpm.range,_xlpm.percent,AVERAGEIF(_xlpm.range,"&gt;="&amp;_xlfn.PERCENTILE.INC(IF(_xlpm.range&lt;&gt;0,_xlpm.range),1-_xlpm.percent)))</definedName>
    <definedName name="ExternalData_1" localSheetId="9" hidden="1">'Order Data'!$A$1:$G$661</definedName>
    <definedName name="rngCustomers" localSheetId="13">_xlfn.ANCHORARRAY(#REF!)</definedName>
    <definedName name="rngCustomers">_xlfn.ANCHORARRAY(#REF!)</definedName>
    <definedName name="rngProducts">[1]!tblProducts[Products]</definedName>
    <definedName name="Slicer_Product_ID.1">#N/A</definedName>
  </definedNames>
  <calcPr calcId="191029"/>
  <pivotCaches>
    <pivotCache cacheId="6" r:id="rId19"/>
  </pivotCaches>
  <extLst>
    <ext xmlns:x14="http://schemas.microsoft.com/office/spreadsheetml/2009/9/main" uri="{BBE1A952-AA13-448e-AADC-164F8A28A991}">
      <x14:slicerCaches>
        <x14:slicerCache r:id="rId20"/>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 i="19" l="1"/>
  <c r="F6" i="14" a="1"/>
  <c r="F6" i="14" s="1"/>
  <c r="H5" i="14" a="1"/>
  <c r="H5" i="14" s="1"/>
  <c r="G5" i="14" a="1"/>
  <c r="G5" i="14" s="1"/>
  <c r="F5" i="14" a="1"/>
  <c r="F5" i="14" s="1"/>
  <c r="H5" i="12"/>
  <c r="H6" i="12"/>
  <c r="H7" i="12"/>
  <c r="H8" i="12"/>
  <c r="H9" i="12"/>
  <c r="H10" i="12"/>
  <c r="H11" i="12"/>
  <c r="H12" i="12"/>
  <c r="H13" i="12"/>
  <c r="H14" i="12"/>
  <c r="H15" i="12"/>
  <c r="H16" i="12"/>
  <c r="H17" i="12"/>
  <c r="H18" i="12"/>
  <c r="H19" i="12"/>
  <c r="H20" i="12"/>
  <c r="H21" i="12"/>
  <c r="H22" i="12"/>
  <c r="H23" i="12"/>
  <c r="H24" i="12"/>
  <c r="H25" i="12"/>
  <c r="H26" i="12"/>
  <c r="H27" i="12"/>
  <c r="H28" i="12"/>
  <c r="H29" i="12"/>
  <c r="H30" i="12"/>
  <c r="H31" i="12"/>
  <c r="H32" i="12"/>
  <c r="H33" i="12"/>
  <c r="H34" i="12"/>
  <c r="H35" i="12"/>
  <c r="H36" i="12"/>
  <c r="H37" i="12"/>
  <c r="H38" i="12"/>
  <c r="H39" i="12"/>
  <c r="H40" i="12"/>
  <c r="H41" i="12"/>
  <c r="H42" i="12"/>
  <c r="H43" i="12"/>
  <c r="H44" i="12"/>
  <c r="H45" i="12"/>
  <c r="H46" i="12"/>
  <c r="H47" i="12"/>
  <c r="H48" i="12"/>
  <c r="H49" i="12"/>
  <c r="H50" i="12"/>
  <c r="H51" i="12"/>
  <c r="H52" i="12"/>
  <c r="H53" i="12"/>
  <c r="H54" i="12"/>
  <c r="H55" i="12"/>
  <c r="H56" i="12"/>
  <c r="H57" i="12"/>
  <c r="H58" i="12"/>
  <c r="H59" i="12"/>
  <c r="H60" i="12"/>
  <c r="H61" i="12"/>
  <c r="H62" i="12"/>
  <c r="H63" i="12"/>
  <c r="H64" i="12"/>
  <c r="H65" i="12"/>
  <c r="H66" i="12"/>
  <c r="H67" i="12"/>
  <c r="H68" i="12"/>
  <c r="H69" i="12"/>
  <c r="H70" i="12"/>
  <c r="H71" i="12"/>
  <c r="H72" i="12"/>
  <c r="H73" i="12"/>
  <c r="H74" i="12"/>
  <c r="H75" i="12"/>
  <c r="H76" i="12"/>
  <c r="H77" i="12"/>
  <c r="H78" i="12"/>
  <c r="H79" i="12"/>
  <c r="H80" i="12"/>
  <c r="H81" i="12"/>
  <c r="H82" i="12"/>
  <c r="H83" i="12"/>
  <c r="H84" i="12"/>
  <c r="H85" i="12"/>
  <c r="H86" i="12"/>
  <c r="H87" i="12"/>
  <c r="H88" i="12"/>
  <c r="H89" i="12"/>
  <c r="H90" i="12"/>
  <c r="H91" i="12"/>
  <c r="H92" i="12"/>
  <c r="H93" i="12"/>
  <c r="H94" i="12"/>
  <c r="H95" i="12"/>
  <c r="H96" i="12"/>
  <c r="H97" i="12"/>
  <c r="H98" i="12"/>
  <c r="H99" i="12"/>
  <c r="H100" i="12"/>
  <c r="H101" i="12"/>
  <c r="H102" i="12"/>
  <c r="H103" i="12"/>
  <c r="H104" i="12"/>
  <c r="H105" i="12"/>
  <c r="H106" i="12"/>
  <c r="H107" i="12"/>
  <c r="H108" i="12"/>
  <c r="H109" i="12"/>
  <c r="H110" i="12"/>
  <c r="H111" i="12"/>
  <c r="H112" i="12"/>
  <c r="H113" i="12"/>
  <c r="H114" i="12"/>
  <c r="H115" i="12"/>
  <c r="H116" i="12"/>
  <c r="H117" i="12"/>
  <c r="H118" i="12"/>
  <c r="H119" i="12"/>
  <c r="H120" i="12"/>
  <c r="H121" i="12"/>
  <c r="H122" i="12"/>
  <c r="H123" i="12"/>
  <c r="H124" i="12"/>
  <c r="H125" i="12"/>
  <c r="H126" i="12"/>
  <c r="H127" i="12"/>
  <c r="H128" i="12"/>
  <c r="H129" i="12"/>
  <c r="H130" i="12"/>
  <c r="H131" i="12"/>
  <c r="H132" i="12"/>
  <c r="H133" i="12"/>
  <c r="H134" i="12"/>
  <c r="H135" i="12"/>
  <c r="H136" i="12"/>
  <c r="H137" i="12"/>
  <c r="H138" i="12"/>
  <c r="H139" i="12"/>
  <c r="H140" i="12"/>
  <c r="H141" i="12"/>
  <c r="H142" i="12"/>
  <c r="H143" i="12"/>
  <c r="H144" i="12"/>
  <c r="H145" i="12"/>
  <c r="H146" i="12"/>
  <c r="H147" i="12"/>
  <c r="H148" i="12"/>
  <c r="H149" i="12"/>
  <c r="H150" i="12"/>
  <c r="H151" i="12"/>
  <c r="H152" i="12"/>
  <c r="H153" i="12"/>
  <c r="H154" i="12"/>
  <c r="H155" i="12"/>
  <c r="H156" i="12"/>
  <c r="H157" i="12"/>
  <c r="H158" i="12"/>
  <c r="H159" i="12"/>
  <c r="H160" i="12"/>
  <c r="H161" i="12"/>
  <c r="H162" i="12"/>
  <c r="H163" i="12"/>
  <c r="H164" i="12"/>
  <c r="H165" i="12"/>
  <c r="H166" i="12"/>
  <c r="H167" i="12"/>
  <c r="H168" i="12"/>
  <c r="H169" i="12"/>
  <c r="H170" i="12"/>
  <c r="H171" i="12"/>
  <c r="H172" i="12"/>
  <c r="H173" i="12"/>
  <c r="H174" i="12"/>
  <c r="H175" i="12"/>
  <c r="H176" i="12"/>
  <c r="H177" i="12"/>
  <c r="H178" i="12"/>
  <c r="H179" i="12"/>
  <c r="H180" i="12"/>
  <c r="H181" i="12"/>
  <c r="H182" i="12"/>
  <c r="H183" i="12"/>
  <c r="H184" i="12"/>
  <c r="H185" i="12"/>
  <c r="H186" i="12"/>
  <c r="H187" i="12"/>
  <c r="H188" i="12"/>
  <c r="H189" i="12"/>
  <c r="H190" i="12"/>
  <c r="H191" i="12"/>
  <c r="H192" i="12"/>
  <c r="H193" i="12"/>
  <c r="H194" i="12"/>
  <c r="H195" i="12"/>
  <c r="H196" i="12"/>
  <c r="H197" i="12"/>
  <c r="H198" i="12"/>
  <c r="H199" i="12"/>
  <c r="H200" i="12"/>
  <c r="H201" i="12"/>
  <c r="H202" i="12"/>
  <c r="H203" i="12"/>
  <c r="H204" i="12"/>
  <c r="H205" i="12"/>
  <c r="H206" i="12"/>
  <c r="H207" i="12"/>
  <c r="H208" i="12"/>
  <c r="H209" i="12"/>
  <c r="H210" i="12"/>
  <c r="H211" i="12"/>
  <c r="H212" i="12"/>
  <c r="H213" i="12"/>
  <c r="H214" i="12"/>
  <c r="H215" i="12"/>
  <c r="H216" i="12"/>
  <c r="H217" i="12"/>
  <c r="H218" i="12"/>
  <c r="H219" i="12"/>
  <c r="H220" i="12"/>
  <c r="H221" i="12"/>
  <c r="H222" i="12"/>
  <c r="H223" i="12"/>
  <c r="H224" i="12"/>
  <c r="H225" i="12"/>
  <c r="H226" i="12"/>
  <c r="H227" i="12"/>
  <c r="H228" i="12"/>
  <c r="H229" i="12"/>
  <c r="H230" i="12"/>
  <c r="H231" i="12"/>
  <c r="H232" i="12"/>
  <c r="H233" i="12"/>
  <c r="H234" i="12"/>
  <c r="H235" i="12"/>
  <c r="H236" i="12"/>
  <c r="H237" i="12"/>
  <c r="H238" i="12"/>
  <c r="H239" i="12"/>
  <c r="H240" i="12"/>
  <c r="H241" i="12"/>
  <c r="H242" i="12"/>
  <c r="H243" i="12"/>
  <c r="H244" i="12"/>
  <c r="H245" i="12"/>
  <c r="H246" i="12"/>
  <c r="H247" i="12"/>
  <c r="H248" i="12"/>
  <c r="H249" i="12"/>
  <c r="H250" i="12"/>
  <c r="H251" i="12"/>
  <c r="H252" i="12"/>
  <c r="H253" i="12"/>
  <c r="H254" i="12"/>
  <c r="H255" i="12"/>
  <c r="H256" i="12"/>
  <c r="H257" i="12"/>
  <c r="H258" i="12"/>
  <c r="H259" i="12"/>
  <c r="H260" i="12"/>
  <c r="H261" i="12"/>
  <c r="H262" i="12"/>
  <c r="H263" i="12"/>
  <c r="H264" i="12"/>
  <c r="H265" i="12"/>
  <c r="H266" i="12"/>
  <c r="H267" i="12"/>
  <c r="H268" i="12"/>
  <c r="H269" i="12"/>
  <c r="H270" i="12"/>
  <c r="H271" i="12"/>
  <c r="H272" i="12"/>
  <c r="H273" i="12"/>
  <c r="H274" i="12"/>
  <c r="H275" i="12"/>
  <c r="H276" i="12"/>
  <c r="H277" i="12"/>
  <c r="H278" i="12"/>
  <c r="H279" i="12"/>
  <c r="H280" i="12"/>
  <c r="H281" i="12"/>
  <c r="H282" i="12"/>
  <c r="H283" i="12"/>
  <c r="H284" i="12"/>
  <c r="H285" i="12"/>
  <c r="H286" i="12"/>
  <c r="H287" i="12"/>
  <c r="H288" i="12"/>
  <c r="H289" i="12"/>
  <c r="H290" i="12"/>
  <c r="H291" i="12"/>
  <c r="H292" i="12"/>
  <c r="H293" i="12"/>
  <c r="H294" i="12"/>
  <c r="H295" i="12"/>
  <c r="H296" i="12"/>
  <c r="H297" i="12"/>
  <c r="H298" i="12"/>
  <c r="H299" i="12"/>
  <c r="H300" i="12"/>
  <c r="H301" i="12"/>
  <c r="H302" i="12"/>
  <c r="H303" i="12"/>
  <c r="H304" i="12"/>
  <c r="H305" i="12"/>
  <c r="H306" i="12"/>
  <c r="H307" i="12"/>
  <c r="H308" i="12"/>
  <c r="H309" i="12"/>
  <c r="H310" i="12"/>
  <c r="H311" i="12"/>
  <c r="H312" i="12"/>
  <c r="H313" i="12"/>
  <c r="H314" i="12"/>
  <c r="H315" i="12"/>
  <c r="H316" i="12"/>
  <c r="H317" i="12"/>
  <c r="H318" i="12"/>
  <c r="H319" i="12"/>
  <c r="H320" i="12"/>
  <c r="H321" i="12"/>
  <c r="H322" i="12"/>
  <c r="H323" i="12"/>
  <c r="H324" i="12"/>
  <c r="H325" i="12"/>
  <c r="H326" i="12"/>
  <c r="H327" i="12"/>
  <c r="H328" i="12"/>
  <c r="H329" i="12"/>
  <c r="H330" i="12"/>
  <c r="H331" i="12"/>
  <c r="H332" i="12"/>
  <c r="H333" i="12"/>
  <c r="H334" i="12"/>
  <c r="H335" i="12"/>
  <c r="H336" i="12"/>
  <c r="H337" i="12"/>
  <c r="H338" i="12"/>
  <c r="H339" i="12"/>
  <c r="H340" i="12"/>
  <c r="H341" i="12"/>
  <c r="H342" i="12"/>
  <c r="H343" i="12"/>
  <c r="H344" i="12"/>
  <c r="H345" i="12"/>
  <c r="H346" i="12"/>
  <c r="H347" i="12"/>
  <c r="H348" i="12"/>
  <c r="H349" i="12"/>
  <c r="H350" i="12"/>
  <c r="H351" i="12"/>
  <c r="H352" i="12"/>
  <c r="H353" i="12"/>
  <c r="H354" i="12"/>
  <c r="H355" i="12"/>
  <c r="H356" i="12"/>
  <c r="H357" i="12"/>
  <c r="H358" i="12"/>
  <c r="H359" i="12"/>
  <c r="H360" i="12"/>
  <c r="H361" i="12"/>
  <c r="H362" i="12"/>
  <c r="H363" i="12"/>
  <c r="H364" i="12"/>
  <c r="H365" i="12"/>
  <c r="H366" i="12"/>
  <c r="H367" i="12"/>
  <c r="H368" i="12"/>
  <c r="H369" i="12"/>
  <c r="H370" i="12"/>
  <c r="H371" i="12"/>
  <c r="H372" i="12"/>
  <c r="H373" i="12"/>
  <c r="H374" i="12"/>
  <c r="H375" i="12"/>
  <c r="H376" i="12"/>
  <c r="H377" i="12"/>
  <c r="H378" i="12"/>
  <c r="H379" i="12"/>
  <c r="H380" i="12"/>
  <c r="H381" i="12"/>
  <c r="H382" i="12"/>
  <c r="H383" i="12"/>
  <c r="H384" i="12"/>
  <c r="H385" i="12"/>
  <c r="H386" i="12"/>
  <c r="H387" i="12"/>
  <c r="H388" i="12"/>
  <c r="H389" i="12"/>
  <c r="H390" i="12"/>
  <c r="H391" i="12"/>
  <c r="H392" i="12"/>
  <c r="H393" i="12"/>
  <c r="H394" i="12"/>
  <c r="H395" i="12"/>
  <c r="H396" i="12"/>
  <c r="H397" i="12"/>
  <c r="H398" i="12"/>
  <c r="H399" i="12"/>
  <c r="H400" i="12"/>
  <c r="H401" i="12"/>
  <c r="H402" i="12"/>
  <c r="H403" i="12"/>
  <c r="H404" i="12"/>
  <c r="H405" i="12"/>
  <c r="H406" i="12"/>
  <c r="H407" i="12"/>
  <c r="H408" i="12"/>
  <c r="H409" i="12"/>
  <c r="H410" i="12"/>
  <c r="H411" i="12"/>
  <c r="H412" i="12"/>
  <c r="H413" i="12"/>
  <c r="H414" i="12"/>
  <c r="H415" i="12"/>
  <c r="H416" i="12"/>
  <c r="H417" i="12"/>
  <c r="H418" i="12"/>
  <c r="H419" i="12"/>
  <c r="H420" i="12"/>
  <c r="H421" i="12"/>
  <c r="H422" i="12"/>
  <c r="H423" i="12"/>
  <c r="H424" i="12"/>
  <c r="H425" i="12"/>
  <c r="H426" i="12"/>
  <c r="H427" i="12"/>
  <c r="H428" i="12"/>
  <c r="H429" i="12"/>
  <c r="H430" i="12"/>
  <c r="H431" i="12"/>
  <c r="H432" i="12"/>
  <c r="H433" i="12"/>
  <c r="H434" i="12"/>
  <c r="H435" i="12"/>
  <c r="H436" i="12"/>
  <c r="H437" i="12"/>
  <c r="H438" i="12"/>
  <c r="H439" i="12"/>
  <c r="H440" i="12"/>
  <c r="H441" i="12"/>
  <c r="H442" i="12"/>
  <c r="H443" i="12"/>
  <c r="H444" i="12"/>
  <c r="H445" i="12"/>
  <c r="H446" i="12"/>
  <c r="H447" i="12"/>
  <c r="H448" i="12"/>
  <c r="H449" i="12"/>
  <c r="H450" i="12"/>
  <c r="H451" i="12"/>
  <c r="H452" i="12"/>
  <c r="H453" i="12"/>
  <c r="H454" i="12"/>
  <c r="H455" i="12"/>
  <c r="H456" i="12"/>
  <c r="H457" i="12"/>
  <c r="H458" i="12"/>
  <c r="H459" i="12"/>
  <c r="H460" i="12"/>
  <c r="H461" i="12"/>
  <c r="H462" i="12"/>
  <c r="H463" i="12"/>
  <c r="H464" i="12"/>
  <c r="H465" i="12"/>
  <c r="H466" i="12"/>
  <c r="H467" i="12"/>
  <c r="H468" i="12"/>
  <c r="H469" i="12"/>
  <c r="H470" i="12"/>
  <c r="H471" i="12"/>
  <c r="H472" i="12"/>
  <c r="H473" i="12"/>
  <c r="H474" i="12"/>
  <c r="H475" i="12"/>
  <c r="H476" i="12"/>
  <c r="H477" i="12"/>
  <c r="H478" i="12"/>
  <c r="H479" i="12"/>
  <c r="H480" i="12"/>
  <c r="H481" i="12"/>
  <c r="H482" i="12"/>
  <c r="H483" i="12"/>
  <c r="H484" i="12"/>
  <c r="H485" i="12"/>
  <c r="H486" i="12"/>
  <c r="H487" i="12"/>
  <c r="H488" i="12"/>
  <c r="H489" i="12"/>
  <c r="H490" i="12"/>
  <c r="H491" i="12"/>
  <c r="H492" i="12"/>
  <c r="H493" i="12"/>
  <c r="H494" i="12"/>
  <c r="H495" i="12"/>
  <c r="H496" i="12"/>
  <c r="H497" i="12"/>
  <c r="H498" i="12"/>
  <c r="H499" i="12"/>
  <c r="H500" i="12"/>
  <c r="H501" i="12"/>
  <c r="H502" i="12"/>
  <c r="H503" i="12"/>
  <c r="H504" i="12"/>
  <c r="H505" i="12"/>
  <c r="H506" i="12"/>
  <c r="H507" i="12"/>
  <c r="H508" i="12"/>
  <c r="H509" i="12"/>
  <c r="H510" i="12"/>
  <c r="H511" i="12"/>
  <c r="H512" i="12"/>
  <c r="H513" i="12"/>
  <c r="H514" i="12"/>
  <c r="H515" i="12"/>
  <c r="H516" i="12"/>
  <c r="H517" i="12"/>
  <c r="H518" i="12"/>
  <c r="H519" i="12"/>
  <c r="H520" i="12"/>
  <c r="H521" i="12"/>
  <c r="H522" i="12"/>
  <c r="H523" i="12"/>
  <c r="H524" i="12"/>
  <c r="H525" i="12"/>
  <c r="H526" i="12"/>
  <c r="H527" i="12"/>
  <c r="H528" i="12"/>
  <c r="H529" i="12"/>
  <c r="H530" i="12"/>
  <c r="H531" i="12"/>
  <c r="H532" i="12"/>
  <c r="H533" i="12"/>
  <c r="H534" i="12"/>
  <c r="H535" i="12"/>
  <c r="H536" i="12"/>
  <c r="H537" i="12"/>
  <c r="H538" i="12"/>
  <c r="H539" i="12"/>
  <c r="H540" i="12"/>
  <c r="H541" i="12"/>
  <c r="H542" i="12"/>
  <c r="H543" i="12"/>
  <c r="H544" i="12"/>
  <c r="H545" i="12"/>
  <c r="H546" i="12"/>
  <c r="H547" i="12"/>
  <c r="H548" i="12"/>
  <c r="H549" i="12"/>
  <c r="H550" i="12"/>
  <c r="H551" i="12"/>
  <c r="H552" i="12"/>
  <c r="H553" i="12"/>
  <c r="H554" i="12"/>
  <c r="H555" i="12"/>
  <c r="H556" i="12"/>
  <c r="H557" i="12"/>
  <c r="H558" i="12"/>
  <c r="H559" i="12"/>
  <c r="H560" i="12"/>
  <c r="H561" i="12"/>
  <c r="H562" i="12"/>
  <c r="H563" i="12"/>
  <c r="H564" i="12"/>
  <c r="H565" i="12"/>
  <c r="H566" i="12"/>
  <c r="H567" i="12"/>
  <c r="H568" i="12"/>
  <c r="H569" i="12"/>
  <c r="H570" i="12"/>
  <c r="H571" i="12"/>
  <c r="H572" i="12"/>
  <c r="H573" i="12"/>
  <c r="H574" i="12"/>
  <c r="H575" i="12"/>
  <c r="H576" i="12"/>
  <c r="H577" i="12"/>
  <c r="H578" i="12"/>
  <c r="H579" i="12"/>
  <c r="H580" i="12"/>
  <c r="H581" i="12"/>
  <c r="H582" i="12"/>
  <c r="H583" i="12"/>
  <c r="H584" i="12"/>
  <c r="H585" i="12"/>
  <c r="H586" i="12"/>
  <c r="H587" i="12"/>
  <c r="H588" i="12"/>
  <c r="H589" i="12"/>
  <c r="H590" i="12"/>
  <c r="H591" i="12"/>
  <c r="H592" i="12"/>
  <c r="H593" i="12"/>
  <c r="H594" i="12"/>
  <c r="H595" i="12"/>
  <c r="H596" i="12"/>
  <c r="H597" i="12"/>
  <c r="H598" i="12"/>
  <c r="H599" i="12"/>
  <c r="H600" i="12"/>
  <c r="H601" i="12"/>
  <c r="H602" i="12"/>
  <c r="H603" i="12"/>
  <c r="H604" i="12"/>
  <c r="H605" i="12"/>
  <c r="H606" i="12"/>
  <c r="H607" i="12"/>
  <c r="H608" i="12"/>
  <c r="H609" i="12"/>
  <c r="H610" i="12"/>
  <c r="H611" i="12"/>
  <c r="H612" i="12"/>
  <c r="H613" i="12"/>
  <c r="H614" i="12"/>
  <c r="H615" i="12"/>
  <c r="H616" i="12"/>
  <c r="H617" i="12"/>
  <c r="H618" i="12"/>
  <c r="H619" i="12"/>
  <c r="H620" i="12"/>
  <c r="H621" i="12"/>
  <c r="H622" i="12"/>
  <c r="H623" i="12"/>
  <c r="H624" i="12"/>
  <c r="H625" i="12"/>
  <c r="H626" i="12"/>
  <c r="H627" i="12"/>
  <c r="H628" i="12"/>
  <c r="H629" i="12"/>
  <c r="H630" i="12"/>
  <c r="H631" i="12"/>
  <c r="H632" i="12"/>
  <c r="H633" i="12"/>
  <c r="H634" i="12"/>
  <c r="H635" i="12"/>
  <c r="H636" i="12"/>
  <c r="H637" i="12"/>
  <c r="H638" i="12"/>
  <c r="H639" i="12"/>
  <c r="H640" i="12"/>
  <c r="H641" i="12"/>
  <c r="H642" i="12"/>
  <c r="H643" i="12"/>
  <c r="H644" i="12"/>
  <c r="H645" i="12"/>
  <c r="H646" i="12"/>
  <c r="H647" i="12"/>
  <c r="H648" i="12"/>
  <c r="H649" i="12"/>
  <c r="H650" i="12"/>
  <c r="H651" i="12"/>
  <c r="H652" i="12"/>
  <c r="H653" i="12"/>
  <c r="H654" i="12"/>
  <c r="H655" i="12"/>
  <c r="H656" i="12"/>
  <c r="H657" i="12"/>
  <c r="H658" i="12"/>
  <c r="H659" i="12"/>
  <c r="H660" i="12"/>
  <c r="H661" i="12"/>
  <c r="H662" i="12"/>
  <c r="H663" i="12"/>
  <c r="H664" i="12"/>
  <c r="H665" i="12"/>
  <c r="H666" i="12"/>
  <c r="H667" i="12"/>
  <c r="H668" i="12"/>
  <c r="H669" i="12"/>
  <c r="H670" i="12"/>
  <c r="H671" i="12"/>
  <c r="H672" i="12"/>
  <c r="H673" i="12"/>
  <c r="H674" i="12"/>
  <c r="H675" i="12"/>
  <c r="H676" i="12"/>
  <c r="H677" i="12"/>
  <c r="H678" i="12"/>
  <c r="H679" i="12"/>
  <c r="H680" i="12"/>
  <c r="H681" i="12"/>
  <c r="H682" i="12"/>
  <c r="H683" i="12"/>
  <c r="H684" i="12"/>
  <c r="H685" i="12"/>
  <c r="H686" i="12"/>
  <c r="H687" i="12"/>
  <c r="H688" i="12"/>
  <c r="H689" i="12"/>
  <c r="H690" i="12"/>
  <c r="H691" i="12"/>
  <c r="H692" i="12"/>
  <c r="H693" i="12"/>
  <c r="H694" i="12"/>
  <c r="H695" i="12"/>
  <c r="H696" i="12"/>
  <c r="H697" i="12"/>
  <c r="H698" i="12"/>
  <c r="H699" i="12"/>
  <c r="H700" i="12"/>
  <c r="H701" i="12"/>
  <c r="H702" i="12"/>
  <c r="H703" i="12"/>
  <c r="H704" i="12"/>
  <c r="H705" i="12"/>
  <c r="H706" i="12"/>
  <c r="H707" i="12"/>
  <c r="H708" i="12"/>
  <c r="H709" i="12"/>
  <c r="H710" i="12"/>
  <c r="H711" i="12"/>
  <c r="H712" i="12"/>
  <c r="H713" i="12"/>
  <c r="H714" i="12"/>
  <c r="H715" i="12"/>
  <c r="H716" i="12"/>
  <c r="H717" i="12"/>
  <c r="H718" i="12"/>
  <c r="H719" i="12"/>
  <c r="H720" i="12"/>
  <c r="H721" i="12"/>
  <c r="H722" i="12"/>
  <c r="H723" i="12"/>
  <c r="H724" i="12"/>
  <c r="H725" i="12"/>
  <c r="H726" i="12"/>
  <c r="H727" i="12"/>
  <c r="H728" i="12"/>
  <c r="H729" i="12"/>
  <c r="H730" i="12"/>
  <c r="H731" i="12"/>
  <c r="H732" i="12"/>
  <c r="H733" i="12"/>
  <c r="H734" i="12"/>
  <c r="H735" i="12"/>
  <c r="H736" i="12"/>
  <c r="H737" i="12"/>
  <c r="H738" i="12"/>
  <c r="H739" i="12"/>
  <c r="H740" i="12"/>
  <c r="H741" i="12"/>
  <c r="H742" i="12"/>
  <c r="H743" i="12"/>
  <c r="H744" i="12"/>
  <c r="H745" i="12"/>
  <c r="H746" i="12"/>
  <c r="H747" i="12"/>
  <c r="H748" i="12"/>
  <c r="H749" i="12"/>
  <c r="H750" i="12"/>
  <c r="H751" i="12"/>
  <c r="H752" i="12"/>
  <c r="H753" i="12"/>
  <c r="H754" i="12"/>
  <c r="H755" i="12"/>
  <c r="H756" i="12"/>
  <c r="H757" i="12"/>
  <c r="H758" i="12"/>
  <c r="H759" i="12"/>
  <c r="H760" i="12"/>
  <c r="H761" i="12"/>
  <c r="H762" i="12"/>
  <c r="H763" i="12"/>
  <c r="H764" i="12"/>
  <c r="H765" i="12"/>
  <c r="H766" i="12"/>
  <c r="H767" i="12"/>
  <c r="H768" i="12"/>
  <c r="H769" i="12"/>
  <c r="H770" i="12"/>
  <c r="H771" i="12"/>
  <c r="H772" i="12"/>
  <c r="H773" i="12"/>
  <c r="H774" i="12"/>
  <c r="H775" i="12"/>
  <c r="H776" i="12"/>
  <c r="H777" i="12"/>
  <c r="H778" i="12"/>
  <c r="H779" i="12"/>
  <c r="H780" i="12"/>
  <c r="H781" i="12"/>
  <c r="H782" i="12"/>
  <c r="H783" i="12"/>
  <c r="H784" i="12"/>
  <c r="H785" i="12"/>
  <c r="H786" i="12"/>
  <c r="H787" i="12"/>
  <c r="H788" i="12"/>
  <c r="H789" i="12"/>
  <c r="H790" i="12"/>
  <c r="H791" i="12"/>
  <c r="H792" i="12"/>
  <c r="H793" i="12"/>
  <c r="H794" i="12"/>
  <c r="H795" i="12"/>
  <c r="H796" i="12"/>
  <c r="H797" i="12"/>
  <c r="H798" i="12"/>
  <c r="H799" i="12"/>
  <c r="H800" i="12"/>
  <c r="H801" i="12"/>
  <c r="H802" i="12"/>
  <c r="H803" i="12"/>
  <c r="H804" i="12"/>
  <c r="H805" i="12"/>
  <c r="H806" i="12"/>
  <c r="H807" i="12"/>
  <c r="H808" i="12"/>
  <c r="H809" i="12"/>
  <c r="H810" i="12"/>
  <c r="H811" i="12"/>
  <c r="H812" i="12"/>
  <c r="H813" i="12"/>
  <c r="H814" i="12"/>
  <c r="H815" i="12"/>
  <c r="H816" i="12"/>
  <c r="H817" i="12"/>
  <c r="H818" i="12"/>
  <c r="H819" i="12"/>
  <c r="H820" i="12"/>
  <c r="H821" i="12"/>
  <c r="H822" i="12"/>
  <c r="H823" i="12"/>
  <c r="H824" i="12"/>
  <c r="H825" i="12"/>
  <c r="H826" i="12"/>
  <c r="H827" i="12"/>
  <c r="H828" i="12"/>
  <c r="H829" i="12"/>
  <c r="H830" i="12"/>
  <c r="H831" i="12"/>
  <c r="H832" i="12"/>
  <c r="H833" i="12"/>
  <c r="H834" i="12"/>
  <c r="H835" i="12"/>
  <c r="H836" i="12"/>
  <c r="H837" i="12"/>
  <c r="H838" i="12"/>
  <c r="H839" i="12"/>
  <c r="H840" i="12"/>
  <c r="H841" i="12"/>
  <c r="H842" i="12"/>
  <c r="H843" i="12"/>
  <c r="H844" i="12"/>
  <c r="H845" i="12"/>
  <c r="H846" i="12"/>
  <c r="H847" i="12"/>
  <c r="H848" i="12"/>
  <c r="H849" i="12"/>
  <c r="H850" i="12"/>
  <c r="H851" i="12"/>
  <c r="H852" i="12"/>
  <c r="H853" i="12"/>
  <c r="H854" i="12"/>
  <c r="H855" i="12"/>
  <c r="H856" i="12"/>
  <c r="H857" i="12"/>
  <c r="H858" i="12"/>
  <c r="H859" i="12"/>
  <c r="H860" i="12"/>
  <c r="H861" i="12"/>
  <c r="H862" i="12"/>
  <c r="H863" i="12"/>
  <c r="H864" i="12"/>
  <c r="H865" i="12"/>
  <c r="H866" i="12"/>
  <c r="H867" i="12"/>
  <c r="H868" i="12"/>
  <c r="H869" i="12"/>
  <c r="H870" i="12"/>
  <c r="H871" i="12"/>
  <c r="H872" i="12"/>
  <c r="H873" i="12"/>
  <c r="H874" i="12"/>
  <c r="H875" i="12"/>
  <c r="H876" i="12"/>
  <c r="H877" i="12"/>
  <c r="H878" i="12"/>
  <c r="H879" i="12"/>
  <c r="H880" i="12"/>
  <c r="H881" i="12"/>
  <c r="H882" i="12"/>
  <c r="H883" i="12"/>
  <c r="H884" i="12"/>
  <c r="H885" i="12"/>
  <c r="H886" i="12"/>
  <c r="H887" i="12"/>
  <c r="H888" i="12"/>
  <c r="H889" i="12"/>
  <c r="H890" i="12"/>
  <c r="H891" i="12"/>
  <c r="H892" i="12"/>
  <c r="H893" i="12"/>
  <c r="H894" i="12"/>
  <c r="H895" i="12"/>
  <c r="H896" i="12"/>
  <c r="H897" i="12"/>
  <c r="H898" i="12"/>
  <c r="H899" i="12"/>
  <c r="H900" i="12"/>
  <c r="H901" i="12"/>
  <c r="H902" i="12"/>
  <c r="H903" i="12"/>
  <c r="H904" i="12"/>
  <c r="H905" i="12"/>
  <c r="H906" i="12"/>
  <c r="H907" i="12"/>
  <c r="H908" i="12"/>
  <c r="H909" i="12"/>
  <c r="H910" i="12"/>
  <c r="H911" i="12"/>
  <c r="H912" i="12"/>
  <c r="H913" i="12"/>
  <c r="H914" i="12"/>
  <c r="H915" i="12"/>
  <c r="H916" i="12"/>
  <c r="H917" i="12"/>
  <c r="H918" i="12"/>
  <c r="H919" i="12"/>
  <c r="H920" i="12"/>
  <c r="H921" i="12"/>
  <c r="H922" i="12"/>
  <c r="H923" i="12"/>
  <c r="H924" i="12"/>
  <c r="H925" i="12"/>
  <c r="H926" i="12"/>
  <c r="H927" i="12"/>
  <c r="H928" i="12"/>
  <c r="H929" i="12"/>
  <c r="H930" i="12"/>
  <c r="H931" i="12"/>
  <c r="H932" i="12"/>
  <c r="H933" i="12"/>
  <c r="H934" i="12"/>
  <c r="H935" i="12"/>
  <c r="H936" i="12"/>
  <c r="H937" i="12"/>
  <c r="H938" i="12"/>
  <c r="H939" i="12"/>
  <c r="H940" i="12"/>
  <c r="H941" i="12"/>
  <c r="H942" i="12"/>
  <c r="H943" i="12"/>
  <c r="H944" i="12"/>
  <c r="H945" i="12"/>
  <c r="H946" i="12"/>
  <c r="H947" i="12"/>
  <c r="H948" i="12"/>
  <c r="H949" i="12"/>
  <c r="H950" i="12"/>
  <c r="H951" i="12"/>
  <c r="H952" i="12"/>
  <c r="H953" i="12"/>
  <c r="H954" i="12"/>
  <c r="H955" i="12"/>
  <c r="H956" i="12"/>
  <c r="H957" i="12"/>
  <c r="H958" i="12"/>
  <c r="H959" i="12"/>
  <c r="H960" i="12"/>
  <c r="H961" i="12"/>
  <c r="H962" i="12"/>
  <c r="H963" i="12"/>
  <c r="H964" i="12"/>
  <c r="H965" i="12"/>
  <c r="H966" i="12"/>
  <c r="H967" i="12"/>
  <c r="H968" i="12"/>
  <c r="H969" i="12"/>
  <c r="H970" i="12"/>
  <c r="H971" i="12"/>
  <c r="H972" i="12"/>
  <c r="H973" i="12"/>
  <c r="H974" i="12"/>
  <c r="H975" i="12"/>
  <c r="H976" i="12"/>
  <c r="H977" i="12"/>
  <c r="H978" i="12"/>
  <c r="H979" i="12"/>
  <c r="H980" i="12"/>
  <c r="H981" i="12"/>
  <c r="H982" i="12"/>
  <c r="H983" i="12"/>
  <c r="H984" i="12"/>
  <c r="H985" i="12"/>
  <c r="H986" i="12"/>
  <c r="H987" i="12"/>
  <c r="H988" i="12"/>
  <c r="H989" i="12"/>
  <c r="H990" i="12"/>
  <c r="H991" i="12"/>
  <c r="H992" i="12"/>
  <c r="H993" i="12"/>
  <c r="H994" i="12"/>
  <c r="H995" i="12"/>
  <c r="H996" i="12"/>
  <c r="H997" i="12"/>
  <c r="H998" i="12"/>
  <c r="H999" i="12"/>
  <c r="H1000" i="12"/>
  <c r="H1001" i="12"/>
  <c r="H1002" i="12"/>
  <c r="H1003" i="12"/>
  <c r="H100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33" i="12"/>
  <c r="G34" i="12"/>
  <c r="G35" i="12"/>
  <c r="G36" i="12"/>
  <c r="G37" i="12"/>
  <c r="G38" i="12"/>
  <c r="G39" i="12"/>
  <c r="G40" i="12"/>
  <c r="G41" i="12"/>
  <c r="G42" i="12"/>
  <c r="G43" i="12"/>
  <c r="G44" i="12"/>
  <c r="G45" i="12"/>
  <c r="G46" i="12"/>
  <c r="G47" i="12"/>
  <c r="G48" i="12"/>
  <c r="G49" i="12"/>
  <c r="G50" i="12"/>
  <c r="G51" i="12"/>
  <c r="G52" i="12"/>
  <c r="G53" i="12"/>
  <c r="G54" i="12"/>
  <c r="G55" i="12"/>
  <c r="G56" i="12"/>
  <c r="G57" i="12"/>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91" i="12"/>
  <c r="G92" i="12"/>
  <c r="G93" i="12"/>
  <c r="G94" i="12"/>
  <c r="G95" i="12"/>
  <c r="G96" i="12"/>
  <c r="G97" i="12"/>
  <c r="G98" i="12"/>
  <c r="G99" i="12"/>
  <c r="G100" i="12"/>
  <c r="G101" i="12"/>
  <c r="G102" i="12"/>
  <c r="G103" i="12"/>
  <c r="G104" i="12"/>
  <c r="G105" i="12"/>
  <c r="G106" i="12"/>
  <c r="G107" i="12"/>
  <c r="G108" i="12"/>
  <c r="G109" i="12"/>
  <c r="G110" i="12"/>
  <c r="G111" i="12"/>
  <c r="G112" i="12"/>
  <c r="G113" i="12"/>
  <c r="G114" i="12"/>
  <c r="G115" i="12"/>
  <c r="G116" i="12"/>
  <c r="G117" i="12"/>
  <c r="G118" i="12"/>
  <c r="G119" i="12"/>
  <c r="G120" i="12"/>
  <c r="G121" i="12"/>
  <c r="G122" i="12"/>
  <c r="G123" i="12"/>
  <c r="G124" i="12"/>
  <c r="G125" i="12"/>
  <c r="G126" i="12"/>
  <c r="G127" i="12"/>
  <c r="G128" i="12"/>
  <c r="G129" i="12"/>
  <c r="G130" i="12"/>
  <c r="G131" i="12"/>
  <c r="G132" i="12"/>
  <c r="G133" i="12"/>
  <c r="G134" i="12"/>
  <c r="G135" i="12"/>
  <c r="G136" i="12"/>
  <c r="G137" i="12"/>
  <c r="G138" i="12"/>
  <c r="G139" i="12"/>
  <c r="G140" i="12"/>
  <c r="G141" i="12"/>
  <c r="G142" i="12"/>
  <c r="G143" i="12"/>
  <c r="G144" i="12"/>
  <c r="G145" i="12"/>
  <c r="G146" i="12"/>
  <c r="G147" i="12"/>
  <c r="G148" i="12"/>
  <c r="G149" i="12"/>
  <c r="G150" i="12"/>
  <c r="G151" i="12"/>
  <c r="G152" i="12"/>
  <c r="G153" i="12"/>
  <c r="G154" i="12"/>
  <c r="G155" i="12"/>
  <c r="G156" i="12"/>
  <c r="G157" i="12"/>
  <c r="G158" i="12"/>
  <c r="G159" i="12"/>
  <c r="G160" i="12"/>
  <c r="G161" i="12"/>
  <c r="G162" i="12"/>
  <c r="G163" i="12"/>
  <c r="G164" i="12"/>
  <c r="G165" i="12"/>
  <c r="G166" i="12"/>
  <c r="G167" i="12"/>
  <c r="G168" i="12"/>
  <c r="G169" i="12"/>
  <c r="G170" i="12"/>
  <c r="G171" i="12"/>
  <c r="G172" i="12"/>
  <c r="G173" i="12"/>
  <c r="G174" i="12"/>
  <c r="G175" i="12"/>
  <c r="G176" i="12"/>
  <c r="G177" i="12"/>
  <c r="G178" i="12"/>
  <c r="G179" i="12"/>
  <c r="G180" i="12"/>
  <c r="G181" i="12"/>
  <c r="G182" i="12"/>
  <c r="G183" i="12"/>
  <c r="G184" i="12"/>
  <c r="G185" i="12"/>
  <c r="G186" i="12"/>
  <c r="G187" i="12"/>
  <c r="G188" i="12"/>
  <c r="G189" i="12"/>
  <c r="G190" i="12"/>
  <c r="G191" i="12"/>
  <c r="G192" i="12"/>
  <c r="G193" i="12"/>
  <c r="G194" i="12"/>
  <c r="G195" i="12"/>
  <c r="G196" i="12"/>
  <c r="G197" i="12"/>
  <c r="G198" i="12"/>
  <c r="G199" i="12"/>
  <c r="G200" i="12"/>
  <c r="G201" i="12"/>
  <c r="G202" i="12"/>
  <c r="G203" i="12"/>
  <c r="G204" i="12"/>
  <c r="G205" i="12"/>
  <c r="G206" i="12"/>
  <c r="G207" i="12"/>
  <c r="G208" i="12"/>
  <c r="G209" i="12"/>
  <c r="G210" i="12"/>
  <c r="G211" i="12"/>
  <c r="G212" i="12"/>
  <c r="G213" i="12"/>
  <c r="G214" i="12"/>
  <c r="G215" i="12"/>
  <c r="G216" i="12"/>
  <c r="G217" i="12"/>
  <c r="G218" i="12"/>
  <c r="G219" i="12"/>
  <c r="G220" i="12"/>
  <c r="G221" i="12"/>
  <c r="G222" i="12"/>
  <c r="G223" i="12"/>
  <c r="G224" i="12"/>
  <c r="G225" i="12"/>
  <c r="G226" i="12"/>
  <c r="G227" i="12"/>
  <c r="G228" i="12"/>
  <c r="G229" i="12"/>
  <c r="G230" i="12"/>
  <c r="G231" i="12"/>
  <c r="G232" i="12"/>
  <c r="G233" i="12"/>
  <c r="G234" i="12"/>
  <c r="G235" i="12"/>
  <c r="G236" i="12"/>
  <c r="G237" i="12"/>
  <c r="G238" i="12"/>
  <c r="G239" i="12"/>
  <c r="G240" i="12"/>
  <c r="G241" i="12"/>
  <c r="G242" i="12"/>
  <c r="G243" i="12"/>
  <c r="G244" i="12"/>
  <c r="G245" i="12"/>
  <c r="G246" i="12"/>
  <c r="G247" i="12"/>
  <c r="G248" i="12"/>
  <c r="G249" i="12"/>
  <c r="G250" i="12"/>
  <c r="G251" i="12"/>
  <c r="G252" i="12"/>
  <c r="G253" i="12"/>
  <c r="G254" i="12"/>
  <c r="G255" i="12"/>
  <c r="G256" i="12"/>
  <c r="G257" i="12"/>
  <c r="G258" i="12"/>
  <c r="G259" i="12"/>
  <c r="G260" i="12"/>
  <c r="G261" i="12"/>
  <c r="G262" i="12"/>
  <c r="G263" i="12"/>
  <c r="G264" i="12"/>
  <c r="G265" i="12"/>
  <c r="G266" i="12"/>
  <c r="G267" i="12"/>
  <c r="G268" i="12"/>
  <c r="G269" i="12"/>
  <c r="G270" i="12"/>
  <c r="G271" i="12"/>
  <c r="G272" i="12"/>
  <c r="G273" i="12"/>
  <c r="G274" i="12"/>
  <c r="G275" i="12"/>
  <c r="G276" i="12"/>
  <c r="G277" i="12"/>
  <c r="G278" i="12"/>
  <c r="G279" i="12"/>
  <c r="G280" i="12"/>
  <c r="G281" i="12"/>
  <c r="G282" i="12"/>
  <c r="G283" i="12"/>
  <c r="G284" i="12"/>
  <c r="G285" i="12"/>
  <c r="G286" i="12"/>
  <c r="G287" i="12"/>
  <c r="G288" i="12"/>
  <c r="G289" i="12"/>
  <c r="G290" i="12"/>
  <c r="G291" i="12"/>
  <c r="G292" i="12"/>
  <c r="G293" i="12"/>
  <c r="G294" i="12"/>
  <c r="G295" i="12"/>
  <c r="G296" i="12"/>
  <c r="G297" i="12"/>
  <c r="G298" i="12"/>
  <c r="G299" i="12"/>
  <c r="G300" i="12"/>
  <c r="G301" i="12"/>
  <c r="G302" i="12"/>
  <c r="G303" i="12"/>
  <c r="G304" i="12"/>
  <c r="G305" i="12"/>
  <c r="G306" i="12"/>
  <c r="G307" i="12"/>
  <c r="G308" i="12"/>
  <c r="G309" i="12"/>
  <c r="G310" i="12"/>
  <c r="G311" i="12"/>
  <c r="G312" i="12"/>
  <c r="G313" i="12"/>
  <c r="G314" i="12"/>
  <c r="G315" i="12"/>
  <c r="G316" i="12"/>
  <c r="G317" i="12"/>
  <c r="G318" i="12"/>
  <c r="G319" i="12"/>
  <c r="G320" i="12"/>
  <c r="G321" i="12"/>
  <c r="G322" i="12"/>
  <c r="G323" i="12"/>
  <c r="G324" i="12"/>
  <c r="G325" i="12"/>
  <c r="G326" i="12"/>
  <c r="G327" i="12"/>
  <c r="G328" i="12"/>
  <c r="G329" i="12"/>
  <c r="G330" i="12"/>
  <c r="G331" i="12"/>
  <c r="G332" i="12"/>
  <c r="G333" i="12"/>
  <c r="G334" i="12"/>
  <c r="G335" i="12"/>
  <c r="G336" i="12"/>
  <c r="G337" i="12"/>
  <c r="G338" i="12"/>
  <c r="G339" i="12"/>
  <c r="G340" i="12"/>
  <c r="G341" i="12"/>
  <c r="G342" i="12"/>
  <c r="G343" i="12"/>
  <c r="G344" i="12"/>
  <c r="G345" i="12"/>
  <c r="G346" i="12"/>
  <c r="G347" i="12"/>
  <c r="G348" i="12"/>
  <c r="G349" i="12"/>
  <c r="G350" i="12"/>
  <c r="G351" i="12"/>
  <c r="G352" i="12"/>
  <c r="G353" i="12"/>
  <c r="G354" i="12"/>
  <c r="G355" i="12"/>
  <c r="G356" i="12"/>
  <c r="G357" i="12"/>
  <c r="G358" i="12"/>
  <c r="G359" i="12"/>
  <c r="G360" i="12"/>
  <c r="G361" i="12"/>
  <c r="G362" i="12"/>
  <c r="G363" i="12"/>
  <c r="G364" i="12"/>
  <c r="G365" i="12"/>
  <c r="G366" i="12"/>
  <c r="G367" i="12"/>
  <c r="G368" i="12"/>
  <c r="G369" i="12"/>
  <c r="G370" i="12"/>
  <c r="G371" i="12"/>
  <c r="G372" i="12"/>
  <c r="G373" i="12"/>
  <c r="G374" i="12"/>
  <c r="G375" i="12"/>
  <c r="G376" i="12"/>
  <c r="G377" i="12"/>
  <c r="G378" i="12"/>
  <c r="G379" i="12"/>
  <c r="G380" i="12"/>
  <c r="G381" i="12"/>
  <c r="G382" i="12"/>
  <c r="G383" i="12"/>
  <c r="G384" i="12"/>
  <c r="G385" i="12"/>
  <c r="G386" i="12"/>
  <c r="G387" i="12"/>
  <c r="G388" i="12"/>
  <c r="G389" i="12"/>
  <c r="G390" i="12"/>
  <c r="G391" i="12"/>
  <c r="G392" i="12"/>
  <c r="G393" i="12"/>
  <c r="G394" i="12"/>
  <c r="G395" i="12"/>
  <c r="G396" i="12"/>
  <c r="G397" i="12"/>
  <c r="G398" i="12"/>
  <c r="G399" i="12"/>
  <c r="G400" i="12"/>
  <c r="G401" i="12"/>
  <c r="G402" i="12"/>
  <c r="G403" i="12"/>
  <c r="G404" i="12"/>
  <c r="G405" i="12"/>
  <c r="G406" i="12"/>
  <c r="G407" i="12"/>
  <c r="G408" i="12"/>
  <c r="G409" i="12"/>
  <c r="G410" i="12"/>
  <c r="G411" i="12"/>
  <c r="G412" i="12"/>
  <c r="G413" i="12"/>
  <c r="G414" i="12"/>
  <c r="G415" i="12"/>
  <c r="G416" i="12"/>
  <c r="G417" i="12"/>
  <c r="G418" i="12"/>
  <c r="G419" i="12"/>
  <c r="G420" i="12"/>
  <c r="G421" i="12"/>
  <c r="G422" i="12"/>
  <c r="G423" i="12"/>
  <c r="G424" i="12"/>
  <c r="G425" i="12"/>
  <c r="G426" i="12"/>
  <c r="G427" i="12"/>
  <c r="G428" i="12"/>
  <c r="G429" i="12"/>
  <c r="G430" i="12"/>
  <c r="G431" i="12"/>
  <c r="G432" i="12"/>
  <c r="G433" i="12"/>
  <c r="G434" i="12"/>
  <c r="G435" i="12"/>
  <c r="G436" i="12"/>
  <c r="G437" i="12"/>
  <c r="G438" i="12"/>
  <c r="G439" i="12"/>
  <c r="G440" i="12"/>
  <c r="G441" i="12"/>
  <c r="G442" i="12"/>
  <c r="G443" i="12"/>
  <c r="G444" i="12"/>
  <c r="G445" i="12"/>
  <c r="G446" i="12"/>
  <c r="G447" i="12"/>
  <c r="G448" i="12"/>
  <c r="G449" i="12"/>
  <c r="G450" i="12"/>
  <c r="G451" i="12"/>
  <c r="G452" i="12"/>
  <c r="G453" i="12"/>
  <c r="G454" i="12"/>
  <c r="G455" i="12"/>
  <c r="G456" i="12"/>
  <c r="G457" i="12"/>
  <c r="G458" i="12"/>
  <c r="G459" i="12"/>
  <c r="G460" i="12"/>
  <c r="G461" i="12"/>
  <c r="G462" i="12"/>
  <c r="G463" i="12"/>
  <c r="G464" i="12"/>
  <c r="G465" i="12"/>
  <c r="G466" i="12"/>
  <c r="G467" i="12"/>
  <c r="G468" i="12"/>
  <c r="G469" i="12"/>
  <c r="G470" i="12"/>
  <c r="G471" i="12"/>
  <c r="G472" i="12"/>
  <c r="G473" i="12"/>
  <c r="G474" i="12"/>
  <c r="G475" i="12"/>
  <c r="G476" i="12"/>
  <c r="G477" i="12"/>
  <c r="G478" i="12"/>
  <c r="G479" i="12"/>
  <c r="G480" i="12"/>
  <c r="G481" i="12"/>
  <c r="G482" i="12"/>
  <c r="G483" i="12"/>
  <c r="G484" i="12"/>
  <c r="G485" i="12"/>
  <c r="G486" i="12"/>
  <c r="G487" i="12"/>
  <c r="G488" i="12"/>
  <c r="G489" i="12"/>
  <c r="G490" i="12"/>
  <c r="G491" i="12"/>
  <c r="G492" i="12"/>
  <c r="G493" i="12"/>
  <c r="G494" i="12"/>
  <c r="G495" i="12"/>
  <c r="G496" i="12"/>
  <c r="G497" i="12"/>
  <c r="G498" i="12"/>
  <c r="G499" i="12"/>
  <c r="G500" i="12"/>
  <c r="G501" i="12"/>
  <c r="G502" i="12"/>
  <c r="G503" i="12"/>
  <c r="G504" i="12"/>
  <c r="G505" i="12"/>
  <c r="G506" i="12"/>
  <c r="G507" i="12"/>
  <c r="G508" i="12"/>
  <c r="G509" i="12"/>
  <c r="G510" i="12"/>
  <c r="G511" i="12"/>
  <c r="G512" i="12"/>
  <c r="G513" i="12"/>
  <c r="G514" i="12"/>
  <c r="G515" i="12"/>
  <c r="G516" i="12"/>
  <c r="G517" i="12"/>
  <c r="G518" i="12"/>
  <c r="G519" i="12"/>
  <c r="G520" i="12"/>
  <c r="G521" i="12"/>
  <c r="G522" i="12"/>
  <c r="G523" i="12"/>
  <c r="G524" i="12"/>
  <c r="G525" i="12"/>
  <c r="G526" i="12"/>
  <c r="G527" i="12"/>
  <c r="G528" i="12"/>
  <c r="G529" i="12"/>
  <c r="G530" i="12"/>
  <c r="G531" i="12"/>
  <c r="G532" i="12"/>
  <c r="G533" i="12"/>
  <c r="G534" i="12"/>
  <c r="G535" i="12"/>
  <c r="G536" i="12"/>
  <c r="G537" i="12"/>
  <c r="G538" i="12"/>
  <c r="G539" i="12"/>
  <c r="G540" i="12"/>
  <c r="G541" i="12"/>
  <c r="G542" i="12"/>
  <c r="G543" i="12"/>
  <c r="G544" i="12"/>
  <c r="G545" i="12"/>
  <c r="G546" i="12"/>
  <c r="G547" i="12"/>
  <c r="G548" i="12"/>
  <c r="G549" i="12"/>
  <c r="G550" i="12"/>
  <c r="G551" i="12"/>
  <c r="G552" i="12"/>
  <c r="G553" i="12"/>
  <c r="G554" i="12"/>
  <c r="G555" i="12"/>
  <c r="G556" i="12"/>
  <c r="G557" i="12"/>
  <c r="G558" i="12"/>
  <c r="G559" i="12"/>
  <c r="G560" i="12"/>
  <c r="G561" i="12"/>
  <c r="G562" i="12"/>
  <c r="G563" i="12"/>
  <c r="G564" i="12"/>
  <c r="G565" i="12"/>
  <c r="G566" i="12"/>
  <c r="G567" i="12"/>
  <c r="G568" i="12"/>
  <c r="G569" i="12"/>
  <c r="G570" i="12"/>
  <c r="G571" i="12"/>
  <c r="G572" i="12"/>
  <c r="G573" i="12"/>
  <c r="G574" i="12"/>
  <c r="G575" i="12"/>
  <c r="G576" i="12"/>
  <c r="G577" i="12"/>
  <c r="G578" i="12"/>
  <c r="G579" i="12"/>
  <c r="G580" i="12"/>
  <c r="G581" i="12"/>
  <c r="G582" i="12"/>
  <c r="G583" i="12"/>
  <c r="G584" i="12"/>
  <c r="G585" i="12"/>
  <c r="G586" i="12"/>
  <c r="G587" i="12"/>
  <c r="G588" i="12"/>
  <c r="G589" i="12"/>
  <c r="G590" i="12"/>
  <c r="G591" i="12"/>
  <c r="G592" i="12"/>
  <c r="G593" i="12"/>
  <c r="G594" i="12"/>
  <c r="G595" i="12"/>
  <c r="G596" i="12"/>
  <c r="G597" i="12"/>
  <c r="G598" i="12"/>
  <c r="G599" i="12"/>
  <c r="G600" i="12"/>
  <c r="G601" i="12"/>
  <c r="G602" i="12"/>
  <c r="G603" i="12"/>
  <c r="G604" i="12"/>
  <c r="G605" i="12"/>
  <c r="G606" i="12"/>
  <c r="G607" i="12"/>
  <c r="G608" i="12"/>
  <c r="G609" i="12"/>
  <c r="G610" i="12"/>
  <c r="G611" i="12"/>
  <c r="G612" i="12"/>
  <c r="G613" i="12"/>
  <c r="G614" i="12"/>
  <c r="G615" i="12"/>
  <c r="G616" i="12"/>
  <c r="G617" i="12"/>
  <c r="G618" i="12"/>
  <c r="G619" i="12"/>
  <c r="G620" i="12"/>
  <c r="G621" i="12"/>
  <c r="G622" i="12"/>
  <c r="G623" i="12"/>
  <c r="G624" i="12"/>
  <c r="G625" i="12"/>
  <c r="G626" i="12"/>
  <c r="G627" i="12"/>
  <c r="G628" i="12"/>
  <c r="G629" i="12"/>
  <c r="G630" i="12"/>
  <c r="G631" i="12"/>
  <c r="G632" i="12"/>
  <c r="G633" i="12"/>
  <c r="G634" i="12"/>
  <c r="G635" i="12"/>
  <c r="G636" i="12"/>
  <c r="G637" i="12"/>
  <c r="G638" i="12"/>
  <c r="G639" i="12"/>
  <c r="G640" i="12"/>
  <c r="G641" i="12"/>
  <c r="G642" i="12"/>
  <c r="G643" i="12"/>
  <c r="G644" i="12"/>
  <c r="G645" i="12"/>
  <c r="G646" i="12"/>
  <c r="G647" i="12"/>
  <c r="G648" i="12"/>
  <c r="G649" i="12"/>
  <c r="G650" i="12"/>
  <c r="G651" i="12"/>
  <c r="G652" i="12"/>
  <c r="G653" i="12"/>
  <c r="G654" i="12"/>
  <c r="G655" i="12"/>
  <c r="G656" i="12"/>
  <c r="G657" i="12"/>
  <c r="G658" i="12"/>
  <c r="G659" i="12"/>
  <c r="G660" i="12"/>
  <c r="G661" i="12"/>
  <c r="G662" i="12"/>
  <c r="G663" i="12"/>
  <c r="G664" i="12"/>
  <c r="G665" i="12"/>
  <c r="G666" i="12"/>
  <c r="G667" i="12"/>
  <c r="G668" i="12"/>
  <c r="G669" i="12"/>
  <c r="G670" i="12"/>
  <c r="G671" i="12"/>
  <c r="G672" i="12"/>
  <c r="G673" i="12"/>
  <c r="G674" i="12"/>
  <c r="G675" i="12"/>
  <c r="G676" i="12"/>
  <c r="G677" i="12"/>
  <c r="G678" i="12"/>
  <c r="G679" i="12"/>
  <c r="G680" i="12"/>
  <c r="G681" i="12"/>
  <c r="G682" i="12"/>
  <c r="G683" i="12"/>
  <c r="G684" i="12"/>
  <c r="G685" i="12"/>
  <c r="G686" i="12"/>
  <c r="G687" i="12"/>
  <c r="G688" i="12"/>
  <c r="G689" i="12"/>
  <c r="G690" i="12"/>
  <c r="G691" i="12"/>
  <c r="G692" i="12"/>
  <c r="G693" i="12"/>
  <c r="G694" i="12"/>
  <c r="G695" i="12"/>
  <c r="G696" i="12"/>
  <c r="G697" i="12"/>
  <c r="G698" i="12"/>
  <c r="G699" i="12"/>
  <c r="G700" i="12"/>
  <c r="G701" i="12"/>
  <c r="G702" i="12"/>
  <c r="G703" i="12"/>
  <c r="G704" i="12"/>
  <c r="G705" i="12"/>
  <c r="G706" i="12"/>
  <c r="G707" i="12"/>
  <c r="G708" i="12"/>
  <c r="G709" i="12"/>
  <c r="G710" i="12"/>
  <c r="G711" i="12"/>
  <c r="G712" i="12"/>
  <c r="G713" i="12"/>
  <c r="G714" i="12"/>
  <c r="G715" i="12"/>
  <c r="G716" i="12"/>
  <c r="G717" i="12"/>
  <c r="G718" i="12"/>
  <c r="G719" i="12"/>
  <c r="G720" i="12"/>
  <c r="G721" i="12"/>
  <c r="G722" i="12"/>
  <c r="G723" i="12"/>
  <c r="G724" i="12"/>
  <c r="G725" i="12"/>
  <c r="G726" i="12"/>
  <c r="G727" i="12"/>
  <c r="G728" i="12"/>
  <c r="G729" i="12"/>
  <c r="G730" i="12"/>
  <c r="G731" i="12"/>
  <c r="G732" i="12"/>
  <c r="G733" i="12"/>
  <c r="G734" i="12"/>
  <c r="G735" i="12"/>
  <c r="G736" i="12"/>
  <c r="G737" i="12"/>
  <c r="G738" i="12"/>
  <c r="G739" i="12"/>
  <c r="G740" i="12"/>
  <c r="G741" i="12"/>
  <c r="G742" i="12"/>
  <c r="G743" i="12"/>
  <c r="G744" i="12"/>
  <c r="G745" i="12"/>
  <c r="G746" i="12"/>
  <c r="G747" i="12"/>
  <c r="G748" i="12"/>
  <c r="G749" i="12"/>
  <c r="G750" i="12"/>
  <c r="G751" i="12"/>
  <c r="G752" i="12"/>
  <c r="G753" i="12"/>
  <c r="G754" i="12"/>
  <c r="G755" i="12"/>
  <c r="G756" i="12"/>
  <c r="G757" i="12"/>
  <c r="G758" i="12"/>
  <c r="G759" i="12"/>
  <c r="G760" i="12"/>
  <c r="G761" i="12"/>
  <c r="G762" i="12"/>
  <c r="G763" i="12"/>
  <c r="G764" i="12"/>
  <c r="G765" i="12"/>
  <c r="G766" i="12"/>
  <c r="G767" i="12"/>
  <c r="G768" i="12"/>
  <c r="G769" i="12"/>
  <c r="G770" i="12"/>
  <c r="G771" i="12"/>
  <c r="G772" i="12"/>
  <c r="G773" i="12"/>
  <c r="G774" i="12"/>
  <c r="G775" i="12"/>
  <c r="G776" i="12"/>
  <c r="G777" i="12"/>
  <c r="G778" i="12"/>
  <c r="G779" i="12"/>
  <c r="G780" i="12"/>
  <c r="G781" i="12"/>
  <c r="G782" i="12"/>
  <c r="G783" i="12"/>
  <c r="G784" i="12"/>
  <c r="G785" i="12"/>
  <c r="G786" i="12"/>
  <c r="G787" i="12"/>
  <c r="G788" i="12"/>
  <c r="G789" i="12"/>
  <c r="G790" i="12"/>
  <c r="G791" i="12"/>
  <c r="G792" i="12"/>
  <c r="G793" i="12"/>
  <c r="G794" i="12"/>
  <c r="G795" i="12"/>
  <c r="G796" i="12"/>
  <c r="G797" i="12"/>
  <c r="G798" i="12"/>
  <c r="G799" i="12"/>
  <c r="G800" i="12"/>
  <c r="G801" i="12"/>
  <c r="G802" i="12"/>
  <c r="G803" i="12"/>
  <c r="G804" i="12"/>
  <c r="G805" i="12"/>
  <c r="G806" i="12"/>
  <c r="G807" i="12"/>
  <c r="G808" i="12"/>
  <c r="G809" i="12"/>
  <c r="G810" i="12"/>
  <c r="G811" i="12"/>
  <c r="G812" i="12"/>
  <c r="G813" i="12"/>
  <c r="G814" i="12"/>
  <c r="G815" i="12"/>
  <c r="G816" i="12"/>
  <c r="G817" i="12"/>
  <c r="G818" i="12"/>
  <c r="G819" i="12"/>
  <c r="G820" i="12"/>
  <c r="G821" i="12"/>
  <c r="G822" i="12"/>
  <c r="G823" i="12"/>
  <c r="G824" i="12"/>
  <c r="G825" i="12"/>
  <c r="G826" i="12"/>
  <c r="G827" i="12"/>
  <c r="G828" i="12"/>
  <c r="G829" i="12"/>
  <c r="G830" i="12"/>
  <c r="G831" i="12"/>
  <c r="G832" i="12"/>
  <c r="G833" i="12"/>
  <c r="G834" i="12"/>
  <c r="G835" i="12"/>
  <c r="G836" i="12"/>
  <c r="G837" i="12"/>
  <c r="G838" i="12"/>
  <c r="G839" i="12"/>
  <c r="G840" i="12"/>
  <c r="G841" i="12"/>
  <c r="G842" i="12"/>
  <c r="G843" i="12"/>
  <c r="G844" i="12"/>
  <c r="G845" i="12"/>
  <c r="G846" i="12"/>
  <c r="G847" i="12"/>
  <c r="G848" i="12"/>
  <c r="G849" i="12"/>
  <c r="G850" i="12"/>
  <c r="G851" i="12"/>
  <c r="G852" i="12"/>
  <c r="G853" i="12"/>
  <c r="G854" i="12"/>
  <c r="G855" i="12"/>
  <c r="G856" i="12"/>
  <c r="G857" i="12"/>
  <c r="G858" i="12"/>
  <c r="G859" i="12"/>
  <c r="G860" i="12"/>
  <c r="G861" i="12"/>
  <c r="G862" i="12"/>
  <c r="G863" i="12"/>
  <c r="G864" i="12"/>
  <c r="G865" i="12"/>
  <c r="G866" i="12"/>
  <c r="G867" i="12"/>
  <c r="G868" i="12"/>
  <c r="G869" i="12"/>
  <c r="G870" i="12"/>
  <c r="G871" i="12"/>
  <c r="G872" i="12"/>
  <c r="G873" i="12"/>
  <c r="G874" i="12"/>
  <c r="G875" i="12"/>
  <c r="G876" i="12"/>
  <c r="G877" i="12"/>
  <c r="G878" i="12"/>
  <c r="G879" i="12"/>
  <c r="G880" i="12"/>
  <c r="G881" i="12"/>
  <c r="G882" i="12"/>
  <c r="G883" i="12"/>
  <c r="G884" i="12"/>
  <c r="G885" i="12"/>
  <c r="G886" i="12"/>
  <c r="G887" i="12"/>
  <c r="G888" i="12"/>
  <c r="G889" i="12"/>
  <c r="G890" i="12"/>
  <c r="G891" i="12"/>
  <c r="G892" i="12"/>
  <c r="G893" i="12"/>
  <c r="G894" i="12"/>
  <c r="G895" i="12"/>
  <c r="G896" i="12"/>
  <c r="G897" i="12"/>
  <c r="G898" i="12"/>
  <c r="G899" i="12"/>
  <c r="G900" i="12"/>
  <c r="G901" i="12"/>
  <c r="G902" i="12"/>
  <c r="G903" i="12"/>
  <c r="G904" i="12"/>
  <c r="G905" i="12"/>
  <c r="G906" i="12"/>
  <c r="G907" i="12"/>
  <c r="G908" i="12"/>
  <c r="G909" i="12"/>
  <c r="G910" i="12"/>
  <c r="G911" i="12"/>
  <c r="G912" i="12"/>
  <c r="G913" i="12"/>
  <c r="G914" i="12"/>
  <c r="G915" i="12"/>
  <c r="G916" i="12"/>
  <c r="G917" i="12"/>
  <c r="G918" i="12"/>
  <c r="G919" i="12"/>
  <c r="G920" i="12"/>
  <c r="G921" i="12"/>
  <c r="G922" i="12"/>
  <c r="G923" i="12"/>
  <c r="G924" i="12"/>
  <c r="G925" i="12"/>
  <c r="G926" i="12"/>
  <c r="G927" i="12"/>
  <c r="G928" i="12"/>
  <c r="G929" i="12"/>
  <c r="G930" i="12"/>
  <c r="G931" i="12"/>
  <c r="G932" i="12"/>
  <c r="G933" i="12"/>
  <c r="G934" i="12"/>
  <c r="G935" i="12"/>
  <c r="G936" i="12"/>
  <c r="G937" i="12"/>
  <c r="G938" i="12"/>
  <c r="G939" i="12"/>
  <c r="G940" i="12"/>
  <c r="G941" i="12"/>
  <c r="G942" i="12"/>
  <c r="G943" i="12"/>
  <c r="G944" i="12"/>
  <c r="G945" i="12"/>
  <c r="G946" i="12"/>
  <c r="G947" i="12"/>
  <c r="G948" i="12"/>
  <c r="G949" i="12"/>
  <c r="G950" i="12"/>
  <c r="G951" i="12"/>
  <c r="G952" i="12"/>
  <c r="G953" i="12"/>
  <c r="G954" i="12"/>
  <c r="G955" i="12"/>
  <c r="G956" i="12"/>
  <c r="G957" i="12"/>
  <c r="G958" i="12"/>
  <c r="G959" i="12"/>
  <c r="G960" i="12"/>
  <c r="G961" i="12"/>
  <c r="G962" i="12"/>
  <c r="G963" i="12"/>
  <c r="G964" i="12"/>
  <c r="G965" i="12"/>
  <c r="G966" i="12"/>
  <c r="G967" i="12"/>
  <c r="G968" i="12"/>
  <c r="G969" i="12"/>
  <c r="G970" i="12"/>
  <c r="G971" i="12"/>
  <c r="G972" i="12"/>
  <c r="G973" i="12"/>
  <c r="G974" i="12"/>
  <c r="G975" i="12"/>
  <c r="G976" i="12"/>
  <c r="G977" i="12"/>
  <c r="G978" i="12"/>
  <c r="G979" i="12"/>
  <c r="G980" i="12"/>
  <c r="G981" i="12"/>
  <c r="G982" i="12"/>
  <c r="G983" i="12"/>
  <c r="G984" i="12"/>
  <c r="G985" i="12"/>
  <c r="G986" i="12"/>
  <c r="G987" i="12"/>
  <c r="G988" i="12"/>
  <c r="G989" i="12"/>
  <c r="G990" i="12"/>
  <c r="G991" i="12"/>
  <c r="G992" i="12"/>
  <c r="G993" i="12"/>
  <c r="G994" i="12"/>
  <c r="G995" i="12"/>
  <c r="G996" i="12"/>
  <c r="G997" i="12"/>
  <c r="G998" i="12"/>
  <c r="G999" i="12"/>
  <c r="G1000" i="12"/>
  <c r="G1001" i="12"/>
  <c r="G1002" i="12"/>
  <c r="G1003" i="12"/>
  <c r="G1004" i="12"/>
  <c r="H6" i="6" a="1"/>
  <c r="H5" i="6" a="1"/>
  <c r="H5" i="6" s="1"/>
  <c r="C5" i="5"/>
  <c r="C6" i="5"/>
  <c r="C7" i="5"/>
  <c r="C8" i="5"/>
  <c r="C9" i="5"/>
  <c r="C10" i="5"/>
  <c r="C11" i="5"/>
  <c r="C12" i="5"/>
  <c r="C13" i="5"/>
  <c r="C14" i="5"/>
  <c r="C15" i="5"/>
  <c r="C16" i="5"/>
  <c r="C17" i="5"/>
  <c r="C18" i="5"/>
  <c r="C19" i="5"/>
  <c r="C20" i="5"/>
  <c r="F18" i="1"/>
  <c r="E18" i="1"/>
  <c r="F17" i="1"/>
  <c r="E17" i="1"/>
  <c r="F16" i="1"/>
  <c r="E16" i="1"/>
  <c r="F15" i="1"/>
  <c r="E15" i="1"/>
  <c r="F13" i="1"/>
  <c r="E13" i="1"/>
  <c r="G12" i="1"/>
  <c r="G11" i="1"/>
  <c r="G10" i="1"/>
  <c r="G9" i="1"/>
  <c r="G8" i="1"/>
  <c r="G7" i="1"/>
  <c r="G6" i="1"/>
  <c r="G5" i="1"/>
  <c r="G18" i="1" s="1"/>
  <c r="H1005" i="12" l="1"/>
  <c r="H6" i="6"/>
  <c r="G17" i="1"/>
  <c r="G16" i="1"/>
  <c r="G15" i="1"/>
  <c r="G13"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88012B9-9E16-4E3E-84EF-F7529945FB65}" keepAlive="1" name="Query - Order Data" description="Connection to the 'Order Data' query in the workbook." type="5" refreshedVersion="8" background="1" saveData="1">
    <dbPr connection="Provider=Microsoft.Mashup.OleDb.1;Data Source=$Workbook$;Location=&quot;Order Data&quot;;Extended Properties=&quot;&quot;" command="SELECT * FROM [Order Data]"/>
  </connection>
  <connection id="2" xr16:uid="{284EE636-6F54-42A4-BCA9-8B2BC69D87B4}" keepAlive="1" name="Query - Parameter1" description="Connection to the 'Parameter1' query in the workbook." type="5" refreshedVersion="0" background="1">
    <dbPr connection="Provider=Microsoft.Mashup.OleDb.1;Data Source=$Workbook$;Location=Parameter1;Extended Properties=&quot;&quot;" command="SELECT * FROM [Parameter1]"/>
  </connection>
  <connection id="3" xr16:uid="{EB1637A7-B338-45A9-875E-2F39A03FD23C}" keepAlive="1" name="Query - Sample File" description="Connection to the 'Sample File' query in the workbook." type="5" refreshedVersion="0" background="1">
    <dbPr connection="Provider=Microsoft.Mashup.OleDb.1;Data Source=$Workbook$;Location=&quot;Sample File&quot;;Extended Properties=&quot;&quot;" command="SELECT * FROM [Sample File]"/>
  </connection>
  <connection id="4" xr16:uid="{F7352617-4F1A-405D-B7E9-68ECC922B30E}" keepAlive="1" name="Query - Transform File" description="Connection to the 'Transform File' query in the workbook." type="5" refreshedVersion="0" background="1">
    <dbPr connection="Provider=Microsoft.Mashup.OleDb.1;Data Source=$Workbook$;Location=&quot;Transform File&quot;;Extended Properties=&quot;&quot;" command="SELECT * FROM [Transform File]"/>
  </connection>
  <connection id="5" xr16:uid="{31E1FD00-E033-41A4-A9C8-2CD2020FBA0A}" keepAlive="1" name="Query - Transform Sample File" description="Connection to the 'Transform Sample File' query in the workbook." type="5" refreshedVersion="0" background="1">
    <dbPr connection="Provider=Microsoft.Mashup.OleDb.1;Data Source=$Workbook$;Location=&quot;Transform Sample File&quot;;Extended Properties=&quot;&quot;" command="SELECT * FROM [Transform Sample File]"/>
  </connection>
</connection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<sst xmlns="http://schemas.openxmlformats.org/spreadsheetml/2006/main" count="8893" uniqueCount="4693">
  <si>
    <t>Writing Formulas</t>
  </si>
  <si>
    <t>Order Date</t>
  </si>
  <si>
    <t>Customer Name</t>
  </si>
  <si>
    <t>Unit Price</t>
  </si>
  <si>
    <t>Quantity</t>
  </si>
  <si>
    <t>Shipping Fee</t>
  </si>
  <si>
    <t>Revenue</t>
  </si>
  <si>
    <t>Food 4 Less</t>
  </si>
  <si>
    <t>Safeway</t>
  </si>
  <si>
    <t xml:space="preserve">Whole Foods </t>
  </si>
  <si>
    <t xml:space="preserve">Save Mart </t>
  </si>
  <si>
    <t>Smart &amp; Final</t>
  </si>
  <si>
    <t>Total</t>
  </si>
  <si>
    <t>Average</t>
  </si>
  <si>
    <t>Count</t>
  </si>
  <si>
    <t>Max</t>
  </si>
  <si>
    <t>Min</t>
  </si>
  <si>
    <t>3 Types of Data</t>
  </si>
  <si>
    <t>Number</t>
  </si>
  <si>
    <t>Text</t>
  </si>
  <si>
    <t>Hello</t>
  </si>
  <si>
    <t>Logical (Boolean)</t>
  </si>
  <si>
    <t>Number Formats</t>
  </si>
  <si>
    <t xml:space="preserve">Number </t>
  </si>
  <si>
    <t>Currency</t>
  </si>
  <si>
    <t>Accounting</t>
  </si>
  <si>
    <t>Date</t>
  </si>
  <si>
    <t>Percentage</t>
  </si>
  <si>
    <t>0154</t>
  </si>
  <si>
    <t>Data Types &amp; Number Formatting</t>
  </si>
  <si>
    <t>Emp ID</t>
  </si>
  <si>
    <t>Name</t>
  </si>
  <si>
    <t>Sales</t>
  </si>
  <si>
    <t>Advantages of Tables</t>
  </si>
  <si>
    <t>DeRusha, Joe</t>
  </si>
  <si>
    <t>- Formulas are easier to read and write.</t>
  </si>
  <si>
    <t>De Pasquale, Richard</t>
  </si>
  <si>
    <t>- Auto extend to include new data.</t>
  </si>
  <si>
    <t>Dobbert, Susan</t>
  </si>
  <si>
    <t>- No need for dynamic named ranges.</t>
  </si>
  <si>
    <t>Dillard, Susan</t>
  </si>
  <si>
    <t>- Formulas auto fill entire column.</t>
  </si>
  <si>
    <t>Dunton, Donna</t>
  </si>
  <si>
    <t>- Easy to move rows and columns (drag &amp; drop).</t>
  </si>
  <si>
    <t>De Vries, John</t>
  </si>
  <si>
    <t>- Work well with pivot tables.</t>
  </si>
  <si>
    <t>De Sousa, Kristi</t>
  </si>
  <si>
    <t>- Future of Excel with Power Pivot &amp; Power Query.</t>
  </si>
  <si>
    <t>Defonso, Daniel</t>
  </si>
  <si>
    <t>Disadvantage of Tables</t>
  </si>
  <si>
    <t>- Not many users know how to use them.</t>
  </si>
  <si>
    <t>- Structured Reference Formulas are a bit confusing at first.</t>
  </si>
  <si>
    <t>Excel Tables</t>
  </si>
  <si>
    <t>Trans ID</t>
  </si>
  <si>
    <t>Company</t>
  </si>
  <si>
    <t>Product</t>
  </si>
  <si>
    <t>Amount</t>
  </si>
  <si>
    <t>In Felis Nulla Incorporated</t>
  </si>
  <si>
    <t>Product 3</t>
  </si>
  <si>
    <t>Enim Corporation</t>
  </si>
  <si>
    <t>Product 6</t>
  </si>
  <si>
    <t>Nulla Tempor Augue Company</t>
  </si>
  <si>
    <t>Product 4</t>
  </si>
  <si>
    <t>Penatibus Et Magnis LLP</t>
  </si>
  <si>
    <t>Product 2</t>
  </si>
  <si>
    <t>Ut Quam LLC</t>
  </si>
  <si>
    <t>Sed Dui Fusce Ltd</t>
  </si>
  <si>
    <t>Ullamcorper Inc.</t>
  </si>
  <si>
    <t>Ac Fermentum Corp.</t>
  </si>
  <si>
    <t>Lacus Quisque Limited</t>
  </si>
  <si>
    <t>Gravida Non Sollicitudin Company</t>
  </si>
  <si>
    <t>Mus Aenean Eget Foundation</t>
  </si>
  <si>
    <t>Product 5</t>
  </si>
  <si>
    <t>Magna Ut Consulting</t>
  </si>
  <si>
    <t>Lorem Inc.</t>
  </si>
  <si>
    <t>Orci Consectetuer Euismod Corp.</t>
  </si>
  <si>
    <t>Curae; Donec LLP</t>
  </si>
  <si>
    <t>Fames Inc.</t>
  </si>
  <si>
    <t>Nullam LLC</t>
  </si>
  <si>
    <t>In Corp.</t>
  </si>
  <si>
    <t>Product 1</t>
  </si>
  <si>
    <t>Quisque Porttitor Corporation</t>
  </si>
  <si>
    <t>Aliquet Associates</t>
  </si>
  <si>
    <t>In Corporation</t>
  </si>
  <si>
    <t>Nulla At Associates</t>
  </si>
  <si>
    <t>Viverra Consulting</t>
  </si>
  <si>
    <t>Odio Foundation</t>
  </si>
  <si>
    <t>Fusce Foundation</t>
  </si>
  <si>
    <t>Ut Nisi Consulting</t>
  </si>
  <si>
    <t>Sagittis Semper Nam Associates</t>
  </si>
  <si>
    <t>Dictum Placerat Consulting</t>
  </si>
  <si>
    <t>Pretium Et LLC</t>
  </si>
  <si>
    <t>Pharetra Nibh Ltd</t>
  </si>
  <si>
    <t>Nisi A Corporation</t>
  </si>
  <si>
    <t>Vestibulum Industries</t>
  </si>
  <si>
    <t>Risus Nulla Eget Corporation</t>
  </si>
  <si>
    <t>Nec Metus LLP</t>
  </si>
  <si>
    <t>Sed Consequat Industries</t>
  </si>
  <si>
    <t>Ipsum Curabitur Consequat Ltd</t>
  </si>
  <si>
    <t>Fringilla Mi Lacinia Limited</t>
  </si>
  <si>
    <t>Id Libero Limited</t>
  </si>
  <si>
    <t>Sem Eget Incorporated</t>
  </si>
  <si>
    <t>Faucibus Leo Corp.</t>
  </si>
  <si>
    <t>Mus Limited</t>
  </si>
  <si>
    <t>Dis Company</t>
  </si>
  <si>
    <t>Diam Company</t>
  </si>
  <si>
    <t>Purus Maecenas Libero Foundation</t>
  </si>
  <si>
    <t>Praesent Eu Corporation</t>
  </si>
  <si>
    <t>Etiam Vestibulum Massa Institute</t>
  </si>
  <si>
    <t>Magna Institute</t>
  </si>
  <si>
    <t>Malesuada Id Erat Company</t>
  </si>
  <si>
    <t>Massa Corporation</t>
  </si>
  <si>
    <t>Imperdiet Erat Corporation</t>
  </si>
  <si>
    <t>Elit Foundation</t>
  </si>
  <si>
    <t>Volutpat Ornare Facilisis Corporation</t>
  </si>
  <si>
    <t>Nec Diam Company</t>
  </si>
  <si>
    <t>Mauris Industries</t>
  </si>
  <si>
    <t>Enim Institute</t>
  </si>
  <si>
    <t>Aliquet PC</t>
  </si>
  <si>
    <t>Justo Proin PC</t>
  </si>
  <si>
    <t>Arcu Iaculis Enim Associates</t>
  </si>
  <si>
    <t>Dolor PC</t>
  </si>
  <si>
    <t>Suspendisse Associates</t>
  </si>
  <si>
    <t>Erat Incorporated</t>
  </si>
  <si>
    <t>Tincidunt Congue Turpis PC</t>
  </si>
  <si>
    <t>Duis Cursus Diam LLC</t>
  </si>
  <si>
    <t>Proin Non Corp.</t>
  </si>
  <si>
    <t>Aliquam PC</t>
  </si>
  <si>
    <t>Molestie In Tempus Inc.</t>
  </si>
  <si>
    <t>Eu Dolor Egestas LLC</t>
  </si>
  <si>
    <t>Mus Aenean Eget Associates</t>
  </si>
  <si>
    <t>Eu Institute</t>
  </si>
  <si>
    <t>Quis Turpis Vitae Institute</t>
  </si>
  <si>
    <t>Tortor LLC</t>
  </si>
  <si>
    <t>Mus PC</t>
  </si>
  <si>
    <t>Ac Facilisis Facilisis Foundation</t>
  </si>
  <si>
    <t>At PC</t>
  </si>
  <si>
    <t>Fermentum Fermentum Corporation</t>
  </si>
  <si>
    <t>Sem Corporation</t>
  </si>
  <si>
    <t>Dui Nec PC</t>
  </si>
  <si>
    <t>Et Malesuada Fames Consulting</t>
  </si>
  <si>
    <t>Ac Limited</t>
  </si>
  <si>
    <t>Nec Associates</t>
  </si>
  <si>
    <t>Magna Sed Dui Limited</t>
  </si>
  <si>
    <t>Sagittis Corporation</t>
  </si>
  <si>
    <t>Cursus Diam PC</t>
  </si>
  <si>
    <t>Malesuada Vel Company</t>
  </si>
  <si>
    <t>In Aliquet Lobortis Incorporated</t>
  </si>
  <si>
    <t>Mauris LLP</t>
  </si>
  <si>
    <t>Ut Sem Nulla Industries</t>
  </si>
  <si>
    <t>Sem Eget Massa Foundation</t>
  </si>
  <si>
    <t>Luctus Et LLP</t>
  </si>
  <si>
    <t>Molestie Pharetra Nibh LLP</t>
  </si>
  <si>
    <t>Fusce Industries</t>
  </si>
  <si>
    <t>Faucibus Leo Associates</t>
  </si>
  <si>
    <t>Malesuada Fringilla Foundation</t>
  </si>
  <si>
    <t>Ipsum LLC</t>
  </si>
  <si>
    <t>Neque Nullam Foundation</t>
  </si>
  <si>
    <t>Vivamus Molestie Dapibus Institute</t>
  </si>
  <si>
    <t>Lorem Donec Elementum Company</t>
  </si>
  <si>
    <t>Imperdiet Foundation</t>
  </si>
  <si>
    <t>Pretium Et Company</t>
  </si>
  <si>
    <t>Cursus Integer Mollis Foundation</t>
  </si>
  <si>
    <t>Conditional Formatting</t>
  </si>
  <si>
    <t>XLOOKUP Explained</t>
  </si>
  <si>
    <t>Email</t>
  </si>
  <si>
    <t>ID</t>
  </si>
  <si>
    <t>Phone</t>
  </si>
  <si>
    <t>Shanan Samett</t>
  </si>
  <si>
    <t>Bryana Ridolfi</t>
  </si>
  <si>
    <t>885-405-7472</t>
  </si>
  <si>
    <t>bridolfi0@fc2.com</t>
  </si>
  <si>
    <t>Fc2</t>
  </si>
  <si>
    <t>Jo Sheed</t>
  </si>
  <si>
    <t>Danie Revie</t>
  </si>
  <si>
    <t>272-812-4492</t>
  </si>
  <si>
    <t>drevie1@ovh.net</t>
  </si>
  <si>
    <t>Ovh</t>
  </si>
  <si>
    <t>Pren Yitzovicz</t>
  </si>
  <si>
    <t>Dall Chinnock</t>
  </si>
  <si>
    <t>613-797-3685</t>
  </si>
  <si>
    <t>dchinnock2@posterous.com</t>
  </si>
  <si>
    <t>Posterous</t>
  </si>
  <si>
    <t>Connie Bunney</t>
  </si>
  <si>
    <t>Boy Sommerville</t>
  </si>
  <si>
    <t>116-591-2696</t>
  </si>
  <si>
    <t>bsommerville3@oracle.com</t>
  </si>
  <si>
    <t>Oracle</t>
  </si>
  <si>
    <t>Carny Wagstaff</t>
  </si>
  <si>
    <t>Miguela Devericks</t>
  </si>
  <si>
    <t>789-372-3846</t>
  </si>
  <si>
    <t>mdevericks4@moonfruit.com</t>
  </si>
  <si>
    <t>Moonfruit</t>
  </si>
  <si>
    <t>Eimile Cumber</t>
  </si>
  <si>
    <t>Lily Rouby</t>
  </si>
  <si>
    <t>712-284-6036</t>
  </si>
  <si>
    <t>lrouby5@reddit.com</t>
  </si>
  <si>
    <t>Reddit</t>
  </si>
  <si>
    <t>Marylin Greathead</t>
  </si>
  <si>
    <t>533-310-8871</t>
  </si>
  <si>
    <t>ssamett6@delicious.com</t>
  </si>
  <si>
    <t>Delicious</t>
  </si>
  <si>
    <t>Rosalinde Yakobovitz</t>
  </si>
  <si>
    <t>Gibby Askie</t>
  </si>
  <si>
    <t>202-353-1846</t>
  </si>
  <si>
    <t>gaskie7@hexun.com</t>
  </si>
  <si>
    <t>Hexun</t>
  </si>
  <si>
    <t>Delila Thompsett</t>
  </si>
  <si>
    <t>Mord Jendrach</t>
  </si>
  <si>
    <t>304-144-4656</t>
  </si>
  <si>
    <t>mjendrach8@senate.gov</t>
  </si>
  <si>
    <t>Senate</t>
  </si>
  <si>
    <t>Bunny Gladebeck</t>
  </si>
  <si>
    <t>Sosanna Cathersides</t>
  </si>
  <si>
    <t>740-531-4270</t>
  </si>
  <si>
    <t>scathersides9@businessinsider.com</t>
  </si>
  <si>
    <t>Businessinsider</t>
  </si>
  <si>
    <t>Ninetta Eichmann</t>
  </si>
  <si>
    <t>301-328-1237</t>
  </si>
  <si>
    <t>jsheeda@mlb.com</t>
  </si>
  <si>
    <t>Mlb</t>
  </si>
  <si>
    <t>Demetris Tomaino</t>
  </si>
  <si>
    <t>Britni Brambill</t>
  </si>
  <si>
    <t>815-388-0882</t>
  </si>
  <si>
    <t>bbrambillb@va.gov</t>
  </si>
  <si>
    <t>Va</t>
  </si>
  <si>
    <t>Magnum Vaz</t>
  </si>
  <si>
    <t>Feliza Ilden</t>
  </si>
  <si>
    <t>473-110-6587</t>
  </si>
  <si>
    <t>fildenc@myspace.com</t>
  </si>
  <si>
    <t>Myspace</t>
  </si>
  <si>
    <t>Maybelle Nell</t>
  </si>
  <si>
    <t>Aldridge Cowburn</t>
  </si>
  <si>
    <t>406-676-1399</t>
  </si>
  <si>
    <t>acowburnd@arizona.edu</t>
  </si>
  <si>
    <t>Arizona</t>
  </si>
  <si>
    <t>Cristin Eloy</t>
  </si>
  <si>
    <t>Dennison Redfield</t>
  </si>
  <si>
    <t>253-453-5179</t>
  </si>
  <si>
    <t>dredfielde@ucsd.edu</t>
  </si>
  <si>
    <t>Ucsd</t>
  </si>
  <si>
    <t>Dale Spir</t>
  </si>
  <si>
    <t>Ingeborg Bousquet</t>
  </si>
  <si>
    <t>617-157-2680</t>
  </si>
  <si>
    <t>ibousquetf@nytimes.com</t>
  </si>
  <si>
    <t>Nytimes</t>
  </si>
  <si>
    <t>Rhodia Bromehead</t>
  </si>
  <si>
    <t>672-325-6916</t>
  </si>
  <si>
    <t>rbromeheadg@ed.gov</t>
  </si>
  <si>
    <t>Ed</t>
  </si>
  <si>
    <t>351-496-2134</t>
  </si>
  <si>
    <t>pyitzoviczh@ow.ly</t>
  </si>
  <si>
    <t>Ow</t>
  </si>
  <si>
    <t>Elden Loudyan</t>
  </si>
  <si>
    <t>221-572-7630</t>
  </si>
  <si>
    <t>eloudyani@tiny.cc</t>
  </si>
  <si>
    <t>Tiny</t>
  </si>
  <si>
    <t>Gerladina Barbier</t>
  </si>
  <si>
    <t>467-171-9803</t>
  </si>
  <si>
    <t>gbarbierj@marketwatch.com</t>
  </si>
  <si>
    <t>Marketwatch</t>
  </si>
  <si>
    <t>Fanchon Fripp</t>
  </si>
  <si>
    <t>126-490-7707</t>
  </si>
  <si>
    <t>ffrippk@homestead.com</t>
  </si>
  <si>
    <t>Homestead</t>
  </si>
  <si>
    <t>Emmey Treffrey</t>
  </si>
  <si>
    <t>411-170-9659</t>
  </si>
  <si>
    <t>etreffreyl@answers.com</t>
  </si>
  <si>
    <t>Answers</t>
  </si>
  <si>
    <t>Andras Gostling</t>
  </si>
  <si>
    <t>281-829-1656</t>
  </si>
  <si>
    <t>agostlingm@sbwire.com</t>
  </si>
  <si>
    <t>Sbwire</t>
  </si>
  <si>
    <t>Wayland Tinman</t>
  </si>
  <si>
    <t>871-988-0015</t>
  </si>
  <si>
    <t>wtinmann@storify.com</t>
  </si>
  <si>
    <t>Storify</t>
  </si>
  <si>
    <t>397-298-6580</t>
  </si>
  <si>
    <t>cbunneyo@drupal.org</t>
  </si>
  <si>
    <t>Drupal</t>
  </si>
  <si>
    <t>Grayce Roman</t>
  </si>
  <si>
    <t>860-602-9287</t>
  </si>
  <si>
    <t>gromanp@gnu.org</t>
  </si>
  <si>
    <t>Gnu</t>
  </si>
  <si>
    <t>Elysia Birkmyre</t>
  </si>
  <si>
    <t>566-638-0974</t>
  </si>
  <si>
    <t>ebirkmyreq@java.com</t>
  </si>
  <si>
    <t>Java</t>
  </si>
  <si>
    <t>Wald Philippsohn</t>
  </si>
  <si>
    <t>861-119-6484</t>
  </si>
  <si>
    <t>wphilippsohnr@vistaprint.com</t>
  </si>
  <si>
    <t>Vistaprint</t>
  </si>
  <si>
    <t>Kerby Hegley</t>
  </si>
  <si>
    <t>593-663-2631</t>
  </si>
  <si>
    <t>khegleys@cbsnews.com</t>
  </si>
  <si>
    <t>Cbsnews</t>
  </si>
  <si>
    <t>Theresina Ervin</t>
  </si>
  <si>
    <t>441-385-2410</t>
  </si>
  <si>
    <t>tervint@typepad.com</t>
  </si>
  <si>
    <t>Typepad</t>
  </si>
  <si>
    <t>317-601-6268</t>
  </si>
  <si>
    <t>cwagstaffu@cbc.ca</t>
  </si>
  <si>
    <t>Cbc</t>
  </si>
  <si>
    <t>Mechelle Lapwood</t>
  </si>
  <si>
    <t>210-896-4546</t>
  </si>
  <si>
    <t>mlapwoodv@xrea.com</t>
  </si>
  <si>
    <t>Xrea</t>
  </si>
  <si>
    <t>Jareb Vannuchi</t>
  </si>
  <si>
    <t>504-385-7968</t>
  </si>
  <si>
    <t>jvannuchiw@state.tx.us</t>
  </si>
  <si>
    <t>State.Tx</t>
  </si>
  <si>
    <t>Page Simcox</t>
  </si>
  <si>
    <t>980-232-3522</t>
  </si>
  <si>
    <t>psimcoxx@livejournal.com</t>
  </si>
  <si>
    <t>Livejournal</t>
  </si>
  <si>
    <t>319-948-3013</t>
  </si>
  <si>
    <t>ecumbery@meetup.com</t>
  </si>
  <si>
    <t>Meetup</t>
  </si>
  <si>
    <t>Sutherland Bog</t>
  </si>
  <si>
    <t>287-711-7024</t>
  </si>
  <si>
    <t>sbogz@so-net.ne.jp</t>
  </si>
  <si>
    <t>So-Net.Ne</t>
  </si>
  <si>
    <t>Nerti Postles</t>
  </si>
  <si>
    <t>666-191-2341</t>
  </si>
  <si>
    <t>npostles10@edublogs.org</t>
  </si>
  <si>
    <t>Edublogs</t>
  </si>
  <si>
    <t>Theodore Gilhooley</t>
  </si>
  <si>
    <t>724-917-9650</t>
  </si>
  <si>
    <t>tgilhooley11@intel.com</t>
  </si>
  <si>
    <t>Intel</t>
  </si>
  <si>
    <t>Gery Harrower</t>
  </si>
  <si>
    <t>785-869-6621</t>
  </si>
  <si>
    <t>gharrower12@github.com</t>
  </si>
  <si>
    <t>Github</t>
  </si>
  <si>
    <t>Chevy Macieiczyk</t>
  </si>
  <si>
    <t>581-395-8343</t>
  </si>
  <si>
    <t>cmacieiczyk13@hostgator.com</t>
  </si>
  <si>
    <t>Hostgator</t>
  </si>
  <si>
    <t>Eleanora Bradbeer</t>
  </si>
  <si>
    <t>471-217-5774</t>
  </si>
  <si>
    <t>ebradbeer14@dell.com</t>
  </si>
  <si>
    <t>Dell</t>
  </si>
  <si>
    <t>356-711-9124</t>
  </si>
  <si>
    <t>mgreathead15@kickstarter.com</t>
  </si>
  <si>
    <t>Kickstarter</t>
  </si>
  <si>
    <t>Vanya Sasser</t>
  </si>
  <si>
    <t>294-217-6770</t>
  </si>
  <si>
    <t>vsasser16@netvibes.com</t>
  </si>
  <si>
    <t>Netvibes</t>
  </si>
  <si>
    <t>Clayson Avrahamov</t>
  </si>
  <si>
    <t>795-579-9418</t>
  </si>
  <si>
    <t>cavrahamov17@dion.ne.jp</t>
  </si>
  <si>
    <t>Dion.Ne</t>
  </si>
  <si>
    <t>Brian Trainer</t>
  </si>
  <si>
    <t>894-981-6049</t>
  </si>
  <si>
    <t>btrainer18@123-reg.co.uk</t>
  </si>
  <si>
    <t>123-Reg.Co</t>
  </si>
  <si>
    <t>394-819-5815</t>
  </si>
  <si>
    <t>ryakobovitz19@redcross.org</t>
  </si>
  <si>
    <t>Redcross</t>
  </si>
  <si>
    <t>Harrietta Side</t>
  </si>
  <si>
    <t>915-109-8650</t>
  </si>
  <si>
    <t>hside1a@mashable.com</t>
  </si>
  <si>
    <t>Mashable</t>
  </si>
  <si>
    <t>364-837-3897</t>
  </si>
  <si>
    <t>dthompsett1b@webeden.co.uk</t>
  </si>
  <si>
    <t>Webeden.Co</t>
  </si>
  <si>
    <t>313-436-1297</t>
  </si>
  <si>
    <t>bgladebeck1c@seesaa.net</t>
  </si>
  <si>
    <t>Seesaa</t>
  </si>
  <si>
    <t>Ernestus Balcombe</t>
  </si>
  <si>
    <t>172-633-3902</t>
  </si>
  <si>
    <t>ebalcombe1d@ask.com</t>
  </si>
  <si>
    <t>Ask</t>
  </si>
  <si>
    <t>Lottie Macieiczyk</t>
  </si>
  <si>
    <t>984-194-6798</t>
  </si>
  <si>
    <t>lmacieiczyk1e@i2i.jp</t>
  </si>
  <si>
    <t>I2I</t>
  </si>
  <si>
    <t>Sella Bonnier</t>
  </si>
  <si>
    <t>893-103-0857</t>
  </si>
  <si>
    <t>sbonnier1f@deliciousdays.com</t>
  </si>
  <si>
    <t>Deliciousdays</t>
  </si>
  <si>
    <t>Ingar Josebury</t>
  </si>
  <si>
    <t>171-597-0687</t>
  </si>
  <si>
    <t>ijosebury1g@businesswire.com</t>
  </si>
  <si>
    <t>Businesswire</t>
  </si>
  <si>
    <t>Barnie Giaomozzo</t>
  </si>
  <si>
    <t>579-922-8183</t>
  </si>
  <si>
    <t>bgiaomozzo1h@shutterfly.com</t>
  </si>
  <si>
    <t>Shutterfly</t>
  </si>
  <si>
    <t>Misti Brame</t>
  </si>
  <si>
    <t>261-168-9303</t>
  </si>
  <si>
    <t>mbrame1i@nasa.gov</t>
  </si>
  <si>
    <t>Nasa</t>
  </si>
  <si>
    <t>Iggy Lowry</t>
  </si>
  <si>
    <t>197-735-8312</t>
  </si>
  <si>
    <t>ilowry1j@indiegogo.com</t>
  </si>
  <si>
    <t>Indiegogo</t>
  </si>
  <si>
    <t>Nara Tumility</t>
  </si>
  <si>
    <t>232-250-2110</t>
  </si>
  <si>
    <t>ntumility1k@cpanel.net</t>
  </si>
  <si>
    <t>Cpanel</t>
  </si>
  <si>
    <t>Shalna Canadine</t>
  </si>
  <si>
    <t>958-725-1632</t>
  </si>
  <si>
    <t>scanadine1l@nydailynews.com</t>
  </si>
  <si>
    <t>Nydailynews</t>
  </si>
  <si>
    <t>Muffin MacGillivrie</t>
  </si>
  <si>
    <t>206-139-0071</t>
  </si>
  <si>
    <t>mmacgillivrie1m@addthis.com</t>
  </si>
  <si>
    <t>Addthis</t>
  </si>
  <si>
    <t>Allan Dimmock</t>
  </si>
  <si>
    <t>894-583-5077</t>
  </si>
  <si>
    <t>adimmock1n@jugem.jp</t>
  </si>
  <si>
    <t>Jugem</t>
  </si>
  <si>
    <t>324-471-8763</t>
  </si>
  <si>
    <t>neichmann1o@livejournal.com</t>
  </si>
  <si>
    <t>Lemar Sollom</t>
  </si>
  <si>
    <t>718-485-0514</t>
  </si>
  <si>
    <t>lsollom1p@github.io</t>
  </si>
  <si>
    <t>Eldon Angelini</t>
  </si>
  <si>
    <t>254-960-2181</t>
  </si>
  <si>
    <t>eangelini1q@usgs.gov</t>
  </si>
  <si>
    <t>Usgs</t>
  </si>
  <si>
    <t>Shelagh Lyttle</t>
  </si>
  <si>
    <t>549-602-6829</t>
  </si>
  <si>
    <t>slyttle1r@nationalgeographic.com</t>
  </si>
  <si>
    <t>Nationalgeographic</t>
  </si>
  <si>
    <t>Vachel Jennaroy</t>
  </si>
  <si>
    <t>878-249-0279</t>
  </si>
  <si>
    <t>vjennaroy1s@instagram.com</t>
  </si>
  <si>
    <t>Instagram</t>
  </si>
  <si>
    <t>Portia Mimmack</t>
  </si>
  <si>
    <t>140-172-7826</t>
  </si>
  <si>
    <t>pmimmack1t@google.nl</t>
  </si>
  <si>
    <t>Google</t>
  </si>
  <si>
    <t>Rivi MacGibbon</t>
  </si>
  <si>
    <t>199-959-3262</t>
  </si>
  <si>
    <t>rmacgibbon1u@howstuffworks.com</t>
  </si>
  <si>
    <t>Howstuffworks</t>
  </si>
  <si>
    <t>Decca Connah</t>
  </si>
  <si>
    <t>150-469-6212</t>
  </si>
  <si>
    <t>dconnah1v@com.com</t>
  </si>
  <si>
    <t>Com</t>
  </si>
  <si>
    <t>314-146-7392</t>
  </si>
  <si>
    <t>dtomaino1w@4shared.com</t>
  </si>
  <si>
    <t>4Shared</t>
  </si>
  <si>
    <t>Bibbye Adey</t>
  </si>
  <si>
    <t>529-902-5151</t>
  </si>
  <si>
    <t>badey1x@symantec.com</t>
  </si>
  <si>
    <t>Symantec</t>
  </si>
  <si>
    <t>328-938-0833</t>
  </si>
  <si>
    <t>mvaz1y@studiopress.com</t>
  </si>
  <si>
    <t>Studiopress</t>
  </si>
  <si>
    <t>301-897-8096</t>
  </si>
  <si>
    <t>mnell1z@microsoft.com</t>
  </si>
  <si>
    <t>Microsoft</t>
  </si>
  <si>
    <t>389-261-4371</t>
  </si>
  <si>
    <t>celoy20@bloglovin.com</t>
  </si>
  <si>
    <t>Bloglovin</t>
  </si>
  <si>
    <t>Ingelbert O'Quin</t>
  </si>
  <si>
    <t>867-281-3594</t>
  </si>
  <si>
    <t>ioquin21@comcast.net</t>
  </si>
  <si>
    <t>Comcast</t>
  </si>
  <si>
    <t>Madelle Leaburn</t>
  </si>
  <si>
    <t>706-434-4363</t>
  </si>
  <si>
    <t>mleaburn22@myspace.com</t>
  </si>
  <si>
    <t>353-729-4623</t>
  </si>
  <si>
    <t>dspir23@utexas.edu</t>
  </si>
  <si>
    <t>Utexas</t>
  </si>
  <si>
    <t>Puff Saffe</t>
  </si>
  <si>
    <t>100-843-8095</t>
  </si>
  <si>
    <t>psaffe24@feedburner.com</t>
  </si>
  <si>
    <t>Feedburner</t>
  </si>
  <si>
    <t>Shaylyn Haldin</t>
  </si>
  <si>
    <t>215-706-6851</t>
  </si>
  <si>
    <t>shaldin25@360.cn</t>
  </si>
  <si>
    <t>360</t>
  </si>
  <si>
    <t>Britta Veryard</t>
  </si>
  <si>
    <t>460-143-7518</t>
  </si>
  <si>
    <t>bveryard26@shutterfly.com</t>
  </si>
  <si>
    <t>Teddy Blune</t>
  </si>
  <si>
    <t>346-210-0470</t>
  </si>
  <si>
    <t>tblune27@vk.com</t>
  </si>
  <si>
    <t>Vk</t>
  </si>
  <si>
    <t>Yevette Passe</t>
  </si>
  <si>
    <t>745-918-8972</t>
  </si>
  <si>
    <t>ypasse28@tuttocitta.it</t>
  </si>
  <si>
    <t>Tuttocitta</t>
  </si>
  <si>
    <t>Vanni Edinburough</t>
  </si>
  <si>
    <t>795-627-2864</t>
  </si>
  <si>
    <t>vedinburough29@oakley.com</t>
  </si>
  <si>
    <t>Oakley</t>
  </si>
  <si>
    <t>Elva Heine</t>
  </si>
  <si>
    <t>470-244-5749</t>
  </si>
  <si>
    <t>eheine2a@aboutads.info</t>
  </si>
  <si>
    <t>Aboutads</t>
  </si>
  <si>
    <t>Irma Thonason</t>
  </si>
  <si>
    <t>715-541-3229</t>
  </si>
  <si>
    <t>ithonason2b@cisco.com</t>
  </si>
  <si>
    <t>Cisco</t>
  </si>
  <si>
    <t>Willie Goning</t>
  </si>
  <si>
    <t>433-899-3756</t>
  </si>
  <si>
    <t>wgoning2c@zdnet.com</t>
  </si>
  <si>
    <t>Zdnet</t>
  </si>
  <si>
    <t>Jerrome Sans</t>
  </si>
  <si>
    <t>377-580-4577</t>
  </si>
  <si>
    <t>jsans2d@fema.gov</t>
  </si>
  <si>
    <t>Fema</t>
  </si>
  <si>
    <t>Arty Chaffer</t>
  </si>
  <si>
    <t>192-197-5194</t>
  </si>
  <si>
    <t>achaffer2e@prnewswire.com</t>
  </si>
  <si>
    <t>Prnewswire</t>
  </si>
  <si>
    <t>Clari Kach</t>
  </si>
  <si>
    <t>875-532-9114</t>
  </si>
  <si>
    <t>ckach2f@dot.gov</t>
  </si>
  <si>
    <t>Dot</t>
  </si>
  <si>
    <t>Martguerita Giacovazzo</t>
  </si>
  <si>
    <t>392-212-9364</t>
  </si>
  <si>
    <t>mgiacovazzo2g@printfriendly.com</t>
  </si>
  <si>
    <t>Printfriendly</t>
  </si>
  <si>
    <t>Brigitta Mangon</t>
  </si>
  <si>
    <t>723-370-9266</t>
  </si>
  <si>
    <t>bmangon2h@cafepress.com</t>
  </si>
  <si>
    <t>Cafepress</t>
  </si>
  <si>
    <t>Bobbie Lawther</t>
  </si>
  <si>
    <t>803-725-3194</t>
  </si>
  <si>
    <t>blawther2i@omniture.com</t>
  </si>
  <si>
    <t>Omniture</t>
  </si>
  <si>
    <t>Elias Foyston</t>
  </si>
  <si>
    <t>514-672-9592</t>
  </si>
  <si>
    <t>efoyston2j@irs.gov</t>
  </si>
  <si>
    <t>Irs</t>
  </si>
  <si>
    <t>Halsey Arnoult</t>
  </si>
  <si>
    <t>994-468-2573</t>
  </si>
  <si>
    <t>harnoult2k@odnoklassniki.ru</t>
  </si>
  <si>
    <t>Odnoklassniki</t>
  </si>
  <si>
    <t>Drona Silveston</t>
  </si>
  <si>
    <t>897-653-6835</t>
  </si>
  <si>
    <t>dsilveston2l@friendfeed.com</t>
  </si>
  <si>
    <t>Friendfeed</t>
  </si>
  <si>
    <t>Imelda Giraldo</t>
  </si>
  <si>
    <t>947-844-6460</t>
  </si>
  <si>
    <t>igiraldo2m@51.la</t>
  </si>
  <si>
    <t>51</t>
  </si>
  <si>
    <t>Chaim Van Waadenburg</t>
  </si>
  <si>
    <t>854-165-2078</t>
  </si>
  <si>
    <t>cvan2n@free.fr</t>
  </si>
  <si>
    <t>Free</t>
  </si>
  <si>
    <t>Rolf Lange</t>
  </si>
  <si>
    <t>657-954-9936</t>
  </si>
  <si>
    <t>rlange2o@elegantthemes.com</t>
  </si>
  <si>
    <t>Elegantthemes</t>
  </si>
  <si>
    <t>Antoni Culwen</t>
  </si>
  <si>
    <t>407-551-4532</t>
  </si>
  <si>
    <t>aculwen2p@nature.com</t>
  </si>
  <si>
    <t>Nature</t>
  </si>
  <si>
    <t>Stanfield Malpas</t>
  </si>
  <si>
    <t>361-308-1816</t>
  </si>
  <si>
    <t>smalpas2q@github.com</t>
  </si>
  <si>
    <t>Travers Redgrave</t>
  </si>
  <si>
    <t>117-550-2189</t>
  </si>
  <si>
    <t>tredgrave2r@ca.gov</t>
  </si>
  <si>
    <t>Ca</t>
  </si>
  <si>
    <t>Robbie Souter</t>
  </si>
  <si>
    <t>846-484-8912</t>
  </si>
  <si>
    <t>rsouter2s@plala.or.jp</t>
  </si>
  <si>
    <t>Plala.Or</t>
  </si>
  <si>
    <t>Aprilette Schulter</t>
  </si>
  <si>
    <t>561-241-9287</t>
  </si>
  <si>
    <t>aschulter2t@va.gov</t>
  </si>
  <si>
    <t>Row Foord</t>
  </si>
  <si>
    <t>350-101-4845</t>
  </si>
  <si>
    <t>rfoord2u@cnet.com</t>
  </si>
  <si>
    <t>Cnet</t>
  </si>
  <si>
    <t>Wilbert Jobbins</t>
  </si>
  <si>
    <t>565-462-1773</t>
  </si>
  <si>
    <t>wjobbins2v@tiny.cc</t>
  </si>
  <si>
    <t>Bennie Banham</t>
  </si>
  <si>
    <t>442-298-6701</t>
  </si>
  <si>
    <t>bbanham2w@sun.com</t>
  </si>
  <si>
    <t>Sun</t>
  </si>
  <si>
    <t>Murry Balazs</t>
  </si>
  <si>
    <t>951-764-5176</t>
  </si>
  <si>
    <t>mbalazs2x@rediff.com</t>
  </si>
  <si>
    <t>Rediff</t>
  </si>
  <si>
    <t>Timi Meachen</t>
  </si>
  <si>
    <t>705-968-1845</t>
  </si>
  <si>
    <t>tmeachen2y@uiuc.edu</t>
  </si>
  <si>
    <t>Uiuc</t>
  </si>
  <si>
    <t>Raddie Arrighetti</t>
  </si>
  <si>
    <t>828-814-7203</t>
  </si>
  <si>
    <t>rarrighetti2z@pcworld.com</t>
  </si>
  <si>
    <t>Pcworld</t>
  </si>
  <si>
    <t>Ibby McClintock</t>
  </si>
  <si>
    <t>470-923-4445</t>
  </si>
  <si>
    <t>imcclintock30@telegraph.co.uk</t>
  </si>
  <si>
    <t>Telegraph.Co</t>
  </si>
  <si>
    <t>Davin Herity</t>
  </si>
  <si>
    <t>552-887-6527</t>
  </si>
  <si>
    <t>dherity31@addthis.com</t>
  </si>
  <si>
    <t>Veradis Gallyon</t>
  </si>
  <si>
    <t>958-579-0792</t>
  </si>
  <si>
    <t>vgallyon32@aol.com</t>
  </si>
  <si>
    <t>Aol</t>
  </si>
  <si>
    <t>Maryjane Wood</t>
  </si>
  <si>
    <t>532-488-8111</t>
  </si>
  <si>
    <t>mwood33@stanford.edu</t>
  </si>
  <si>
    <t>Stanford</t>
  </si>
  <si>
    <t>Dyna Tomeo</t>
  </si>
  <si>
    <t>294-765-4088</t>
  </si>
  <si>
    <t>dtomeo34@disqus.com</t>
  </si>
  <si>
    <t>Disqus</t>
  </si>
  <si>
    <t>Colver Peiro</t>
  </si>
  <si>
    <t>819-783-4280</t>
  </si>
  <si>
    <t>cpeiro35@hc360.com</t>
  </si>
  <si>
    <t>Hc360</t>
  </si>
  <si>
    <t>Derby Becerra</t>
  </si>
  <si>
    <t>693-502-6492</t>
  </si>
  <si>
    <t>dbecerra36@multiply.com</t>
  </si>
  <si>
    <t>Multiply</t>
  </si>
  <si>
    <t>Dorie Burgoine</t>
  </si>
  <si>
    <t>607-569-9552</t>
  </si>
  <si>
    <t>dburgoine37@squidoo.com</t>
  </si>
  <si>
    <t>Squidoo</t>
  </si>
  <si>
    <t>Templeton Fusedale</t>
  </si>
  <si>
    <t>430-583-7905</t>
  </si>
  <si>
    <t>tfusedale38@livejournal.com</t>
  </si>
  <si>
    <t>Kally Rawls</t>
  </si>
  <si>
    <t>791-554-9938</t>
  </si>
  <si>
    <t>krawls39@artisteer.com</t>
  </si>
  <si>
    <t>Artisteer</t>
  </si>
  <si>
    <t>Stavros Attard</t>
  </si>
  <si>
    <t>735-459-0392</t>
  </si>
  <si>
    <t>sattard3a@prlog.org</t>
  </si>
  <si>
    <t>Prlog</t>
  </si>
  <si>
    <t>Juieta Aish</t>
  </si>
  <si>
    <t>588-664-9657</t>
  </si>
  <si>
    <t>jaish3b@earthlink.net</t>
  </si>
  <si>
    <t>Earthlink</t>
  </si>
  <si>
    <t>Vina Arthars</t>
  </si>
  <si>
    <t>178-878-4992</t>
  </si>
  <si>
    <t>varthars3c@symantec.com</t>
  </si>
  <si>
    <t>Lindsay Cheng</t>
  </si>
  <si>
    <t>805-233-0267</t>
  </si>
  <si>
    <t>lcheng3d@businessinsider.com</t>
  </si>
  <si>
    <t>Caitrin Speers</t>
  </si>
  <si>
    <t>301-879-8492</t>
  </si>
  <si>
    <t>cspeers3e@taobao.com</t>
  </si>
  <si>
    <t>Taobao</t>
  </si>
  <si>
    <t>Madelin Guirard</t>
  </si>
  <si>
    <t>419-398-4944</t>
  </si>
  <si>
    <t>mguirard3f@wix.com</t>
  </si>
  <si>
    <t>Wix</t>
  </si>
  <si>
    <t>Vinni Serrels</t>
  </si>
  <si>
    <t>675-210-8173</t>
  </si>
  <si>
    <t>vserrels3g@youtu.be</t>
  </si>
  <si>
    <t>Youtu</t>
  </si>
  <si>
    <t>Kendal Gillbee</t>
  </si>
  <si>
    <t>643-932-9540</t>
  </si>
  <si>
    <t>kgillbee3h@alibaba.com</t>
  </si>
  <si>
    <t>Alibaba</t>
  </si>
  <si>
    <t>Joell Eate</t>
  </si>
  <si>
    <t>245-394-1223</t>
  </si>
  <si>
    <t>jeate3i@fda.gov</t>
  </si>
  <si>
    <t>Fda</t>
  </si>
  <si>
    <t>Jayne Hauck</t>
  </si>
  <si>
    <t>345-431-8226</t>
  </si>
  <si>
    <t>jhauck3j@sohu.com</t>
  </si>
  <si>
    <t>Sohu</t>
  </si>
  <si>
    <t>Elliott McLagan</t>
  </si>
  <si>
    <t>370-521-3283</t>
  </si>
  <si>
    <t>emclagan3k@clickbank.net</t>
  </si>
  <si>
    <t>Clickbank</t>
  </si>
  <si>
    <t>Wally Cruse</t>
  </si>
  <si>
    <t>497-344-5048</t>
  </si>
  <si>
    <t>wcruse3l@bbb.org</t>
  </si>
  <si>
    <t>Bbb</t>
  </si>
  <si>
    <t>Jim Hymer</t>
  </si>
  <si>
    <t>868-251-8432</t>
  </si>
  <si>
    <t>jhymer3m@upenn.edu</t>
  </si>
  <si>
    <t>Upenn</t>
  </si>
  <si>
    <t>Shannah Edmott</t>
  </si>
  <si>
    <t>747-904-9983</t>
  </si>
  <si>
    <t>sedmott3n@japanpost.jp</t>
  </si>
  <si>
    <t>Japanpost</t>
  </si>
  <si>
    <t>Tades Fancet</t>
  </si>
  <si>
    <t>331-122-8355</t>
  </si>
  <si>
    <t>tfancet3o@bigcartel.com</t>
  </si>
  <si>
    <t>Bigcartel</t>
  </si>
  <si>
    <t>Bryant Hallowes</t>
  </si>
  <si>
    <t>132-826-8797</t>
  </si>
  <si>
    <t>bhallowes3p@goo.ne.jp</t>
  </si>
  <si>
    <t>Goo.Ne</t>
  </si>
  <si>
    <t>Gaelan Gellately</t>
  </si>
  <si>
    <t>406-816-7273</t>
  </si>
  <si>
    <t>ggellately3q@xing.com</t>
  </si>
  <si>
    <t>Xing</t>
  </si>
  <si>
    <t>Jillane Ivanyutin</t>
  </si>
  <si>
    <t>194-146-0232</t>
  </si>
  <si>
    <t>jivanyutin3r@twitter.com</t>
  </si>
  <si>
    <t>Twitter</t>
  </si>
  <si>
    <t>Hall Sindell</t>
  </si>
  <si>
    <t>960-836-0610</t>
  </si>
  <si>
    <t>hsindell3s@cargocollective.com</t>
  </si>
  <si>
    <t>Cargocollective</t>
  </si>
  <si>
    <t>Siusan Skittle</t>
  </si>
  <si>
    <t>137-189-9445</t>
  </si>
  <si>
    <t>sskittle3t@mediafire.com</t>
  </si>
  <si>
    <t>Mediafire</t>
  </si>
  <si>
    <t>Gregg Lowndesbrough</t>
  </si>
  <si>
    <t>914-449-5783</t>
  </si>
  <si>
    <t>glowndesbrough3u@opensource.org</t>
  </si>
  <si>
    <t>Opensource</t>
  </si>
  <si>
    <t>Wesley Aughton</t>
  </si>
  <si>
    <t>373-453-2460</t>
  </si>
  <si>
    <t>waughton3v@mediafire.com</t>
  </si>
  <si>
    <t>Raoul Curnnok</t>
  </si>
  <si>
    <t>979-304-1588</t>
  </si>
  <si>
    <t>rcurnnok3w@cornell.edu</t>
  </si>
  <si>
    <t>Cornell</t>
  </si>
  <si>
    <t>Murial Schmidt</t>
  </si>
  <si>
    <t>670-909-5460</t>
  </si>
  <si>
    <t>mschmidt3x@i2i.jp</t>
  </si>
  <si>
    <t>Eloisa Gabbott</t>
  </si>
  <si>
    <t>164-770-7989</t>
  </si>
  <si>
    <t>egabbott3y@purevolume.com</t>
  </si>
  <si>
    <t>Purevolume</t>
  </si>
  <si>
    <t>Nealson Bert</t>
  </si>
  <si>
    <t>686-231-6143</t>
  </si>
  <si>
    <t>nbert3z@parallels.com</t>
  </si>
  <si>
    <t>Parallels</t>
  </si>
  <si>
    <t>Carlen Sisland</t>
  </si>
  <si>
    <t>771-146-5657</t>
  </si>
  <si>
    <t>csisland40@sciencedirect.com</t>
  </si>
  <si>
    <t>Sciencedirect</t>
  </si>
  <si>
    <t>Mike Yetman</t>
  </si>
  <si>
    <t>615-254-3897</t>
  </si>
  <si>
    <t>myetman41@hugedomains.com</t>
  </si>
  <si>
    <t>Hugedomains</t>
  </si>
  <si>
    <t>Piotr Klulicek</t>
  </si>
  <si>
    <t>362-495-6374</t>
  </si>
  <si>
    <t>pklulicek42@photobucket.com</t>
  </si>
  <si>
    <t>Photobucket</t>
  </si>
  <si>
    <t>Massimo Gillon</t>
  </si>
  <si>
    <t>662-399-6643</t>
  </si>
  <si>
    <t>mgillon43@wufoo.com</t>
  </si>
  <si>
    <t>Wufoo</t>
  </si>
  <si>
    <t>Meade Sevin</t>
  </si>
  <si>
    <t>563-767-3234</t>
  </si>
  <si>
    <t>msevin44@theatlantic.com</t>
  </si>
  <si>
    <t>Theatlantic</t>
  </si>
  <si>
    <t>Vasili Josham</t>
  </si>
  <si>
    <t>515-635-0554</t>
  </si>
  <si>
    <t>vjosham45@reuters.com</t>
  </si>
  <si>
    <t>Reuters</t>
  </si>
  <si>
    <t>Cyndia Frith</t>
  </si>
  <si>
    <t>536-927-7902</t>
  </si>
  <si>
    <t>cfrith46@livejournal.com</t>
  </si>
  <si>
    <t>Grata Cleary</t>
  </si>
  <si>
    <t>442-600-9957</t>
  </si>
  <si>
    <t>gcleary47@homestead.com</t>
  </si>
  <si>
    <t>Jacky Triggs</t>
  </si>
  <si>
    <t>488-337-4425</t>
  </si>
  <si>
    <t>jtriggs48@purevolume.com</t>
  </si>
  <si>
    <t>Milicent Mulvy</t>
  </si>
  <si>
    <t>294-978-2717</t>
  </si>
  <si>
    <t>mmulvy49@accuweather.com</t>
  </si>
  <si>
    <t>Accuweather</t>
  </si>
  <si>
    <t>Genevra Mc Elory</t>
  </si>
  <si>
    <t>579-559-2242</t>
  </si>
  <si>
    <t>gmc4a@wikia.com</t>
  </si>
  <si>
    <t>Wikia</t>
  </si>
  <si>
    <t>Giulia Dondon</t>
  </si>
  <si>
    <t>920-680-2609</t>
  </si>
  <si>
    <t>gdondon4b@unesco.org</t>
  </si>
  <si>
    <t>Unesco</t>
  </si>
  <si>
    <t>Natty Flieger</t>
  </si>
  <si>
    <t>287-397-7511</t>
  </si>
  <si>
    <t>nflieger4c@tinyurl.com</t>
  </si>
  <si>
    <t>Tinyurl</t>
  </si>
  <si>
    <t>Yelena Hallums</t>
  </si>
  <si>
    <t>192-528-2889</t>
  </si>
  <si>
    <t>yhallums4d@posterous.com</t>
  </si>
  <si>
    <t>Alena Andrysek</t>
  </si>
  <si>
    <t>900-396-9354</t>
  </si>
  <si>
    <t>aandrysek4e@topsy.com</t>
  </si>
  <si>
    <t>Topsy</t>
  </si>
  <si>
    <t>Baily Lorie</t>
  </si>
  <si>
    <t>871-357-3894</t>
  </si>
  <si>
    <t>blorie4f@scribd.com</t>
  </si>
  <si>
    <t>Scribd</t>
  </si>
  <si>
    <t>Alexandra Batchelar</t>
  </si>
  <si>
    <t>395-218-3073</t>
  </si>
  <si>
    <t>abatchelar4g@zdnet.com</t>
  </si>
  <si>
    <t>Burlie Glencorse</t>
  </si>
  <si>
    <t>684-907-3712</t>
  </si>
  <si>
    <t>bglencorse4h@meetup.com</t>
  </si>
  <si>
    <t>Charin Balog</t>
  </si>
  <si>
    <t>206-115-2842</t>
  </si>
  <si>
    <t>cbalog4i@army.mil</t>
  </si>
  <si>
    <t>Army</t>
  </si>
  <si>
    <t>Jacquie Braddock</t>
  </si>
  <si>
    <t>987-866-3009</t>
  </si>
  <si>
    <t>jbraddock4j@webmd.com</t>
  </si>
  <si>
    <t>Webmd</t>
  </si>
  <si>
    <t>Evan Peedell</t>
  </si>
  <si>
    <t>626-688-4977</t>
  </si>
  <si>
    <t>epeedell4k@ebay.co.uk</t>
  </si>
  <si>
    <t>Ebay.Co</t>
  </si>
  <si>
    <t>Maris Nyssen</t>
  </si>
  <si>
    <t>773-592-3332</t>
  </si>
  <si>
    <t>mnyssen4l@histats.com</t>
  </si>
  <si>
    <t>Histats</t>
  </si>
  <si>
    <t>Dela Ashburner</t>
  </si>
  <si>
    <t>820-716-8855</t>
  </si>
  <si>
    <t>dashburner4m@unblog.fr</t>
  </si>
  <si>
    <t>Unblog</t>
  </si>
  <si>
    <t>Joey Mesnard</t>
  </si>
  <si>
    <t>646-653-9950</t>
  </si>
  <si>
    <t>jmesnard4n@hao123.com</t>
  </si>
  <si>
    <t>Hao123</t>
  </si>
  <si>
    <t>Tiffi Garter</t>
  </si>
  <si>
    <t>620-220-0370</t>
  </si>
  <si>
    <t>tgarter4o@bbb.org</t>
  </si>
  <si>
    <t>Jerri Eudall</t>
  </si>
  <si>
    <t>547-862-6051</t>
  </si>
  <si>
    <t>jeudall4p@github.com</t>
  </si>
  <si>
    <t>Melisandra Babinski</t>
  </si>
  <si>
    <t>228-229-5686</t>
  </si>
  <si>
    <t>mbabinski4q@bbb.org</t>
  </si>
  <si>
    <t>Jordain Beagan</t>
  </si>
  <si>
    <t>307-516-2328</t>
  </si>
  <si>
    <t>jbeagan4r@stumbleupon.com</t>
  </si>
  <si>
    <t>Stumbleupon</t>
  </si>
  <si>
    <t>Nonie Chritchlow</t>
  </si>
  <si>
    <t>125-772-5797</t>
  </si>
  <si>
    <t>nchritchlow4s@weebly.com</t>
  </si>
  <si>
    <t>Weebly</t>
  </si>
  <si>
    <t>Case Widmore</t>
  </si>
  <si>
    <t>648-818-7078</t>
  </si>
  <si>
    <t>cwidmore4t@sphinn.com</t>
  </si>
  <si>
    <t>Sphinn</t>
  </si>
  <si>
    <t>Cherilyn Wint</t>
  </si>
  <si>
    <t>844-590-4235</t>
  </si>
  <si>
    <t>cwint4u@bizjournals.com</t>
  </si>
  <si>
    <t>Bizjournals</t>
  </si>
  <si>
    <t>Nico Esch</t>
  </si>
  <si>
    <t>438-791-6894</t>
  </si>
  <si>
    <t>nesch4v@w3.org</t>
  </si>
  <si>
    <t>W3</t>
  </si>
  <si>
    <t>Rene Merkle</t>
  </si>
  <si>
    <t>119-975-8134</t>
  </si>
  <si>
    <t>rmerkle4w@ucoz.com</t>
  </si>
  <si>
    <t>Ucoz</t>
  </si>
  <si>
    <t>Chloe Vernon</t>
  </si>
  <si>
    <t>584-608-3810</t>
  </si>
  <si>
    <t>cvernon4x@seattletimes.com</t>
  </si>
  <si>
    <t>Seattletimes</t>
  </si>
  <si>
    <t>Aubrey Euesden</t>
  </si>
  <si>
    <t>506-629-6882</t>
  </si>
  <si>
    <t>aeuesden4y@addtoany.com</t>
  </si>
  <si>
    <t>Addtoany</t>
  </si>
  <si>
    <t>Verine Curtoys</t>
  </si>
  <si>
    <t>560-902-5693</t>
  </si>
  <si>
    <t>vcurtoys4z@infoseek.co.jp</t>
  </si>
  <si>
    <t>Infoseek.Co</t>
  </si>
  <si>
    <t>Tremaine Bruno</t>
  </si>
  <si>
    <t>319-903-1555</t>
  </si>
  <si>
    <t>tbruno50@macromedia.com</t>
  </si>
  <si>
    <t>Macromedia</t>
  </si>
  <si>
    <t>Dagmar Gamblin</t>
  </si>
  <si>
    <t>923-631-1034</t>
  </si>
  <si>
    <t>dgamblin51@engadget.com</t>
  </si>
  <si>
    <t>Engadget</t>
  </si>
  <si>
    <t>Donn Shearme</t>
  </si>
  <si>
    <t>267-989-7299</t>
  </si>
  <si>
    <t>dshearme52@aol.com</t>
  </si>
  <si>
    <t>Teena Cosley</t>
  </si>
  <si>
    <t>465-353-4540</t>
  </si>
  <si>
    <t>tcosley53@redcross.org</t>
  </si>
  <si>
    <t>Michaeline Gohn</t>
  </si>
  <si>
    <t>823-182-6447</t>
  </si>
  <si>
    <t>mgohn54@ox.ac.uk</t>
  </si>
  <si>
    <t>Ox.Ac</t>
  </si>
  <si>
    <t>Casie Dawks</t>
  </si>
  <si>
    <t>745-303-1204</t>
  </si>
  <si>
    <t>cdawks55@woothemes.com</t>
  </si>
  <si>
    <t>Woothemes</t>
  </si>
  <si>
    <t>Weider Greenough</t>
  </si>
  <si>
    <t>974-977-1110</t>
  </si>
  <si>
    <t>wgreenough56@lycos.com</t>
  </si>
  <si>
    <t>Lycos</t>
  </si>
  <si>
    <t>Elyse Merwede</t>
  </si>
  <si>
    <t>360-735-8674</t>
  </si>
  <si>
    <t>emerwede57@aol.com</t>
  </si>
  <si>
    <t>Justin Gepp</t>
  </si>
  <si>
    <t>333-369-4735</t>
  </si>
  <si>
    <t>jgepp58@pbs.org</t>
  </si>
  <si>
    <t>Pbs</t>
  </si>
  <si>
    <t>Eliza Paver</t>
  </si>
  <si>
    <t>203-677-1546</t>
  </si>
  <si>
    <t>epaver59@deviantart.com</t>
  </si>
  <si>
    <t>Deviantart</t>
  </si>
  <si>
    <t>Roldan Ashfold</t>
  </si>
  <si>
    <t>305-111-3819</t>
  </si>
  <si>
    <t>rashfold5a@jalbum.net</t>
  </si>
  <si>
    <t>Jalbum</t>
  </si>
  <si>
    <t>Lucie Deval</t>
  </si>
  <si>
    <t>695-169-6933</t>
  </si>
  <si>
    <t>ldeval5b@dedecms.com</t>
  </si>
  <si>
    <t>Dedecms</t>
  </si>
  <si>
    <t>Rooney Carlucci</t>
  </si>
  <si>
    <t>683-224-7371</t>
  </si>
  <si>
    <t>rcarlucci5c@sciencedirect.com</t>
  </si>
  <si>
    <t>Catlin Romaynes</t>
  </si>
  <si>
    <t>387-900-1448</t>
  </si>
  <si>
    <t>cromaynes5d@cnn.com</t>
  </si>
  <si>
    <t>Cnn</t>
  </si>
  <si>
    <t>Florinda Kittiman</t>
  </si>
  <si>
    <t>400-625-0983</t>
  </si>
  <si>
    <t>fkittiman5e@army.mil</t>
  </si>
  <si>
    <t>Cinderella Will</t>
  </si>
  <si>
    <t>677-772-0877</t>
  </si>
  <si>
    <t>cwill5f@yahoo.com</t>
  </si>
  <si>
    <t>Yahoo</t>
  </si>
  <si>
    <t>Faina Kunz</t>
  </si>
  <si>
    <t>822-958-2635</t>
  </si>
  <si>
    <t>fkunz5g@4shared.com</t>
  </si>
  <si>
    <t>Gerald Trehearn</t>
  </si>
  <si>
    <t>460-616-1543</t>
  </si>
  <si>
    <t>gtrehearn5h@cafepress.com</t>
  </si>
  <si>
    <t>Lethia Richel</t>
  </si>
  <si>
    <t>483-239-3387</t>
  </si>
  <si>
    <t>lrichel5i@earthlink.net</t>
  </si>
  <si>
    <t>Mortie Brilleman</t>
  </si>
  <si>
    <t>892-453-2791</t>
  </si>
  <si>
    <t>mbrilleman5j@tamu.edu</t>
  </si>
  <si>
    <t>Tamu</t>
  </si>
  <si>
    <t>Gonzalo Shiels</t>
  </si>
  <si>
    <t>649-570-0355</t>
  </si>
  <si>
    <t>gshiels5k@jalbum.net</t>
  </si>
  <si>
    <t>Mill Wiggins</t>
  </si>
  <si>
    <t>317-599-2610</t>
  </si>
  <si>
    <t>mwiggins5l@google.es</t>
  </si>
  <si>
    <t>Farlee Paireman</t>
  </si>
  <si>
    <t>447-778-8090</t>
  </si>
  <si>
    <t>fpaireman5m@mashable.com</t>
  </si>
  <si>
    <t>Davey Squirrell</t>
  </si>
  <si>
    <t>431-744-4004</t>
  </si>
  <si>
    <t>dsquirrell5n@e-recht24.de</t>
  </si>
  <si>
    <t>E-Recht24</t>
  </si>
  <si>
    <t>Costa Callicott</t>
  </si>
  <si>
    <t>649-913-0292</t>
  </si>
  <si>
    <t>ccallicott5o@imageshack.us</t>
  </si>
  <si>
    <t>Imageshack</t>
  </si>
  <si>
    <t>Chrystel Ebden</t>
  </si>
  <si>
    <t>739-173-6753</t>
  </si>
  <si>
    <t>cebden5p@a8.net</t>
  </si>
  <si>
    <t>A8</t>
  </si>
  <si>
    <t>Mira Armiger</t>
  </si>
  <si>
    <t>233-932-3707</t>
  </si>
  <si>
    <t>marmiger5q@miibeian.gov.cn</t>
  </si>
  <si>
    <t>Miibeian.Gov</t>
  </si>
  <si>
    <t>Wilbur Wellan</t>
  </si>
  <si>
    <t>477-924-3389</t>
  </si>
  <si>
    <t>wwellan5r@pcworld.com</t>
  </si>
  <si>
    <t>Cynthie Formie</t>
  </si>
  <si>
    <t>473-241-7206</t>
  </si>
  <si>
    <t>cformie5s@sun.com</t>
  </si>
  <si>
    <t>George Siley</t>
  </si>
  <si>
    <t>974-627-8125</t>
  </si>
  <si>
    <t>gsiley5t@whitehouse.gov</t>
  </si>
  <si>
    <t>Whitehouse</t>
  </si>
  <si>
    <t>Genevieve Swadlin</t>
  </si>
  <si>
    <t>560-361-6588</t>
  </si>
  <si>
    <t>gswadlin5u@eventbrite.com</t>
  </si>
  <si>
    <t>Eventbrite</t>
  </si>
  <si>
    <t>Elicia Yannoni</t>
  </si>
  <si>
    <t>679-396-9215</t>
  </si>
  <si>
    <t>eyannoni5v@nydailynews.com</t>
  </si>
  <si>
    <t>Iorgos Kurth</t>
  </si>
  <si>
    <t>417-809-8470</t>
  </si>
  <si>
    <t>ikurth5w@goo.gl</t>
  </si>
  <si>
    <t>Goo</t>
  </si>
  <si>
    <t>Winny Hanscombe</t>
  </si>
  <si>
    <t>470-705-1462</t>
  </si>
  <si>
    <t>whanscombe5x@myspace.com</t>
  </si>
  <si>
    <t>Garland Josephi</t>
  </si>
  <si>
    <t>326-829-2019</t>
  </si>
  <si>
    <t>gjosephi5y@cbsnews.com</t>
  </si>
  <si>
    <t>Leonelle McClosh</t>
  </si>
  <si>
    <t>802-881-2314</t>
  </si>
  <si>
    <t>lmcclosh5z@arizona.edu</t>
  </si>
  <si>
    <t>Bondon Sholl</t>
  </si>
  <si>
    <t>233-154-5320</t>
  </si>
  <si>
    <t>bsholl60@webmd.com</t>
  </si>
  <si>
    <t>Dorene Lochet</t>
  </si>
  <si>
    <t>283-922-3118</t>
  </si>
  <si>
    <t>dlochet61@sbwire.com</t>
  </si>
  <si>
    <t>Godwin Roddell</t>
  </si>
  <si>
    <t>547-686-7213</t>
  </si>
  <si>
    <t>groddell62@elegantthemes.com</t>
  </si>
  <si>
    <t>Anatole Hynes</t>
  </si>
  <si>
    <t>654-401-3730</t>
  </si>
  <si>
    <t>ahynes63@zimbio.com</t>
  </si>
  <si>
    <t>Zimbio</t>
  </si>
  <si>
    <t>Carey Kloska</t>
  </si>
  <si>
    <t>458-727-9673</t>
  </si>
  <si>
    <t>ckloska64@a8.net</t>
  </si>
  <si>
    <t>Cart Tomczykowski</t>
  </si>
  <si>
    <t>554-105-2443</t>
  </si>
  <si>
    <t>ctomczykowski65@cafepress.com</t>
  </si>
  <si>
    <t>Vaughan Deble</t>
  </si>
  <si>
    <t>844-429-1885</t>
  </si>
  <si>
    <t>vdeble66@pcworld.com</t>
  </si>
  <si>
    <t>Larine Hedgeman</t>
  </si>
  <si>
    <t>797-892-0511</t>
  </si>
  <si>
    <t>lhedgeman67@nydailynews.com</t>
  </si>
  <si>
    <t>Raymond Searl</t>
  </si>
  <si>
    <t>489-225-5631</t>
  </si>
  <si>
    <t>rsearl68@ifeng.com</t>
  </si>
  <si>
    <t>Ifeng</t>
  </si>
  <si>
    <t>Bron Trittam</t>
  </si>
  <si>
    <t>491-946-2123</t>
  </si>
  <si>
    <t>btrittam69@hhs.gov</t>
  </si>
  <si>
    <t>Hhs</t>
  </si>
  <si>
    <t>Gaven Demschke</t>
  </si>
  <si>
    <t>572-216-0901</t>
  </si>
  <si>
    <t>gdemschke6a@prweb.com</t>
  </si>
  <si>
    <t>Prweb</t>
  </si>
  <si>
    <t>Jud Eshmade</t>
  </si>
  <si>
    <t>520-562-6170</t>
  </si>
  <si>
    <t>jeshmade6b@photobucket.com</t>
  </si>
  <si>
    <t>Keenan Caldera</t>
  </si>
  <si>
    <t>221-635-7368</t>
  </si>
  <si>
    <t>kcaldera6c@scribd.com</t>
  </si>
  <si>
    <t>Laney Dolbey</t>
  </si>
  <si>
    <t>924-380-5667</t>
  </si>
  <si>
    <t>ldolbey6d@furl.net</t>
  </si>
  <si>
    <t>Furl</t>
  </si>
  <si>
    <t>Killy McGahern</t>
  </si>
  <si>
    <t>111-607-0163</t>
  </si>
  <si>
    <t>kmcgahern6e@123-reg.co.uk</t>
  </si>
  <si>
    <t>Miriam Leigh</t>
  </si>
  <si>
    <t>499-368-8597</t>
  </si>
  <si>
    <t>mleigh6f@amazon.co.uk</t>
  </si>
  <si>
    <t>Amazon.Co</t>
  </si>
  <si>
    <t>Sonni Todd</t>
  </si>
  <si>
    <t>608-443-8049</t>
  </si>
  <si>
    <t>stodd6g@utexas.edu</t>
  </si>
  <si>
    <t>Jacquenette Irlam</t>
  </si>
  <si>
    <t>678-165-4768</t>
  </si>
  <si>
    <t>jirlam6h@nsw.gov.au</t>
  </si>
  <si>
    <t>Nsw.Gov</t>
  </si>
  <si>
    <t>Guilbert Gilfillan</t>
  </si>
  <si>
    <t>700-860-1640</t>
  </si>
  <si>
    <t>ggilfillan6i@mozilla.com</t>
  </si>
  <si>
    <t>Mozilla</t>
  </si>
  <si>
    <t>Cybill Hymus</t>
  </si>
  <si>
    <t>244-249-6509</t>
  </si>
  <si>
    <t>chymus6j@yelp.com</t>
  </si>
  <si>
    <t>Yelp</t>
  </si>
  <si>
    <t>Faulkner Lambrook</t>
  </si>
  <si>
    <t>893-556-8521</t>
  </si>
  <si>
    <t>flambrook6k@tripadvisor.com</t>
  </si>
  <si>
    <t>Tripadvisor</t>
  </si>
  <si>
    <t>Noellyn Toohey</t>
  </si>
  <si>
    <t>799-956-1242</t>
  </si>
  <si>
    <t>ntoohey6l@cdc.gov</t>
  </si>
  <si>
    <t>Cdc</t>
  </si>
  <si>
    <t>Drona Costock</t>
  </si>
  <si>
    <t>450-157-4481</t>
  </si>
  <si>
    <t>dcostock6m@shareasale.com</t>
  </si>
  <si>
    <t>Shareasale</t>
  </si>
  <si>
    <t>Amata Westmancoat</t>
  </si>
  <si>
    <t>804-161-3746</t>
  </si>
  <si>
    <t>awestmancoat6n@surveymonkey.com</t>
  </si>
  <si>
    <t>Surveymonkey</t>
  </si>
  <si>
    <t>Antonie Philipeaux</t>
  </si>
  <si>
    <t>631-838-3166</t>
  </si>
  <si>
    <t>aphilipeaux6o@admin.ch</t>
  </si>
  <si>
    <t>Admin</t>
  </si>
  <si>
    <t>Hayden Tatnell</t>
  </si>
  <si>
    <t>512-847-6024</t>
  </si>
  <si>
    <t>htatnell6p@hubpages.com</t>
  </si>
  <si>
    <t>Hubpages</t>
  </si>
  <si>
    <t>Clevie Wassell</t>
  </si>
  <si>
    <t>431-226-1171</t>
  </si>
  <si>
    <t>cwassell6q@bloglovin.com</t>
  </si>
  <si>
    <t>Ermina Stinton</t>
  </si>
  <si>
    <t>872-291-8173</t>
  </si>
  <si>
    <t>estinton6r@cyberchimps.com</t>
  </si>
  <si>
    <t>Cyberchimps</t>
  </si>
  <si>
    <t>Adrianne Sallows</t>
  </si>
  <si>
    <t>754-859-0428</t>
  </si>
  <si>
    <t>asallows6s@nba.com</t>
  </si>
  <si>
    <t>Nba</t>
  </si>
  <si>
    <t>Giles Acedo</t>
  </si>
  <si>
    <t>687-595-4513</t>
  </si>
  <si>
    <t>gacedo6t@csmonitor.com</t>
  </si>
  <si>
    <t>Csmonitor</t>
  </si>
  <si>
    <t>Denny Reinbeck</t>
  </si>
  <si>
    <t>930-603-0442</t>
  </si>
  <si>
    <t>dreinbeck6u@uol.com.br</t>
  </si>
  <si>
    <t>Uol.Com</t>
  </si>
  <si>
    <t>Leese Innott</t>
  </si>
  <si>
    <t>225-156-4626</t>
  </si>
  <si>
    <t>linnott6v@desdev.cn</t>
  </si>
  <si>
    <t>Desdev</t>
  </si>
  <si>
    <t>Mimi Jaques</t>
  </si>
  <si>
    <t>851-253-1316</t>
  </si>
  <si>
    <t>mjaques6w@state.tx.us</t>
  </si>
  <si>
    <t>Carce Twelves</t>
  </si>
  <si>
    <t>418-470-5250</t>
  </si>
  <si>
    <t>ctwelves6x@imgur.com</t>
  </si>
  <si>
    <t>Imgur</t>
  </si>
  <si>
    <t>Kattie O'Loughnan</t>
  </si>
  <si>
    <t>670-760-2694</t>
  </si>
  <si>
    <t>koloughnan6y@newsvine.com</t>
  </si>
  <si>
    <t>Newsvine</t>
  </si>
  <si>
    <t>Yolanda Lyle</t>
  </si>
  <si>
    <t>437-661-3695</t>
  </si>
  <si>
    <t>ylyle6z@amazonaws.com</t>
  </si>
  <si>
    <t>Amazonaws</t>
  </si>
  <si>
    <t>Basilius Crasswell</t>
  </si>
  <si>
    <t>861-372-5079</t>
  </si>
  <si>
    <t>bcrasswell70@china.com.cn</t>
  </si>
  <si>
    <t>China.Com</t>
  </si>
  <si>
    <t>Paulo Melwall</t>
  </si>
  <si>
    <t>880-486-2342</t>
  </si>
  <si>
    <t>pmelwall71@xinhuanet.com</t>
  </si>
  <si>
    <t>Xinhuanet</t>
  </si>
  <si>
    <t>Trenton Muldownie</t>
  </si>
  <si>
    <t>855-436-9793</t>
  </si>
  <si>
    <t>tmuldownie72@shareasale.com</t>
  </si>
  <si>
    <t>Rockey Kingham</t>
  </si>
  <si>
    <t>147-349-9178</t>
  </si>
  <si>
    <t>rkingham73@mac.com</t>
  </si>
  <si>
    <t>Mac</t>
  </si>
  <si>
    <t>Liana Vondrys</t>
  </si>
  <si>
    <t>956-143-7085</t>
  </si>
  <si>
    <t>lvondrys74@adobe.com</t>
  </si>
  <si>
    <t>Adobe</t>
  </si>
  <si>
    <t>Robbie Saladino</t>
  </si>
  <si>
    <t>739-126-9657</t>
  </si>
  <si>
    <t>rsaladino75@geocities.jp</t>
  </si>
  <si>
    <t>Geocities</t>
  </si>
  <si>
    <t>Jacob Fiddyment</t>
  </si>
  <si>
    <t>799-897-1303</t>
  </si>
  <si>
    <t>jfiddyment76@surveymonkey.com</t>
  </si>
  <si>
    <t>Willis Gavagan</t>
  </si>
  <si>
    <t>334-725-1710</t>
  </si>
  <si>
    <t>wgavagan77@go.com</t>
  </si>
  <si>
    <t>Go</t>
  </si>
  <si>
    <t>Willyt Tranmer</t>
  </si>
  <si>
    <t>975-513-5973</t>
  </si>
  <si>
    <t>wtranmer78@list-manage.com</t>
  </si>
  <si>
    <t>List-Manage</t>
  </si>
  <si>
    <t>Moselle Riche</t>
  </si>
  <si>
    <t>698-293-5212</t>
  </si>
  <si>
    <t>mriche79@bloglovin.com</t>
  </si>
  <si>
    <t>Booth Claypool</t>
  </si>
  <si>
    <t>197-367-3210</t>
  </si>
  <si>
    <t>bclaypool7a@eventbrite.com</t>
  </si>
  <si>
    <t>Eydie Boshers</t>
  </si>
  <si>
    <t>759-182-7823</t>
  </si>
  <si>
    <t>eboshers7b@facebook.com</t>
  </si>
  <si>
    <t>Facebook</t>
  </si>
  <si>
    <t>Edgard Danet</t>
  </si>
  <si>
    <t>328-734-2309</t>
  </si>
  <si>
    <t>edanet7c@pbs.org</t>
  </si>
  <si>
    <t>Ashby Gregory</t>
  </si>
  <si>
    <t>655-278-5784</t>
  </si>
  <si>
    <t>agregory7d@sun.com</t>
  </si>
  <si>
    <t>Neville Cassie</t>
  </si>
  <si>
    <t>728-913-7575</t>
  </si>
  <si>
    <t>ncassie7e@rakuten.co.jp</t>
  </si>
  <si>
    <t>Rakuten.Co</t>
  </si>
  <si>
    <t>Etty Rough</t>
  </si>
  <si>
    <t>766-951-4697</t>
  </si>
  <si>
    <t>erough7f@netlog.com</t>
  </si>
  <si>
    <t>Netlog</t>
  </si>
  <si>
    <t>Lazarus Whittlesea</t>
  </si>
  <si>
    <t>832-743-5465</t>
  </si>
  <si>
    <t>lwhittlesea7g@github.io</t>
  </si>
  <si>
    <t>Emogene Leaburn</t>
  </si>
  <si>
    <t>203-433-0738</t>
  </si>
  <si>
    <t>eleaburn7h@51.la</t>
  </si>
  <si>
    <t>Dunc Renvoys</t>
  </si>
  <si>
    <t>688-236-2642</t>
  </si>
  <si>
    <t>drenvoys7i@bbc.co.uk</t>
  </si>
  <si>
    <t>Bbc.Co</t>
  </si>
  <si>
    <t>Stanton Regan</t>
  </si>
  <si>
    <t>434-173-9698</t>
  </si>
  <si>
    <t>sregan7j@youtube.com</t>
  </si>
  <si>
    <t>Youtube</t>
  </si>
  <si>
    <t>Melvyn Offill</t>
  </si>
  <si>
    <t>279-444-4290</t>
  </si>
  <si>
    <t>moffill7k@prweb.com</t>
  </si>
  <si>
    <t>Glynis Omand</t>
  </si>
  <si>
    <t>205-319-0490</t>
  </si>
  <si>
    <t>gomand7l@icq.com</t>
  </si>
  <si>
    <t>Icq</t>
  </si>
  <si>
    <t>Dallis Spatari</t>
  </si>
  <si>
    <t>248-579-0178</t>
  </si>
  <si>
    <t>dspatari7m@prweb.com</t>
  </si>
  <si>
    <t>Marley Dornin</t>
  </si>
  <si>
    <t>385-357-2446</t>
  </si>
  <si>
    <t>mdornin7n@so-net.ne.jp</t>
  </si>
  <si>
    <t>Nelly Bickley</t>
  </si>
  <si>
    <t>916-876-5812</t>
  </si>
  <si>
    <t>nbickley7o@ifeng.com</t>
  </si>
  <si>
    <t>Brigham Garter</t>
  </si>
  <si>
    <t>504-857-9735</t>
  </si>
  <si>
    <t>bgarter7p@studiopress.com</t>
  </si>
  <si>
    <t>Janella Mallard</t>
  </si>
  <si>
    <t>111-122-6691</t>
  </si>
  <si>
    <t>jmallard7q@1688.com</t>
  </si>
  <si>
    <t>1688</t>
  </si>
  <si>
    <t>Barty Farleigh</t>
  </si>
  <si>
    <t>555-949-3752</t>
  </si>
  <si>
    <t>bfarleigh7r@godaddy.com</t>
  </si>
  <si>
    <t>Godaddy</t>
  </si>
  <si>
    <t>Gerianna Schurig</t>
  </si>
  <si>
    <t>226-417-5264</t>
  </si>
  <si>
    <t>gschurig7s@hexun.com</t>
  </si>
  <si>
    <t>Herculie Chasson</t>
  </si>
  <si>
    <t>259-196-5347</t>
  </si>
  <si>
    <t>hchasson7t@sogou.com</t>
  </si>
  <si>
    <t>Sogou</t>
  </si>
  <si>
    <t>Budd Eddis</t>
  </si>
  <si>
    <t>874-122-7238</t>
  </si>
  <si>
    <t>beddis7u@mayoclinic.com</t>
  </si>
  <si>
    <t>Mayoclinic</t>
  </si>
  <si>
    <t>Dougie Drinkhall</t>
  </si>
  <si>
    <t>769-727-4781</t>
  </si>
  <si>
    <t>ddrinkhall7v@geocities.jp</t>
  </si>
  <si>
    <t>Nathan Sheasby</t>
  </si>
  <si>
    <t>962-250-1735</t>
  </si>
  <si>
    <t>nsheasby7w@engadget.com</t>
  </si>
  <si>
    <t>Ram De Freyne</t>
  </si>
  <si>
    <t>549-348-0736</t>
  </si>
  <si>
    <t>rde7x@reference.com</t>
  </si>
  <si>
    <t>Reference</t>
  </si>
  <si>
    <t>Clive Barles</t>
  </si>
  <si>
    <t>580-462-4755</t>
  </si>
  <si>
    <t>cbarles7y@blinklist.com</t>
  </si>
  <si>
    <t>Blinklist</t>
  </si>
  <si>
    <t>Ariel Legat</t>
  </si>
  <si>
    <t>605-777-9916</t>
  </si>
  <si>
    <t>alegat7z@friendfeed.com</t>
  </si>
  <si>
    <t>Brita Banks</t>
  </si>
  <si>
    <t>474-500-3025</t>
  </si>
  <si>
    <t>bbanks80@fc2.com</t>
  </si>
  <si>
    <t>Harmonia Ferrieroi</t>
  </si>
  <si>
    <t>650-641-0198</t>
  </si>
  <si>
    <t>hferrieroi81@harvard.edu</t>
  </si>
  <si>
    <t>Harvard</t>
  </si>
  <si>
    <t>Emiline Hambers</t>
  </si>
  <si>
    <t>755-695-8573</t>
  </si>
  <si>
    <t>ehambers82@businessinsider.com</t>
  </si>
  <si>
    <t>Oswell Thunder</t>
  </si>
  <si>
    <t>270-723-2229</t>
  </si>
  <si>
    <t>othunder83@exblog.jp</t>
  </si>
  <si>
    <t>Exblog</t>
  </si>
  <si>
    <t>Sissie Whellans</t>
  </si>
  <si>
    <t>382-477-7799</t>
  </si>
  <si>
    <t>swhellans84@boston.com</t>
  </si>
  <si>
    <t>Boston</t>
  </si>
  <si>
    <t>Ernestus Habershaw</t>
  </si>
  <si>
    <t>605-704-3804</t>
  </si>
  <si>
    <t>ehabershaw85@virginia.edu</t>
  </si>
  <si>
    <t>Virginia</t>
  </si>
  <si>
    <t>Gracia Allcoat</t>
  </si>
  <si>
    <t>308-717-5183</t>
  </si>
  <si>
    <t>gallcoat86@msu.edu</t>
  </si>
  <si>
    <t>Msu</t>
  </si>
  <si>
    <t>Debbie Savege</t>
  </si>
  <si>
    <t>122-514-2286</t>
  </si>
  <si>
    <t>dsavege87@springer.com</t>
  </si>
  <si>
    <t>Springer</t>
  </si>
  <si>
    <t>Phelia Caseri</t>
  </si>
  <si>
    <t>857-237-8051</t>
  </si>
  <si>
    <t>pcaseri88@businessweek.com</t>
  </si>
  <si>
    <t>Businessweek</t>
  </si>
  <si>
    <t>Pavla Felderer</t>
  </si>
  <si>
    <t>205-485-0222</t>
  </si>
  <si>
    <t>pfelderer89@nyu.edu</t>
  </si>
  <si>
    <t>Nyu</t>
  </si>
  <si>
    <t>Kingston Breem</t>
  </si>
  <si>
    <t>496-854-6337</t>
  </si>
  <si>
    <t>kbreem8a@eventbrite.com</t>
  </si>
  <si>
    <t>Rad Van Halen</t>
  </si>
  <si>
    <t>491-250-5419</t>
  </si>
  <si>
    <t>rvan8b@nydailynews.com</t>
  </si>
  <si>
    <t>Davin Sposito</t>
  </si>
  <si>
    <t>332-101-5222</t>
  </si>
  <si>
    <t>dsposito8c@zdnet.com</t>
  </si>
  <si>
    <t>Carilyn Postlethwaite</t>
  </si>
  <si>
    <t>406-346-1117</t>
  </si>
  <si>
    <t>cpostlethwaite8d@blogger.com</t>
  </si>
  <si>
    <t>Blogger</t>
  </si>
  <si>
    <t>Johnath Greenset</t>
  </si>
  <si>
    <t>103-984-7658</t>
  </si>
  <si>
    <t>jgreenset8e@si.edu</t>
  </si>
  <si>
    <t>Si</t>
  </si>
  <si>
    <t>Brandise Stannas</t>
  </si>
  <si>
    <t>848-629-6973</t>
  </si>
  <si>
    <t>bstannas8f@booking.com</t>
  </si>
  <si>
    <t>Booking</t>
  </si>
  <si>
    <t>Gavrielle Nyssens</t>
  </si>
  <si>
    <t>999-491-5722</t>
  </si>
  <si>
    <t>gnyssens8g@netlog.com</t>
  </si>
  <si>
    <t>Michail Skeates</t>
  </si>
  <si>
    <t>388-977-3929</t>
  </si>
  <si>
    <t>mskeates8h@google.com.br</t>
  </si>
  <si>
    <t>Google.Com</t>
  </si>
  <si>
    <t>Sashenka Jansa</t>
  </si>
  <si>
    <t>216-717-8788</t>
  </si>
  <si>
    <t>sjansa8i@arizona.edu</t>
  </si>
  <si>
    <t>Yettie Lownsbrough</t>
  </si>
  <si>
    <t>106-445-4334</t>
  </si>
  <si>
    <t>ylownsbrough8j@wikimedia.org</t>
  </si>
  <si>
    <t>Wikimedia</t>
  </si>
  <si>
    <t>Dulcy Trudgion</t>
  </si>
  <si>
    <t>749-913-9505</t>
  </si>
  <si>
    <t>dtrudgion8k@g.co</t>
  </si>
  <si>
    <t>G</t>
  </si>
  <si>
    <t>Cordy Birbeck</t>
  </si>
  <si>
    <t>774-937-3975</t>
  </si>
  <si>
    <t>cbirbeck8l@nature.com</t>
  </si>
  <si>
    <t>Camellia Mains</t>
  </si>
  <si>
    <t>711-949-8206</t>
  </si>
  <si>
    <t>cmains8m@craigslist.org</t>
  </si>
  <si>
    <t>Craigslist</t>
  </si>
  <si>
    <t>Salmon Leiden</t>
  </si>
  <si>
    <t>791-870-3068</t>
  </si>
  <si>
    <t>sleiden8n@people.com.cn</t>
  </si>
  <si>
    <t>People.Com</t>
  </si>
  <si>
    <t>Doralynn Sabathe</t>
  </si>
  <si>
    <t>412-819-4619</t>
  </si>
  <si>
    <t>dsabathe8o@scribd.com</t>
  </si>
  <si>
    <t>Hedy Scotland</t>
  </si>
  <si>
    <t>834-514-8625</t>
  </si>
  <si>
    <t>hscotland8p@dion.ne.jp</t>
  </si>
  <si>
    <t>Paxon Dumbrill</t>
  </si>
  <si>
    <t>844-182-5511</t>
  </si>
  <si>
    <t>pdumbrill8q@gov.uk</t>
  </si>
  <si>
    <t>Gov</t>
  </si>
  <si>
    <t>Josepha Shilstone</t>
  </si>
  <si>
    <t>801-983-9438</t>
  </si>
  <si>
    <t>jshilstone8r@tripod.com</t>
  </si>
  <si>
    <t>Tripod</t>
  </si>
  <si>
    <t>Valerie Iacovini</t>
  </si>
  <si>
    <t>641-607-8108</t>
  </si>
  <si>
    <t>viacovini8s@eventbrite.com</t>
  </si>
  <si>
    <t>Irita Dargavel</t>
  </si>
  <si>
    <t>545-750-6353</t>
  </si>
  <si>
    <t>idargavel8t@nature.com</t>
  </si>
  <si>
    <t>Carmelle MacSkeagan</t>
  </si>
  <si>
    <t>626-338-1799</t>
  </si>
  <si>
    <t>cmacskeagan8u@plala.or.jp</t>
  </si>
  <si>
    <t>Nobie Spoor</t>
  </si>
  <si>
    <t>258-869-2723</t>
  </si>
  <si>
    <t>nspoor8v@ibm.com</t>
  </si>
  <si>
    <t>Ibm</t>
  </si>
  <si>
    <t>Gayelord Wrightson</t>
  </si>
  <si>
    <t>970-404-9561</t>
  </si>
  <si>
    <t>gwrightson8w@noaa.gov</t>
  </si>
  <si>
    <t>Noaa</t>
  </si>
  <si>
    <t>Tammie Danett</t>
  </si>
  <si>
    <t>384-256-6871</t>
  </si>
  <si>
    <t>tdanett8x@hexun.com</t>
  </si>
  <si>
    <t>Yank Lesser</t>
  </si>
  <si>
    <t>125-559-2992</t>
  </si>
  <si>
    <t>ylesser8y@netscape.com</t>
  </si>
  <si>
    <t>Netscape</t>
  </si>
  <si>
    <t>Grantley Labrum</t>
  </si>
  <si>
    <t>500-384-5869</t>
  </si>
  <si>
    <t>glabrum8z@shop-pro.jp</t>
  </si>
  <si>
    <t>Shop-Pro</t>
  </si>
  <si>
    <t>Vanya Pairpoint</t>
  </si>
  <si>
    <t>285-179-2670</t>
  </si>
  <si>
    <t>vpairpoint90@businesswire.com</t>
  </si>
  <si>
    <t>Edythe Balnaves</t>
  </si>
  <si>
    <t>324-998-2537</t>
  </si>
  <si>
    <t>ebalnaves91@upenn.edu</t>
  </si>
  <si>
    <t>Augy Rosenblad</t>
  </si>
  <si>
    <t>649-440-7845</t>
  </si>
  <si>
    <t>arosenblad92@myspace.com</t>
  </si>
  <si>
    <t>Eleen Samwaye</t>
  </si>
  <si>
    <t>713-528-4582</t>
  </si>
  <si>
    <t>esamwaye93@opera.com</t>
  </si>
  <si>
    <t>Opera</t>
  </si>
  <si>
    <t>Flossie Childers</t>
  </si>
  <si>
    <t>519-142-8990</t>
  </si>
  <si>
    <t>fchilders94@cocolog-nifty.com</t>
  </si>
  <si>
    <t>Cocolog-Nifty</t>
  </si>
  <si>
    <t>Hobart Lyddiard</t>
  </si>
  <si>
    <t>468-533-0746</t>
  </si>
  <si>
    <t>hlyddiard95@nymag.com</t>
  </si>
  <si>
    <t>Nymag</t>
  </si>
  <si>
    <t>Meggie Sarsfield</t>
  </si>
  <si>
    <t>210-317-2183</t>
  </si>
  <si>
    <t>msarsfield96@auda.org.au</t>
  </si>
  <si>
    <t>Auda.Org</t>
  </si>
  <si>
    <t>Carolee Tomsu</t>
  </si>
  <si>
    <t>327-296-7072</t>
  </si>
  <si>
    <t>ctomsu97@icio.us</t>
  </si>
  <si>
    <t>Icio</t>
  </si>
  <si>
    <t>Benedetta Plackstone</t>
  </si>
  <si>
    <t>671-712-2907</t>
  </si>
  <si>
    <t>bplackstone98@symantec.com</t>
  </si>
  <si>
    <t>Olly O'Connell</t>
  </si>
  <si>
    <t>536-904-6552</t>
  </si>
  <si>
    <t>ooconnell99@businessweek.com</t>
  </si>
  <si>
    <t>Lynne Riddler</t>
  </si>
  <si>
    <t>522-998-2147</t>
  </si>
  <si>
    <t>lriddler9a@alexa.com</t>
  </si>
  <si>
    <t>Alexa</t>
  </si>
  <si>
    <t>Douglas Orkney</t>
  </si>
  <si>
    <t>249-537-9366</t>
  </si>
  <si>
    <t>dorkney9b@a8.net</t>
  </si>
  <si>
    <t>Jazmin Beathem</t>
  </si>
  <si>
    <t>840-450-9467</t>
  </si>
  <si>
    <t>jbeathem9c@google.nl</t>
  </si>
  <si>
    <t>Lemuel Dwyr</t>
  </si>
  <si>
    <t>384-305-3030</t>
  </si>
  <si>
    <t>ldwyr9d@ovh.net</t>
  </si>
  <si>
    <t>Cathleen Hale</t>
  </si>
  <si>
    <t>381-356-1974</t>
  </si>
  <si>
    <t>chale9e@virginia.edu</t>
  </si>
  <si>
    <t>Yoshi Birdwhistle</t>
  </si>
  <si>
    <t>934-187-8744</t>
  </si>
  <si>
    <t>ybirdwhistle9f@upenn.edu</t>
  </si>
  <si>
    <t>Ebeneser Berre</t>
  </si>
  <si>
    <t>215-339-1065</t>
  </si>
  <si>
    <t>eberre9g@wufoo.com</t>
  </si>
  <si>
    <t>Robinette Redihough</t>
  </si>
  <si>
    <t>674-200-4388</t>
  </si>
  <si>
    <t>rredihough9h@cloudflare.com</t>
  </si>
  <si>
    <t>Cloudflare</t>
  </si>
  <si>
    <t>Mindy Mateo</t>
  </si>
  <si>
    <t>590-402-3238</t>
  </si>
  <si>
    <t>mmateo9i@ihg.com</t>
  </si>
  <si>
    <t>Ihg</t>
  </si>
  <si>
    <t>Suzanne Stack</t>
  </si>
  <si>
    <t>868-873-7204</t>
  </si>
  <si>
    <t>sstack9j@sciencedirect.com</t>
  </si>
  <si>
    <t>Lorene Wilby</t>
  </si>
  <si>
    <t>729-488-9120</t>
  </si>
  <si>
    <t>lwilby9k@google.com.br</t>
  </si>
  <si>
    <t>Purcell Brundall</t>
  </si>
  <si>
    <t>744-804-6606</t>
  </si>
  <si>
    <t>pbrundall9l@nbcnews.com</t>
  </si>
  <si>
    <t>Nbcnews</t>
  </si>
  <si>
    <t>Vern Jeannesson</t>
  </si>
  <si>
    <t>618-605-9346</t>
  </si>
  <si>
    <t>vjeannesson9m@uol.com.br</t>
  </si>
  <si>
    <t>Claudian Gumary</t>
  </si>
  <si>
    <t>912-589-8879</t>
  </si>
  <si>
    <t>cgumary9n@sina.com.cn</t>
  </si>
  <si>
    <t>Sina.Com</t>
  </si>
  <si>
    <t>Ashlan Thame</t>
  </si>
  <si>
    <t>942-250-2156</t>
  </si>
  <si>
    <t>athame9o@wordpress.org</t>
  </si>
  <si>
    <t>Wordpress</t>
  </si>
  <si>
    <t>King Spurge</t>
  </si>
  <si>
    <t>486-804-1341</t>
  </si>
  <si>
    <t>kspurge9p@nymag.com</t>
  </si>
  <si>
    <t>Lizbeth Trevains</t>
  </si>
  <si>
    <t>284-371-3303</t>
  </si>
  <si>
    <t>ltrevains9q@whitehouse.gov</t>
  </si>
  <si>
    <t>Kristofer Wilkisson</t>
  </si>
  <si>
    <t>703-136-1804</t>
  </si>
  <si>
    <t>kwilkisson9r@hibu.com</t>
  </si>
  <si>
    <t>Hibu</t>
  </si>
  <si>
    <t>Sergeant Cheeseman</t>
  </si>
  <si>
    <t>804-448-4772</t>
  </si>
  <si>
    <t>scheeseman9s@bloomberg.com</t>
  </si>
  <si>
    <t>Bloomberg</t>
  </si>
  <si>
    <t>Reggy Caillou</t>
  </si>
  <si>
    <t>385-625-8130</t>
  </si>
  <si>
    <t>rcaillou9t@zimbio.com</t>
  </si>
  <si>
    <t>Collie Scoullar</t>
  </si>
  <si>
    <t>419-777-5283</t>
  </si>
  <si>
    <t>cscoullar9u@businessweek.com</t>
  </si>
  <si>
    <t>Darcey Milier</t>
  </si>
  <si>
    <t>862-115-9959</t>
  </si>
  <si>
    <t>dmilier9v@jugem.jp</t>
  </si>
  <si>
    <t>Temp Lamacraft</t>
  </si>
  <si>
    <t>146-334-1746</t>
  </si>
  <si>
    <t>tlamacraft9w@tumblr.com</t>
  </si>
  <si>
    <t>Tumblr</t>
  </si>
  <si>
    <t>Ileana Innott</t>
  </si>
  <si>
    <t>643-697-8606</t>
  </si>
  <si>
    <t>iinnott9x@answers.com</t>
  </si>
  <si>
    <t>Joanne Leipold</t>
  </si>
  <si>
    <t>404-304-4400</t>
  </si>
  <si>
    <t>jleipold9y@uiuc.edu</t>
  </si>
  <si>
    <t>Eldon Studdert</t>
  </si>
  <si>
    <t>208-675-0393</t>
  </si>
  <si>
    <t>estuddert9z@geocities.jp</t>
  </si>
  <si>
    <t>Rouvin Bladder</t>
  </si>
  <si>
    <t>216-438-7408</t>
  </si>
  <si>
    <t>rbladdera0@google.nl</t>
  </si>
  <si>
    <t>Talbert Welfare</t>
  </si>
  <si>
    <t>111-747-3449</t>
  </si>
  <si>
    <t>twelfarea1@constantcontact.com</t>
  </si>
  <si>
    <t>Constantcontact</t>
  </si>
  <si>
    <t>Kendricks Culwen</t>
  </si>
  <si>
    <t>844-367-1304</t>
  </si>
  <si>
    <t>kculwena2@about.com</t>
  </si>
  <si>
    <t>About</t>
  </si>
  <si>
    <t>Beverie Kerridge</t>
  </si>
  <si>
    <t>731-927-9958</t>
  </si>
  <si>
    <t>bkerridgea3@latimes.com</t>
  </si>
  <si>
    <t>Latimes</t>
  </si>
  <si>
    <t>Delphinia Corfield</t>
  </si>
  <si>
    <t>475-791-8944</t>
  </si>
  <si>
    <t>dcorfielda4@examiner.com</t>
  </si>
  <si>
    <t>Examiner</t>
  </si>
  <si>
    <t>Ardelia Rewcastle</t>
  </si>
  <si>
    <t>546-274-3026</t>
  </si>
  <si>
    <t>arewcastlea5@loc.gov</t>
  </si>
  <si>
    <t>Loc</t>
  </si>
  <si>
    <t>Lilian Scatcher</t>
  </si>
  <si>
    <t>809-886-5244</t>
  </si>
  <si>
    <t>lscatchera6@marriott.com</t>
  </si>
  <si>
    <t>Marriott</t>
  </si>
  <si>
    <t>Charmion Patnelli</t>
  </si>
  <si>
    <t>311-644-6290</t>
  </si>
  <si>
    <t>cpatnellia7@oracle.com</t>
  </si>
  <si>
    <t>Dorris Brimilcombe</t>
  </si>
  <si>
    <t>318-934-5386</t>
  </si>
  <si>
    <t>dbrimilcombea8@prnewswire.com</t>
  </si>
  <si>
    <t>Evelin Cobelli</t>
  </si>
  <si>
    <t>581-963-7697</t>
  </si>
  <si>
    <t>ecobellia9@si.edu</t>
  </si>
  <si>
    <t>Bess Munkley</t>
  </si>
  <si>
    <t>564-985-0865</t>
  </si>
  <si>
    <t>bmunkleyaa@aboutads.info</t>
  </si>
  <si>
    <t>Kari Savary</t>
  </si>
  <si>
    <t>976-128-0359</t>
  </si>
  <si>
    <t>ksavaryab@newsvine.com</t>
  </si>
  <si>
    <t>Ann Keyte</t>
  </si>
  <si>
    <t>805-926-9113</t>
  </si>
  <si>
    <t>akeyteac@360.cn</t>
  </si>
  <si>
    <t>Stevana MacKay</t>
  </si>
  <si>
    <t>935-869-1376</t>
  </si>
  <si>
    <t>smackayad@microsoft.com</t>
  </si>
  <si>
    <t>Konstantin Kindall</t>
  </si>
  <si>
    <t>621-355-4495</t>
  </si>
  <si>
    <t>kkindallae@godaddy.com</t>
  </si>
  <si>
    <t>Addison Dy</t>
  </si>
  <si>
    <t>327-618-9843</t>
  </si>
  <si>
    <t>adyaf@multiply.com</t>
  </si>
  <si>
    <t>Walton Jellico</t>
  </si>
  <si>
    <t>701-543-5897</t>
  </si>
  <si>
    <t>wjellicoag@virginia.edu</t>
  </si>
  <si>
    <t>Cari Taleworth</t>
  </si>
  <si>
    <t>135-491-0756</t>
  </si>
  <si>
    <t>ctaleworthah@typepad.com</t>
  </si>
  <si>
    <t>Allen MacGilrewy</t>
  </si>
  <si>
    <t>616-747-5854</t>
  </si>
  <si>
    <t>amacgilrewyai@bizjournals.com</t>
  </si>
  <si>
    <t>Bobbette Panner</t>
  </si>
  <si>
    <t>764-199-2387</t>
  </si>
  <si>
    <t>bpanneraj@livejournal.com</t>
  </si>
  <si>
    <t>Craggie Youster</t>
  </si>
  <si>
    <t>633-565-8513</t>
  </si>
  <si>
    <t>cyousterak@csmonitor.com</t>
  </si>
  <si>
    <t>Martie Pietruszka</t>
  </si>
  <si>
    <t>985-486-3800</t>
  </si>
  <si>
    <t>mpietruszkaal@un.org</t>
  </si>
  <si>
    <t>Un</t>
  </si>
  <si>
    <t>Roseanne Roy</t>
  </si>
  <si>
    <t>355-146-5450</t>
  </si>
  <si>
    <t>rroyam@ebay.com</t>
  </si>
  <si>
    <t>Ebay</t>
  </si>
  <si>
    <t>Toby Evangelinos</t>
  </si>
  <si>
    <t>529-701-5688</t>
  </si>
  <si>
    <t>tevangelinosan@livejournal.com</t>
  </si>
  <si>
    <t>Ede Nilles</t>
  </si>
  <si>
    <t>808-585-8380</t>
  </si>
  <si>
    <t>enillesao@bing.com</t>
  </si>
  <si>
    <t>Bing</t>
  </si>
  <si>
    <t>Karrie Wilshaw</t>
  </si>
  <si>
    <t>182-272-4203</t>
  </si>
  <si>
    <t>kwilshawap@cam.ac.uk</t>
  </si>
  <si>
    <t>Cam.Ac</t>
  </si>
  <si>
    <t>Petr MacChaell</t>
  </si>
  <si>
    <t>197-134-7157</t>
  </si>
  <si>
    <t>pmacchaellaq@sbwire.com</t>
  </si>
  <si>
    <t>Georas Armstead</t>
  </si>
  <si>
    <t>349-934-7470</t>
  </si>
  <si>
    <t>garmsteadar@indiegogo.com</t>
  </si>
  <si>
    <t>Saxe Haseman</t>
  </si>
  <si>
    <t>941-929-0431</t>
  </si>
  <si>
    <t>shasemanas@live.com</t>
  </si>
  <si>
    <t>Live</t>
  </si>
  <si>
    <t>Jennifer Bennedsen</t>
  </si>
  <si>
    <t>262-144-7587</t>
  </si>
  <si>
    <t>jbennedsenat@mediafire.com</t>
  </si>
  <si>
    <t>Tyne Learoyde</t>
  </si>
  <si>
    <t>593-761-6717</t>
  </si>
  <si>
    <t>tlearoydeau@hugedomains.com</t>
  </si>
  <si>
    <t>Archer Delaprelle</t>
  </si>
  <si>
    <t>781-192-0839</t>
  </si>
  <si>
    <t>adelaprelleav@ehow.com</t>
  </si>
  <si>
    <t>Ehow</t>
  </si>
  <si>
    <t>Allard Bastian</t>
  </si>
  <si>
    <t>416-827-1836</t>
  </si>
  <si>
    <t>abastianaw@kickstarter.com</t>
  </si>
  <si>
    <t>Zack Dagger</t>
  </si>
  <si>
    <t>383-111-8776</t>
  </si>
  <si>
    <t>zdaggerax@google.pl</t>
  </si>
  <si>
    <t>Victor Pridie</t>
  </si>
  <si>
    <t>579-350-0890</t>
  </si>
  <si>
    <t>vpridieay@buzzfeed.com</t>
  </si>
  <si>
    <t>Buzzfeed</t>
  </si>
  <si>
    <t>Batsheva Ternott</t>
  </si>
  <si>
    <t>623-222-9694</t>
  </si>
  <si>
    <t>bternottaz@google.es</t>
  </si>
  <si>
    <t>Joletta Kiebes</t>
  </si>
  <si>
    <t>958-212-4693</t>
  </si>
  <si>
    <t>jkiebesb0@moonfruit.com</t>
  </si>
  <si>
    <t>Ebba Oppie</t>
  </si>
  <si>
    <t>313-321-0283</t>
  </si>
  <si>
    <t>eoppieb1@addtoany.com</t>
  </si>
  <si>
    <t>Gianni Bickell</t>
  </si>
  <si>
    <t>861-761-1541</t>
  </si>
  <si>
    <t>gbickellb2@gmpg.org</t>
  </si>
  <si>
    <t>Gmpg</t>
  </si>
  <si>
    <t>Drusilla Briscam</t>
  </si>
  <si>
    <t>526-883-3122</t>
  </si>
  <si>
    <t>dbriscamb3@businessinsider.com</t>
  </si>
  <si>
    <t>Erik Dudin</t>
  </si>
  <si>
    <t>663-981-9315</t>
  </si>
  <si>
    <t>edudinb4@typepad.com</t>
  </si>
  <si>
    <t>Dorthy Albertson</t>
  </si>
  <si>
    <t>166-612-6878</t>
  </si>
  <si>
    <t>dalbertsonb5@wufoo.com</t>
  </si>
  <si>
    <t>Reeva Pavlovsky</t>
  </si>
  <si>
    <t>390-148-6588</t>
  </si>
  <si>
    <t>rpavlovskyb6@skyrock.com</t>
  </si>
  <si>
    <t>Skyrock</t>
  </si>
  <si>
    <t>Tildie Abramowsky</t>
  </si>
  <si>
    <t>779-690-0395</t>
  </si>
  <si>
    <t>tabramowskyb7@timesonline.co.uk</t>
  </si>
  <si>
    <t>Timesonline.Co</t>
  </si>
  <si>
    <t>Anette Cisco</t>
  </si>
  <si>
    <t>323-764-9948</t>
  </si>
  <si>
    <t>aciscob8@printfriendly.com</t>
  </si>
  <si>
    <t>Dalton Purdon</t>
  </si>
  <si>
    <t>753-617-7902</t>
  </si>
  <si>
    <t>dpurdonb9@sciencedaily.com</t>
  </si>
  <si>
    <t>Sciencedaily</t>
  </si>
  <si>
    <t>Tandi Erickssen</t>
  </si>
  <si>
    <t>701-953-3356</t>
  </si>
  <si>
    <t>terickssenba@nhs.uk</t>
  </si>
  <si>
    <t>Nhs</t>
  </si>
  <si>
    <t>Pavla Sale</t>
  </si>
  <si>
    <t>427-220-5552</t>
  </si>
  <si>
    <t>psalebb@earthlink.net</t>
  </si>
  <si>
    <t>Barret Belli</t>
  </si>
  <si>
    <t>618-360-0849</t>
  </si>
  <si>
    <t>bbellibc@jigsy.com</t>
  </si>
  <si>
    <t>Jigsy</t>
  </si>
  <si>
    <t>Manuel Sackur</t>
  </si>
  <si>
    <t>379-762-6628</t>
  </si>
  <si>
    <t>msackurbd@redcross.org</t>
  </si>
  <si>
    <t>Andrea Ziemens</t>
  </si>
  <si>
    <t>499-644-6894</t>
  </si>
  <si>
    <t>aziemensbe@gov.uk</t>
  </si>
  <si>
    <t>Brady Svanetti</t>
  </si>
  <si>
    <t>842-488-9299</t>
  </si>
  <si>
    <t>bsvanettibf@symantec.com</t>
  </si>
  <si>
    <t>Marlin Guiden</t>
  </si>
  <si>
    <t>608-493-1277</t>
  </si>
  <si>
    <t>mguidenbg@free.fr</t>
  </si>
  <si>
    <t>Zea Tonks</t>
  </si>
  <si>
    <t>327-954-6272</t>
  </si>
  <si>
    <t>ztonksbh@mozilla.com</t>
  </si>
  <si>
    <t>Natalie Frays</t>
  </si>
  <si>
    <t>165-793-3472</t>
  </si>
  <si>
    <t>nfraysbi@exblog.jp</t>
  </si>
  <si>
    <t>Gerda Prawle</t>
  </si>
  <si>
    <t>617-728-4890</t>
  </si>
  <si>
    <t>gprawlebj@dot.gov</t>
  </si>
  <si>
    <t>Riccardo Freer</t>
  </si>
  <si>
    <t>226-468-5347</t>
  </si>
  <si>
    <t>rfreerbk@about.me</t>
  </si>
  <si>
    <t>Lira Orkney</t>
  </si>
  <si>
    <t>451-698-3954</t>
  </si>
  <si>
    <t>lorkneybl@ed.gov</t>
  </si>
  <si>
    <t>Faustine Siggins</t>
  </si>
  <si>
    <t>296-679-7747</t>
  </si>
  <si>
    <t>fsigginsbm@eepurl.com</t>
  </si>
  <si>
    <t>Eepurl</t>
  </si>
  <si>
    <t>Rutger Fruchon</t>
  </si>
  <si>
    <t>914-722-8343</t>
  </si>
  <si>
    <t>rfruchonbn@yale.edu</t>
  </si>
  <si>
    <t>Yale</t>
  </si>
  <si>
    <t>Ethelind Sadry</t>
  </si>
  <si>
    <t>486-296-3815</t>
  </si>
  <si>
    <t>esadrybo@abc.net.au</t>
  </si>
  <si>
    <t>Abc.Net</t>
  </si>
  <si>
    <t>Cyrille Cudbird</t>
  </si>
  <si>
    <t>471-299-2877</t>
  </si>
  <si>
    <t>ccudbirdbp@meetup.com</t>
  </si>
  <si>
    <t>Jerome Stoffler</t>
  </si>
  <si>
    <t>443-624-2368</t>
  </si>
  <si>
    <t>jstofflerbq@dot.gov</t>
  </si>
  <si>
    <t>Natalina Hunnicutt</t>
  </si>
  <si>
    <t>911-310-1059</t>
  </si>
  <si>
    <t>nhunnicuttbr@printfriendly.com</t>
  </si>
  <si>
    <t>Tedie Cham</t>
  </si>
  <si>
    <t>861-895-7846</t>
  </si>
  <si>
    <t>tchambs@multiply.com</t>
  </si>
  <si>
    <t>Bevon Pole</t>
  </si>
  <si>
    <t>388-719-5747</t>
  </si>
  <si>
    <t>bpolebt@eventbrite.com</t>
  </si>
  <si>
    <t>Stephenie Adacot</t>
  </si>
  <si>
    <t>268-692-5352</t>
  </si>
  <si>
    <t>sadacotbu@uiuc.edu</t>
  </si>
  <si>
    <t>Latisha Aiston</t>
  </si>
  <si>
    <t>468-522-1543</t>
  </si>
  <si>
    <t>laistonbv@buzzfeed.com</t>
  </si>
  <si>
    <t>Darsey McGahern</t>
  </si>
  <si>
    <t>796-938-6825</t>
  </si>
  <si>
    <t>dmcgahernbw@sphinn.com</t>
  </si>
  <si>
    <t>Sherm Kobiela</t>
  </si>
  <si>
    <t>660-848-5015</t>
  </si>
  <si>
    <t>skobielabx@friendfeed.com</t>
  </si>
  <si>
    <t>Jean Maplethorpe</t>
  </si>
  <si>
    <t>812-254-7643</t>
  </si>
  <si>
    <t>jmaplethorpeby@go.com</t>
  </si>
  <si>
    <t>Vanessa Denley</t>
  </si>
  <si>
    <t>334-575-1690</t>
  </si>
  <si>
    <t>vdenleybz@hexun.com</t>
  </si>
  <si>
    <t>Jaymie Sellers</t>
  </si>
  <si>
    <t>722-668-8500</t>
  </si>
  <si>
    <t>jsellersc0@behance.net</t>
  </si>
  <si>
    <t>Behance</t>
  </si>
  <si>
    <t>Lombard Gerrietz</t>
  </si>
  <si>
    <t>221-420-3976</t>
  </si>
  <si>
    <t>lgerrietzc1@ow.ly</t>
  </si>
  <si>
    <t>Marcos Carluccio</t>
  </si>
  <si>
    <t>660-334-5337</t>
  </si>
  <si>
    <t>mcarluccioc2@mit.edu</t>
  </si>
  <si>
    <t>Mit</t>
  </si>
  <si>
    <t>Jae Ruperti</t>
  </si>
  <si>
    <t>634-393-8764</t>
  </si>
  <si>
    <t>jrupertic3@people.com.cn</t>
  </si>
  <si>
    <t>Sarene Fawlo</t>
  </si>
  <si>
    <t>847-885-0121</t>
  </si>
  <si>
    <t>sfawloc4@ask.com</t>
  </si>
  <si>
    <t>Carina Belitz</t>
  </si>
  <si>
    <t>649-414-7133</t>
  </si>
  <si>
    <t>cbelitzc5@sbwire.com</t>
  </si>
  <si>
    <t>Agnes Luten</t>
  </si>
  <si>
    <t>482-471-8340</t>
  </si>
  <si>
    <t>alutenc6@hhs.gov</t>
  </si>
  <si>
    <t>Hayward Liddyard</t>
  </si>
  <si>
    <t>738-621-2497</t>
  </si>
  <si>
    <t>hliddyardc7@tinyurl.com</t>
  </si>
  <si>
    <t>Drake Hainning</t>
  </si>
  <si>
    <t>647-194-0410</t>
  </si>
  <si>
    <t>dhainningc8@ovh.net</t>
  </si>
  <si>
    <t>Gertrude Steward</t>
  </si>
  <si>
    <t>258-327-8170</t>
  </si>
  <si>
    <t>gstewardc9@technorati.com</t>
  </si>
  <si>
    <t>Technorati</t>
  </si>
  <si>
    <t>Millard Theyer</t>
  </si>
  <si>
    <t>834-949-7860</t>
  </si>
  <si>
    <t>mtheyerca@stumbleupon.com</t>
  </si>
  <si>
    <t>Farr Faulkner</t>
  </si>
  <si>
    <t>274-608-9463</t>
  </si>
  <si>
    <t>ffaulknercb@mtv.com</t>
  </si>
  <si>
    <t>Mtv</t>
  </si>
  <si>
    <t>Ermina Medforth</t>
  </si>
  <si>
    <t>810-539-7767</t>
  </si>
  <si>
    <t>emedforthcc@dmoz.org</t>
  </si>
  <si>
    <t>Dmoz</t>
  </si>
  <si>
    <t>Sena Dedon</t>
  </si>
  <si>
    <t>142-160-4448</t>
  </si>
  <si>
    <t>sdedoncd@oakley.com</t>
  </si>
  <si>
    <t>Saree Boosey</t>
  </si>
  <si>
    <t>702-489-7819</t>
  </si>
  <si>
    <t>sbooseyce@hp.com</t>
  </si>
  <si>
    <t>Hp</t>
  </si>
  <si>
    <t>Cristie Lorenzin</t>
  </si>
  <si>
    <t>130-695-8395</t>
  </si>
  <si>
    <t>clorenzincf@patch.com</t>
  </si>
  <si>
    <t>Patch</t>
  </si>
  <si>
    <t>Joya Saleway</t>
  </si>
  <si>
    <t>764-151-6274</t>
  </si>
  <si>
    <t>jsalewaycg@smugmug.com</t>
  </si>
  <si>
    <t>Smugmug</t>
  </si>
  <si>
    <t>Kimmy Minet</t>
  </si>
  <si>
    <t>174-802-8634</t>
  </si>
  <si>
    <t>kminetch@geocities.jp</t>
  </si>
  <si>
    <t>Travus Osman</t>
  </si>
  <si>
    <t>736-816-9459</t>
  </si>
  <si>
    <t>tosmanci@google.pl</t>
  </si>
  <si>
    <t>Saudra Davidovitch</t>
  </si>
  <si>
    <t>296-433-5767</t>
  </si>
  <si>
    <t>sdavidovitchcj@house.gov</t>
  </si>
  <si>
    <t>House</t>
  </si>
  <si>
    <t>Frederic Gorden</t>
  </si>
  <si>
    <t>642-853-2192</t>
  </si>
  <si>
    <t>fgordenck@cmu.edu</t>
  </si>
  <si>
    <t>Cmu</t>
  </si>
  <si>
    <t>Yale Bessey</t>
  </si>
  <si>
    <t>327-702-9208</t>
  </si>
  <si>
    <t>ybesseycl@live.com</t>
  </si>
  <si>
    <t>Sid Challice</t>
  </si>
  <si>
    <t>851-877-1072</t>
  </si>
  <si>
    <t>schallicecm@dailymotion.com</t>
  </si>
  <si>
    <t>Dailymotion</t>
  </si>
  <si>
    <t>Amabel Herculeson</t>
  </si>
  <si>
    <t>123-500-9850</t>
  </si>
  <si>
    <t>aherculesoncn@netscape.com</t>
  </si>
  <si>
    <t>Sephira Hegge</t>
  </si>
  <si>
    <t>588-290-1680</t>
  </si>
  <si>
    <t>sheggeco@google.com</t>
  </si>
  <si>
    <t>Hildagard Kaemena</t>
  </si>
  <si>
    <t>155-681-9395</t>
  </si>
  <si>
    <t>hkaemenacp@ucoz.com</t>
  </si>
  <si>
    <t>Gaultiero Hankin</t>
  </si>
  <si>
    <t>226-450-4672</t>
  </si>
  <si>
    <t>ghankincq@list-manage.com</t>
  </si>
  <si>
    <t>Sumner Leach</t>
  </si>
  <si>
    <t>209-356-8414</t>
  </si>
  <si>
    <t>sleachcr@rakuten.co.jp</t>
  </si>
  <si>
    <t>Hilary Avramov</t>
  </si>
  <si>
    <t>301-648-5089</t>
  </si>
  <si>
    <t>havramovcs@oracle.com</t>
  </si>
  <si>
    <t>Salim D'Onisi</t>
  </si>
  <si>
    <t>952-138-2021</t>
  </si>
  <si>
    <t>sdonisict@cam.ac.uk</t>
  </si>
  <si>
    <t>Garvy Paddemore</t>
  </si>
  <si>
    <t>962-877-5833</t>
  </si>
  <si>
    <t>gpaddemorecu@symantec.com</t>
  </si>
  <si>
    <t>Briano Wharf</t>
  </si>
  <si>
    <t>287-235-6708</t>
  </si>
  <si>
    <t>bwharfcv@ebay.com</t>
  </si>
  <si>
    <t>Jody Dudderidge</t>
  </si>
  <si>
    <t>190-680-3990</t>
  </si>
  <si>
    <t>jdudderidgecw@umich.edu</t>
  </si>
  <si>
    <t>Umich</t>
  </si>
  <si>
    <t>Virginie Shayes</t>
  </si>
  <si>
    <t>256-817-1200</t>
  </si>
  <si>
    <t>vshayescx@sitemeter.com</t>
  </si>
  <si>
    <t>Sitemeter</t>
  </si>
  <si>
    <t>Milton Eitter</t>
  </si>
  <si>
    <t>743-749-5564</t>
  </si>
  <si>
    <t>meittercy@sphinn.com</t>
  </si>
  <si>
    <t>Gaby Rubie</t>
  </si>
  <si>
    <t>516-399-1689</t>
  </si>
  <si>
    <t>grubiecz@weebly.com</t>
  </si>
  <si>
    <t>Gradeigh Vasenkov</t>
  </si>
  <si>
    <t>716-101-6955</t>
  </si>
  <si>
    <t>gvasenkovd0@fda.gov</t>
  </si>
  <si>
    <t>Kort Jonathon</t>
  </si>
  <si>
    <t>634-966-1125</t>
  </si>
  <si>
    <t>kjonathond1@usatoday.com</t>
  </si>
  <si>
    <t>Usatoday</t>
  </si>
  <si>
    <t>Bethina Berthe</t>
  </si>
  <si>
    <t>535-977-4032</t>
  </si>
  <si>
    <t>bberthed2@godaddy.com</t>
  </si>
  <si>
    <t>Peter Janczewski</t>
  </si>
  <si>
    <t>424-254-0304</t>
  </si>
  <si>
    <t>pjanczewskid3@guardian.co.uk</t>
  </si>
  <si>
    <t>Guardian.Co</t>
  </si>
  <si>
    <t>Ben O Sullivan</t>
  </si>
  <si>
    <t>230-442-7798</t>
  </si>
  <si>
    <t>bod4@addtoany.com</t>
  </si>
  <si>
    <t>Mindy Nannoni</t>
  </si>
  <si>
    <t>337-933-9598</t>
  </si>
  <si>
    <t>mnannonid5@go.com</t>
  </si>
  <si>
    <t>Say Ray</t>
  </si>
  <si>
    <t>358-116-4015</t>
  </si>
  <si>
    <t>srayd6@time.com</t>
  </si>
  <si>
    <t>Time</t>
  </si>
  <si>
    <t>Stephenie Clemoes</t>
  </si>
  <si>
    <t>865-952-9029</t>
  </si>
  <si>
    <t>sclemoesd7@gizmodo.com</t>
  </si>
  <si>
    <t>Gizmodo</t>
  </si>
  <si>
    <t>Dynah Lightowler</t>
  </si>
  <si>
    <t>675-759-8190</t>
  </si>
  <si>
    <t>dlightowlerd8@reuters.com</t>
  </si>
  <si>
    <t>Maddalena Abraham</t>
  </si>
  <si>
    <t>309-163-4416</t>
  </si>
  <si>
    <t>mabrahamd9@admin.ch</t>
  </si>
  <si>
    <t>Janean Scurrah</t>
  </si>
  <si>
    <t>463-875-0312</t>
  </si>
  <si>
    <t>jscurrahda@amazonaws.com</t>
  </si>
  <si>
    <t>Noah Seebert</t>
  </si>
  <si>
    <t>644-320-4630</t>
  </si>
  <si>
    <t>nseebertdb@yandex.ru</t>
  </si>
  <si>
    <t>Yandex</t>
  </si>
  <si>
    <t>Leo Schleicher</t>
  </si>
  <si>
    <t>141-216-2206</t>
  </si>
  <si>
    <t>lschleicherdc@paypal.com</t>
  </si>
  <si>
    <t>Paypal</t>
  </si>
  <si>
    <t>Cordie Varley</t>
  </si>
  <si>
    <t>138-765-7838</t>
  </si>
  <si>
    <t>cvarleydd@yellowbook.com</t>
  </si>
  <si>
    <t>Yellowbook</t>
  </si>
  <si>
    <t>Sophia Sorro</t>
  </si>
  <si>
    <t>818-106-3001</t>
  </si>
  <si>
    <t>ssorrode@plala.or.jp</t>
  </si>
  <si>
    <t>Napoleon Dible</t>
  </si>
  <si>
    <t>955-559-8618</t>
  </si>
  <si>
    <t>ndibledf@goodreads.com</t>
  </si>
  <si>
    <t>Goodreads</t>
  </si>
  <si>
    <t>Koral Scothern</t>
  </si>
  <si>
    <t>850-640-9772</t>
  </si>
  <si>
    <t>kscotherndg@sohu.com</t>
  </si>
  <si>
    <t>Trish Dirand</t>
  </si>
  <si>
    <t>826-342-9183</t>
  </si>
  <si>
    <t>tdiranddh@huffingtonpost.com</t>
  </si>
  <si>
    <t>Huffingtonpost</t>
  </si>
  <si>
    <t>Horatia Jeremaes</t>
  </si>
  <si>
    <t>943-517-0324</t>
  </si>
  <si>
    <t>hjeremaesdi@github.io</t>
  </si>
  <si>
    <t>Shayna Lazer</t>
  </si>
  <si>
    <t>653-347-4833</t>
  </si>
  <si>
    <t>slazerdj@photobucket.com</t>
  </si>
  <si>
    <t>Tabbitha Snodden</t>
  </si>
  <si>
    <t>878-520-2651</t>
  </si>
  <si>
    <t>tsnoddendk@a8.net</t>
  </si>
  <si>
    <t>Maurise Phebey</t>
  </si>
  <si>
    <t>131-707-5695</t>
  </si>
  <si>
    <t>mphebeydl@digg.com</t>
  </si>
  <si>
    <t>Digg</t>
  </si>
  <si>
    <t>Georges Guilford</t>
  </si>
  <si>
    <t>601-890-4180</t>
  </si>
  <si>
    <t>gguilforddm@ucoz.ru</t>
  </si>
  <si>
    <t>Katherine Dimnage</t>
  </si>
  <si>
    <t>946-201-9268</t>
  </si>
  <si>
    <t>kdimnagedn@blog.com</t>
  </si>
  <si>
    <t>Blog</t>
  </si>
  <si>
    <t>Melly Stanyard</t>
  </si>
  <si>
    <t>602-657-1856</t>
  </si>
  <si>
    <t>mstanyarddo@flickr.com</t>
  </si>
  <si>
    <t>Flickr</t>
  </si>
  <si>
    <t>Dagmar Feare</t>
  </si>
  <si>
    <t>337-878-4329</t>
  </si>
  <si>
    <t>dfearedp@scientificamerican.com</t>
  </si>
  <si>
    <t>Scientificamerican</t>
  </si>
  <si>
    <t>Yehudit Prince</t>
  </si>
  <si>
    <t>630-948-8065</t>
  </si>
  <si>
    <t>yprincedq@parallels.com</t>
  </si>
  <si>
    <t>Aili Scanlon</t>
  </si>
  <si>
    <t>927-132-7191</t>
  </si>
  <si>
    <t>ascanlondr@trellian.com</t>
  </si>
  <si>
    <t>Trellian</t>
  </si>
  <si>
    <t>Fredericka Anfonsi</t>
  </si>
  <si>
    <t>285-353-1682</t>
  </si>
  <si>
    <t>fanfonsids@multiply.com</t>
  </si>
  <si>
    <t>Onfroi Barling</t>
  </si>
  <si>
    <t>367-589-8381</t>
  </si>
  <si>
    <t>obarlingdt@harvard.edu</t>
  </si>
  <si>
    <t>Pollyanna Langsdon</t>
  </si>
  <si>
    <t>129-473-1967</t>
  </si>
  <si>
    <t>plangsdondu@wikispaces.com</t>
  </si>
  <si>
    <t>Wikispaces</t>
  </si>
  <si>
    <t>Gino Mitchard</t>
  </si>
  <si>
    <t>739-538-5519</t>
  </si>
  <si>
    <t>gmitcharddv@statcounter.com</t>
  </si>
  <si>
    <t>Statcounter</t>
  </si>
  <si>
    <t>Blakeley Pearmain</t>
  </si>
  <si>
    <t>324-310-6812</t>
  </si>
  <si>
    <t>bpearmaindw@state.gov</t>
  </si>
  <si>
    <t>State</t>
  </si>
  <si>
    <t>Alfie Verillo</t>
  </si>
  <si>
    <t>127-189-7290</t>
  </si>
  <si>
    <t>averillodx@hubpages.com</t>
  </si>
  <si>
    <t>Gusta Thinn</t>
  </si>
  <si>
    <t>692-206-2781</t>
  </si>
  <si>
    <t>gthinndy@phoca.cz</t>
  </si>
  <si>
    <t>Phoca</t>
  </si>
  <si>
    <t>Waylin Scolts</t>
  </si>
  <si>
    <t>655-420-4182</t>
  </si>
  <si>
    <t>wscoltsdz@pcworld.com</t>
  </si>
  <si>
    <t>Henrieta Muncaster</t>
  </si>
  <si>
    <t>100-131-1185</t>
  </si>
  <si>
    <t>hmuncastere0@jalbum.net</t>
  </si>
  <si>
    <t>Stephine Charke</t>
  </si>
  <si>
    <t>679-153-9547</t>
  </si>
  <si>
    <t>scharkee1@ucla.edu</t>
  </si>
  <si>
    <t>Ucla</t>
  </si>
  <si>
    <t>Maurene Teasell</t>
  </si>
  <si>
    <t>157-144-2374</t>
  </si>
  <si>
    <t>mteaselle2@wiley.com</t>
  </si>
  <si>
    <t>Wiley</t>
  </si>
  <si>
    <t>Kellen Otridge</t>
  </si>
  <si>
    <t>726-229-9104</t>
  </si>
  <si>
    <t>kotridgee3@taobao.com</t>
  </si>
  <si>
    <t>Waverly Woolland</t>
  </si>
  <si>
    <t>536-788-2538</t>
  </si>
  <si>
    <t>wwoollande4@so-net.ne.jp</t>
  </si>
  <si>
    <t>Darla Stollenwerck</t>
  </si>
  <si>
    <t>239-941-2594</t>
  </si>
  <si>
    <t>dstollenwercke5@ustream.tv</t>
  </si>
  <si>
    <t>Ustream</t>
  </si>
  <si>
    <t>Shanie Hadrill</t>
  </si>
  <si>
    <t>535-845-9458</t>
  </si>
  <si>
    <t>shadrille6@woothemes.com</t>
  </si>
  <si>
    <t>Kristi Shatliff</t>
  </si>
  <si>
    <t>839-817-0476</t>
  </si>
  <si>
    <t>kshatliffe7@rakuten.co.jp</t>
  </si>
  <si>
    <t>Baryram Thomlinson</t>
  </si>
  <si>
    <t>567-609-0173</t>
  </si>
  <si>
    <t>bthomlinsone8@opera.com</t>
  </si>
  <si>
    <t>Norris Fishpond</t>
  </si>
  <si>
    <t>393-758-6301</t>
  </si>
  <si>
    <t>nfishponde9@hexun.com</t>
  </si>
  <si>
    <t>Idaline Glaysher</t>
  </si>
  <si>
    <t>368-585-8877</t>
  </si>
  <si>
    <t>iglaysherea@howstuffworks.com</t>
  </si>
  <si>
    <t>Luis Le Cornu</t>
  </si>
  <si>
    <t>959-702-8010</t>
  </si>
  <si>
    <t>lleeb@cam.ac.uk</t>
  </si>
  <si>
    <t>Vonnie Bogays</t>
  </si>
  <si>
    <t>209-605-8995</t>
  </si>
  <si>
    <t>vbogaysec@craigslist.org</t>
  </si>
  <si>
    <t>Pamella Rosthorn</t>
  </si>
  <si>
    <t>224-182-0901</t>
  </si>
  <si>
    <t>prosthorned@ed.gov</t>
  </si>
  <si>
    <t>Allissa Sauven</t>
  </si>
  <si>
    <t>364-163-9995</t>
  </si>
  <si>
    <t>asauvenee@smh.com.au</t>
  </si>
  <si>
    <t>Smh.Com</t>
  </si>
  <si>
    <t>Willyt Juzek</t>
  </si>
  <si>
    <t>963-768-8535</t>
  </si>
  <si>
    <t>wjuzekef@posterous.com</t>
  </si>
  <si>
    <t>Reynolds Ellis</t>
  </si>
  <si>
    <t>339-492-7218</t>
  </si>
  <si>
    <t>relliseg@gravatar.com</t>
  </si>
  <si>
    <t>Gravatar</t>
  </si>
  <si>
    <t>Camala Yerrall</t>
  </si>
  <si>
    <t>414-186-6259</t>
  </si>
  <si>
    <t>cyerralleh@tripadvisor.com</t>
  </si>
  <si>
    <t>Kyrstin Rance</t>
  </si>
  <si>
    <t>328-985-8408</t>
  </si>
  <si>
    <t>kranceei@google.fr</t>
  </si>
  <si>
    <t>Cirilo Bevans</t>
  </si>
  <si>
    <t>212-598-8143</t>
  </si>
  <si>
    <t>cbevansej@dion.ne.jp</t>
  </si>
  <si>
    <t>Kristin Gierardi</t>
  </si>
  <si>
    <t>230-316-6157</t>
  </si>
  <si>
    <t>kgierardiek@google.com.au</t>
  </si>
  <si>
    <t>Pennie Hurnell</t>
  </si>
  <si>
    <t>198-292-2175</t>
  </si>
  <si>
    <t>phurnellel@craigslist.org</t>
  </si>
  <si>
    <t>Tabby Andreacci</t>
  </si>
  <si>
    <t>339-695-5783</t>
  </si>
  <si>
    <t>tandreacciem@twitpic.com</t>
  </si>
  <si>
    <t>Twitpic</t>
  </si>
  <si>
    <t>Shandy Dickenson</t>
  </si>
  <si>
    <t>976-515-4060</t>
  </si>
  <si>
    <t>sdickensonen@marriott.com</t>
  </si>
  <si>
    <t>Viviyan Golbourn</t>
  </si>
  <si>
    <t>419-134-1440</t>
  </si>
  <si>
    <t>vgolbourneo@uol.com.br</t>
  </si>
  <si>
    <t>Brigg Hatz</t>
  </si>
  <si>
    <t>720-549-6325</t>
  </si>
  <si>
    <t>bhatzep@arizona.edu</t>
  </si>
  <si>
    <t>Jackelyn Mustarde</t>
  </si>
  <si>
    <t>195-252-2297</t>
  </si>
  <si>
    <t>jmustardeeq@skype.com</t>
  </si>
  <si>
    <t>Skype</t>
  </si>
  <si>
    <t>Emylee Berston</t>
  </si>
  <si>
    <t>387-859-3086</t>
  </si>
  <si>
    <t>eberstoner@tamu.edu</t>
  </si>
  <si>
    <t>Kessia Olyfant</t>
  </si>
  <si>
    <t>648-169-9240</t>
  </si>
  <si>
    <t>kolyfantes@google.com.au</t>
  </si>
  <si>
    <t>Chrotoem Braksper</t>
  </si>
  <si>
    <t>415-313-9140</t>
  </si>
  <si>
    <t>cbraksperet@gov.uk</t>
  </si>
  <si>
    <t>Bobbye De Roberto</t>
  </si>
  <si>
    <t>834-548-1731</t>
  </si>
  <si>
    <t>bdeeu@zimbio.com</t>
  </si>
  <si>
    <t>Patsy Stillwell</t>
  </si>
  <si>
    <t>940-244-8767</t>
  </si>
  <si>
    <t>pstillwellev@wikispaces.com</t>
  </si>
  <si>
    <t>Jaimie O'Sharkey</t>
  </si>
  <si>
    <t>169-715-1012</t>
  </si>
  <si>
    <t>josharkeyew@flavors.me</t>
  </si>
  <si>
    <t>Flavors</t>
  </si>
  <si>
    <t>Carmen Mees</t>
  </si>
  <si>
    <t>353-800-4840</t>
  </si>
  <si>
    <t>cmeesex@state.gov</t>
  </si>
  <si>
    <t>Venita Dimanche</t>
  </si>
  <si>
    <t>888-533-3273</t>
  </si>
  <si>
    <t>vdimancheey@ebay.com</t>
  </si>
  <si>
    <t>Martina Calleja</t>
  </si>
  <si>
    <t>178-425-7736</t>
  </si>
  <si>
    <t>mcallejaez@goo.ne.jp</t>
  </si>
  <si>
    <t>Ileana Kennally</t>
  </si>
  <si>
    <t>344-120-8409</t>
  </si>
  <si>
    <t>ikennallyf0@e-recht24.de</t>
  </si>
  <si>
    <t>Dunc Dreakin</t>
  </si>
  <si>
    <t>983-242-0622</t>
  </si>
  <si>
    <t>ddreakinf1@wsj.com</t>
  </si>
  <si>
    <t>Wsj</t>
  </si>
  <si>
    <t>Schuyler Walklott</t>
  </si>
  <si>
    <t>816-183-8324</t>
  </si>
  <si>
    <t>swalklottf2@smh.com.au</t>
  </si>
  <si>
    <t>Anestassia Dillingham</t>
  </si>
  <si>
    <t>875-467-0137</t>
  </si>
  <si>
    <t>adillinghamf3@dell.com</t>
  </si>
  <si>
    <t>Cher Goodlett</t>
  </si>
  <si>
    <t>872-583-6657</t>
  </si>
  <si>
    <t>cgoodlettf4@upenn.edu</t>
  </si>
  <si>
    <t>Milo Harvatt</t>
  </si>
  <si>
    <t>366-831-3027</t>
  </si>
  <si>
    <t>mharvattf5@people.com.cn</t>
  </si>
  <si>
    <t>Marve McSaul</t>
  </si>
  <si>
    <t>122-718-8193</t>
  </si>
  <si>
    <t>mmcsaulf6@bravesites.com</t>
  </si>
  <si>
    <t>Bravesites</t>
  </si>
  <si>
    <t>Reider Kennally</t>
  </si>
  <si>
    <t>595-523-9949</t>
  </si>
  <si>
    <t>rkennallyf7@livejournal.com</t>
  </si>
  <si>
    <t>Siusan Garriock</t>
  </si>
  <si>
    <t>238-971-2681</t>
  </si>
  <si>
    <t>sgarriockf8@ihg.com</t>
  </si>
  <si>
    <t>Tanner Allerton</t>
  </si>
  <si>
    <t>379-560-4791</t>
  </si>
  <si>
    <t>tallertonf9@bluehost.com</t>
  </si>
  <si>
    <t>Bluehost</t>
  </si>
  <si>
    <t>Eddie Witherington</t>
  </si>
  <si>
    <t>928-605-3320</t>
  </si>
  <si>
    <t>ewitheringtonfa@ameblo.jp</t>
  </si>
  <si>
    <t>Ameblo</t>
  </si>
  <si>
    <t>Fawnia McElwee</t>
  </si>
  <si>
    <t>795-294-6030</t>
  </si>
  <si>
    <t>fmcelweefb@irs.gov</t>
  </si>
  <si>
    <t>Babb Hasser</t>
  </si>
  <si>
    <t>351-598-6963</t>
  </si>
  <si>
    <t>bhasserfc@google.com.br</t>
  </si>
  <si>
    <t>Reese Cary</t>
  </si>
  <si>
    <t>362-880-7069</t>
  </si>
  <si>
    <t>rcaryfd@sohu.com</t>
  </si>
  <si>
    <t>Abraham Powder</t>
  </si>
  <si>
    <t>331-811-0615</t>
  </si>
  <si>
    <t>apowderfe@diigo.com</t>
  </si>
  <si>
    <t>Diigo</t>
  </si>
  <si>
    <t>Dalila Van der Mark</t>
  </si>
  <si>
    <t>227-417-0982</t>
  </si>
  <si>
    <t>dvanff@bluehost.com</t>
  </si>
  <si>
    <t>Rutger Bonnick</t>
  </si>
  <si>
    <t>853-798-5541</t>
  </si>
  <si>
    <t>rbonnickfg@wikimedia.org</t>
  </si>
  <si>
    <t>Cicely Elmhurst</t>
  </si>
  <si>
    <t>110-547-6669</t>
  </si>
  <si>
    <t>celmhurstfh@angelfire.com</t>
  </si>
  <si>
    <t>Angelfire</t>
  </si>
  <si>
    <t>Ephrayim Reason</t>
  </si>
  <si>
    <t>214-350-2995</t>
  </si>
  <si>
    <t>ereasonfi@gizmodo.com</t>
  </si>
  <si>
    <t>Raynor Craggs</t>
  </si>
  <si>
    <t>513-883-0767</t>
  </si>
  <si>
    <t>rcraggsfj@mysql.com</t>
  </si>
  <si>
    <t>Mysql</t>
  </si>
  <si>
    <t>Alanah Cancott</t>
  </si>
  <si>
    <t>264-734-2684</t>
  </si>
  <si>
    <t>acancottfk@soundcloud.com</t>
  </si>
  <si>
    <t>Soundcloud</t>
  </si>
  <si>
    <t>Kelcey Macconaghy</t>
  </si>
  <si>
    <t>596-523-6112</t>
  </si>
  <si>
    <t>kmacconaghyfl@godaddy.com</t>
  </si>
  <si>
    <t>Else Loines</t>
  </si>
  <si>
    <t>690-694-5229</t>
  </si>
  <si>
    <t>eloinesfm@va.gov</t>
  </si>
  <si>
    <t>Terry Boldra</t>
  </si>
  <si>
    <t>716-390-4586</t>
  </si>
  <si>
    <t>tboldrafn@ameblo.jp</t>
  </si>
  <si>
    <t>Dael Schellig</t>
  </si>
  <si>
    <t>684-685-8395</t>
  </si>
  <si>
    <t>dschelligfo@pinterest.com</t>
  </si>
  <si>
    <t>Pinterest</t>
  </si>
  <si>
    <t>Gage Maltman</t>
  </si>
  <si>
    <t>797-168-7179</t>
  </si>
  <si>
    <t>gmaltmanfp@blogs.com</t>
  </si>
  <si>
    <t>Blogs</t>
  </si>
  <si>
    <t>Wolfgang Twelvetrees</t>
  </si>
  <si>
    <t>957-310-7714</t>
  </si>
  <si>
    <t>wtwelvetreesfq@google.ca</t>
  </si>
  <si>
    <t>Nyssa Turl</t>
  </si>
  <si>
    <t>607-682-0022</t>
  </si>
  <si>
    <t>nturlfr@google.ca</t>
  </si>
  <si>
    <t>Orelle Stolli</t>
  </si>
  <si>
    <t>460-294-7367</t>
  </si>
  <si>
    <t>ostollifs@washingtonpost.com</t>
  </si>
  <si>
    <t>Washingtonpost</t>
  </si>
  <si>
    <t>Ermengarde Musico</t>
  </si>
  <si>
    <t>462-228-0540</t>
  </si>
  <si>
    <t>emusicoft@wiley.com</t>
  </si>
  <si>
    <t>Marlene Peto</t>
  </si>
  <si>
    <t>947-736-7850</t>
  </si>
  <si>
    <t>mpetofu@samsung.com</t>
  </si>
  <si>
    <t>Samsung</t>
  </si>
  <si>
    <t>Lorilyn Fritchly</t>
  </si>
  <si>
    <t>968-764-6823</t>
  </si>
  <si>
    <t>lfritchlyfv@yahoo.com</t>
  </si>
  <si>
    <t>Catharine Hadwin</t>
  </si>
  <si>
    <t>420-342-2623</t>
  </si>
  <si>
    <t>chadwinfw@washingtonpost.com</t>
  </si>
  <si>
    <t>Sibyl Sweetland</t>
  </si>
  <si>
    <t>333-350-9559</t>
  </si>
  <si>
    <t>ssweetlandfx@github.com</t>
  </si>
  <si>
    <t>Jori Gleaves</t>
  </si>
  <si>
    <t>278-412-5395</t>
  </si>
  <si>
    <t>jgleavesfy@ezinearticles.com</t>
  </si>
  <si>
    <t>Ezinearticles</t>
  </si>
  <si>
    <t>Mozelle Mouser</t>
  </si>
  <si>
    <t>405-735-3795</t>
  </si>
  <si>
    <t>mmouserfz@eventbrite.com</t>
  </si>
  <si>
    <t>Christoper Gallant</t>
  </si>
  <si>
    <t>942-590-9413</t>
  </si>
  <si>
    <t>cgallantg0@feedburner.com</t>
  </si>
  <si>
    <t>Malory Topling</t>
  </si>
  <si>
    <t>276-351-7139</t>
  </si>
  <si>
    <t>mtoplingg1@deliciousdays.com</t>
  </si>
  <si>
    <t>Kane Hark</t>
  </si>
  <si>
    <t>726-573-9950</t>
  </si>
  <si>
    <t>kharkg2@jiathis.com</t>
  </si>
  <si>
    <t>Jiathis</t>
  </si>
  <si>
    <t>Kinsley Form</t>
  </si>
  <si>
    <t>133-562-2650</t>
  </si>
  <si>
    <t>kformg3@smugmug.com</t>
  </si>
  <si>
    <t>Margaretta Turri</t>
  </si>
  <si>
    <t>832-313-4042</t>
  </si>
  <si>
    <t>mturrig4@diigo.com</t>
  </si>
  <si>
    <t>Virginia Berthomier</t>
  </si>
  <si>
    <t>297-688-5735</t>
  </si>
  <si>
    <t>vberthomierg5@yahoo.co.jp</t>
  </si>
  <si>
    <t>Yahoo.Co</t>
  </si>
  <si>
    <t>Remington Grewar</t>
  </si>
  <si>
    <t>292-647-9962</t>
  </si>
  <si>
    <t>rgrewarg6@mediafire.com</t>
  </si>
  <si>
    <t>Vevay De Gregorio</t>
  </si>
  <si>
    <t>234-481-9157</t>
  </si>
  <si>
    <t>vdeg7@soup.io</t>
  </si>
  <si>
    <t>Soup</t>
  </si>
  <si>
    <t>Felisha Morriss</t>
  </si>
  <si>
    <t>320-662-2680</t>
  </si>
  <si>
    <t>fmorrissg8@ucsd.edu</t>
  </si>
  <si>
    <t>Bentlee Buttel</t>
  </si>
  <si>
    <t>736-439-9435</t>
  </si>
  <si>
    <t>bbuttelg9@issuu.com</t>
  </si>
  <si>
    <t>Issuu</t>
  </si>
  <si>
    <t>Saundra Prozescky</t>
  </si>
  <si>
    <t>589-774-8354</t>
  </si>
  <si>
    <t>sprozesckyga@goo.gl</t>
  </si>
  <si>
    <t>Cati Peer</t>
  </si>
  <si>
    <t>977-847-9939</t>
  </si>
  <si>
    <t>cpeergb@tripod.com</t>
  </si>
  <si>
    <t>Selby Checci</t>
  </si>
  <si>
    <t>440-110-7418</t>
  </si>
  <si>
    <t>scheccigc@google.com</t>
  </si>
  <si>
    <t>Anton Ridings</t>
  </si>
  <si>
    <t>279-383-1056</t>
  </si>
  <si>
    <t>aridingsgd@usatoday.com</t>
  </si>
  <si>
    <t>Pia Rawlin</t>
  </si>
  <si>
    <t>185-725-7090</t>
  </si>
  <si>
    <t>prawlinge@bandcamp.com</t>
  </si>
  <si>
    <t>Bandcamp</t>
  </si>
  <si>
    <t>Vanny Atcock</t>
  </si>
  <si>
    <t>852-587-5446</t>
  </si>
  <si>
    <t>vatcockgf@nih.gov</t>
  </si>
  <si>
    <t>Nih</t>
  </si>
  <si>
    <t>Waneta Lafflina</t>
  </si>
  <si>
    <t>894-989-8412</t>
  </si>
  <si>
    <t>wlafflinagg@yolasite.com</t>
  </si>
  <si>
    <t>Yolasite</t>
  </si>
  <si>
    <t>Zondra Quipp</t>
  </si>
  <si>
    <t>992-299-6931</t>
  </si>
  <si>
    <t>zquippgh@google.com.hk</t>
  </si>
  <si>
    <t>Linc enzley</t>
  </si>
  <si>
    <t>834-933-4355</t>
  </si>
  <si>
    <t>lenzleygi@liveinternet.ru</t>
  </si>
  <si>
    <t>Liveinternet</t>
  </si>
  <si>
    <t>Erastus Wisniewski</t>
  </si>
  <si>
    <t>499-788-7702</t>
  </si>
  <si>
    <t>ewisniewskigj@com.com</t>
  </si>
  <si>
    <t>Frayda Trenbay</t>
  </si>
  <si>
    <t>271-107-0869</t>
  </si>
  <si>
    <t>ftrenbaygk@earthlink.net</t>
  </si>
  <si>
    <t>Ester Morfey</t>
  </si>
  <si>
    <t>182-650-9409</t>
  </si>
  <si>
    <t>emorfeygl@sciencedaily.com</t>
  </si>
  <si>
    <t>Chickie Shambroke</t>
  </si>
  <si>
    <t>457-624-5829</t>
  </si>
  <si>
    <t>cshambrokegm@squidoo.com</t>
  </si>
  <si>
    <t>Sanderson Fendlow</t>
  </si>
  <si>
    <t>776-147-5221</t>
  </si>
  <si>
    <t>sfendlowgn@nasa.gov</t>
  </si>
  <si>
    <t>Babb Pfeifer</t>
  </si>
  <si>
    <t>299-291-3216</t>
  </si>
  <si>
    <t>bpfeifergo@meetup.com</t>
  </si>
  <si>
    <t>Findlay Dootson</t>
  </si>
  <si>
    <t>252-984-1641</t>
  </si>
  <si>
    <t>fdootsongp@yelp.com</t>
  </si>
  <si>
    <t>Ajay Rubury</t>
  </si>
  <si>
    <t>280-367-3970</t>
  </si>
  <si>
    <t>aruburygq@edublogs.org</t>
  </si>
  <si>
    <t>Averill Quinnet</t>
  </si>
  <si>
    <t>848-201-2068</t>
  </si>
  <si>
    <t>aquinnetgr@soup.io</t>
  </si>
  <si>
    <t>Zechariah Hargey</t>
  </si>
  <si>
    <t>485-295-6833</t>
  </si>
  <si>
    <t>zhargeygs@mail.ru</t>
  </si>
  <si>
    <t>Mail</t>
  </si>
  <si>
    <t>Christean Katz</t>
  </si>
  <si>
    <t>690-477-7027</t>
  </si>
  <si>
    <t>ckatzgt@blogs.com</t>
  </si>
  <si>
    <t>Janice Mowday</t>
  </si>
  <si>
    <t>118-888-8236</t>
  </si>
  <si>
    <t>jmowdaygu@newyorker.com</t>
  </si>
  <si>
    <t>Newyorker</t>
  </si>
  <si>
    <t>Aldric Willard</t>
  </si>
  <si>
    <t>664-138-0488</t>
  </si>
  <si>
    <t>awillardgv@unblog.fr</t>
  </si>
  <si>
    <t>Adele Gurry</t>
  </si>
  <si>
    <t>894-216-8106</t>
  </si>
  <si>
    <t>agurrygw@go.com</t>
  </si>
  <si>
    <t>Robbie Crimp</t>
  </si>
  <si>
    <t>849-872-8125</t>
  </si>
  <si>
    <t>rcrimpgx@netvibes.com</t>
  </si>
  <si>
    <t>Nell Janjic</t>
  </si>
  <si>
    <t>792-946-9888</t>
  </si>
  <si>
    <t>njanjicgy@slideshare.net</t>
  </si>
  <si>
    <t>Slideshare</t>
  </si>
  <si>
    <t>Benjamin Yakubovich</t>
  </si>
  <si>
    <t>353-842-6050</t>
  </si>
  <si>
    <t>byakubovichgz@upenn.edu</t>
  </si>
  <si>
    <t>Lisbeth Yacobsohn</t>
  </si>
  <si>
    <t>479-567-8852</t>
  </si>
  <si>
    <t>lyacobsohnh0@topsy.com</t>
  </si>
  <si>
    <t>Jemima Cockton</t>
  </si>
  <si>
    <t>503-271-0564</t>
  </si>
  <si>
    <t>jcocktonh1@ucsd.edu</t>
  </si>
  <si>
    <t>Jone Halliberton</t>
  </si>
  <si>
    <t>474-463-8430</t>
  </si>
  <si>
    <t>jhallibertonh2@ezinearticles.com</t>
  </si>
  <si>
    <t>Leeann Sunshine</t>
  </si>
  <si>
    <t>622-268-4712</t>
  </si>
  <si>
    <t>lsunshineh3@washingtonpost.com</t>
  </si>
  <si>
    <t>Cathlene Belchamber</t>
  </si>
  <si>
    <t>737-339-6852</t>
  </si>
  <si>
    <t>cbelchamberh4@whitehouse.gov</t>
  </si>
  <si>
    <t>Davy Schmuhl</t>
  </si>
  <si>
    <t>605-214-7666</t>
  </si>
  <si>
    <t>dschmuhlh5@delicious.com</t>
  </si>
  <si>
    <t>Waylen Keppie</t>
  </si>
  <si>
    <t>663-623-4260</t>
  </si>
  <si>
    <t>wkeppieh6@latimes.com</t>
  </si>
  <si>
    <t>Gabriellia Eason</t>
  </si>
  <si>
    <t>334-458-5749</t>
  </si>
  <si>
    <t>geasonh7@slashdot.org</t>
  </si>
  <si>
    <t>Slashdot</t>
  </si>
  <si>
    <t>Phyllida Kimbly</t>
  </si>
  <si>
    <t>116-944-2775</t>
  </si>
  <si>
    <t>pkimblyh8@yelp.com</t>
  </si>
  <si>
    <t>Conni Mechell</t>
  </si>
  <si>
    <t>129-800-5719</t>
  </si>
  <si>
    <t>cmechellh9@woothemes.com</t>
  </si>
  <si>
    <t>Mellicent Kynastone</t>
  </si>
  <si>
    <t>768-668-6610</t>
  </si>
  <si>
    <t>mkynastoneha@google.co.jp</t>
  </si>
  <si>
    <t>Google.Co</t>
  </si>
  <si>
    <t>Celeste Hush</t>
  </si>
  <si>
    <t>929-256-2002</t>
  </si>
  <si>
    <t>chushhb@oracle.com</t>
  </si>
  <si>
    <t>Cam Tanslie</t>
  </si>
  <si>
    <t>798-191-4578</t>
  </si>
  <si>
    <t>ctansliehc@sakura.ne.jp</t>
  </si>
  <si>
    <t>Sakura.Ne</t>
  </si>
  <si>
    <t>Chester Halfacree</t>
  </si>
  <si>
    <t>787-467-9614</t>
  </si>
  <si>
    <t>chalfacreehd@yellowbook.com</t>
  </si>
  <si>
    <t>Sashenka Millen</t>
  </si>
  <si>
    <t>765-701-5305</t>
  </si>
  <si>
    <t>smillenhe@about.me</t>
  </si>
  <si>
    <t>Devi Dilger</t>
  </si>
  <si>
    <t>403-782-9789</t>
  </si>
  <si>
    <t>ddilgerhf@phpbb.com</t>
  </si>
  <si>
    <t>Phpbb</t>
  </si>
  <si>
    <t>Cynthie Egdale</t>
  </si>
  <si>
    <t>553-323-0785</t>
  </si>
  <si>
    <t>cegdalehg@google.ru</t>
  </si>
  <si>
    <t>Emmit Adnett</t>
  </si>
  <si>
    <t>513-372-9216</t>
  </si>
  <si>
    <t>eadnetthh@xinhuanet.com</t>
  </si>
  <si>
    <t>Jeanine Gouly</t>
  </si>
  <si>
    <t>943-509-5622</t>
  </si>
  <si>
    <t>jgoulyhi@github.io</t>
  </si>
  <si>
    <t>Lucita Lamborne</t>
  </si>
  <si>
    <t>638-811-5608</t>
  </si>
  <si>
    <t>llambornehj@spotify.com</t>
  </si>
  <si>
    <t>Spotify</t>
  </si>
  <si>
    <t>Reese Prene</t>
  </si>
  <si>
    <t>569-937-3804</t>
  </si>
  <si>
    <t>rprenehk@wufoo.com</t>
  </si>
  <si>
    <t>Patty Suscens</t>
  </si>
  <si>
    <t>622-904-5596</t>
  </si>
  <si>
    <t>psuscenshl@reference.com</t>
  </si>
  <si>
    <t>Jermaine McKernan</t>
  </si>
  <si>
    <t>666-209-1658</t>
  </si>
  <si>
    <t>jmckernanhm@google.ru</t>
  </si>
  <si>
    <t>Winfield Girone</t>
  </si>
  <si>
    <t>216-663-3744</t>
  </si>
  <si>
    <t>wgironehn@sbwire.com</t>
  </si>
  <si>
    <t>Mycah Gookey</t>
  </si>
  <si>
    <t>850-828-8712</t>
  </si>
  <si>
    <t>mgookeyho@addthis.com</t>
  </si>
  <si>
    <t>Jeanine Eden</t>
  </si>
  <si>
    <t>439-904-4141</t>
  </si>
  <si>
    <t>jedenhp@twitter.com</t>
  </si>
  <si>
    <t>Laurianne Allnutt</t>
  </si>
  <si>
    <t>550-663-9912</t>
  </si>
  <si>
    <t>lallnutthq@admin.ch</t>
  </si>
  <si>
    <t>Ruprecht Willox</t>
  </si>
  <si>
    <t>461-886-5967</t>
  </si>
  <si>
    <t>rwilloxhr@imgur.com</t>
  </si>
  <si>
    <t>John Risom</t>
  </si>
  <si>
    <t>485-366-1542</t>
  </si>
  <si>
    <t>jrisomhs@posterous.com</t>
  </si>
  <si>
    <t>Alyssa Muris</t>
  </si>
  <si>
    <t>373-358-8677</t>
  </si>
  <si>
    <t>amurisht@ameblo.jp</t>
  </si>
  <si>
    <t>Clotilda Farrears</t>
  </si>
  <si>
    <t>959-163-4968</t>
  </si>
  <si>
    <t>cfarrearshu@sciencedirect.com</t>
  </si>
  <si>
    <t>Cathie Shadrack</t>
  </si>
  <si>
    <t>550-573-5086</t>
  </si>
  <si>
    <t>cshadrackhv@google.nl</t>
  </si>
  <si>
    <t>Murray Mattock</t>
  </si>
  <si>
    <t>842-856-0555</t>
  </si>
  <si>
    <t>mmattockhw@discovery.com</t>
  </si>
  <si>
    <t>Discovery</t>
  </si>
  <si>
    <t>Parke Tocqueville</t>
  </si>
  <si>
    <t>519-218-1632</t>
  </si>
  <si>
    <t>ptocquevillehx@google.es</t>
  </si>
  <si>
    <t>Bryanty Elgar</t>
  </si>
  <si>
    <t>501-346-0951</t>
  </si>
  <si>
    <t>belgarhy@goo.ne.jp</t>
  </si>
  <si>
    <t>Bertram Assad</t>
  </si>
  <si>
    <t>592-495-4610</t>
  </si>
  <si>
    <t>bassadhz@biblegateway.com</t>
  </si>
  <si>
    <t>Biblegateway</t>
  </si>
  <si>
    <t>Daron Hillborne</t>
  </si>
  <si>
    <t>605-235-7155</t>
  </si>
  <si>
    <t>dhillbornei0@studiopress.com</t>
  </si>
  <si>
    <t>Gregor Masey</t>
  </si>
  <si>
    <t>280-887-1718</t>
  </si>
  <si>
    <t>gmaseyi1@google.pl</t>
  </si>
  <si>
    <t>Jsandye Rudolph</t>
  </si>
  <si>
    <t>201-374-6665</t>
  </si>
  <si>
    <t>jrudolphi2@reddit.com</t>
  </si>
  <si>
    <t>Aldridge Coppens</t>
  </si>
  <si>
    <t>824-625-0544</t>
  </si>
  <si>
    <t>acoppensi3@indiegogo.com</t>
  </si>
  <si>
    <t>Kayne Doull</t>
  </si>
  <si>
    <t>326-515-2608</t>
  </si>
  <si>
    <t>kdoulli4@paypal.com</t>
  </si>
  <si>
    <t>Risa Kupper</t>
  </si>
  <si>
    <t>501-567-0575</t>
  </si>
  <si>
    <t>rkupperi5@umn.edu</t>
  </si>
  <si>
    <t>Umn</t>
  </si>
  <si>
    <t>Levi Blabie</t>
  </si>
  <si>
    <t>906-549-5743</t>
  </si>
  <si>
    <t>lblabiei6@xing.com</t>
  </si>
  <si>
    <t>Kev Saulter</t>
  </si>
  <si>
    <t>501-606-4321</t>
  </si>
  <si>
    <t>ksaulteri7@sbwire.com</t>
  </si>
  <si>
    <t>Janka Theaker</t>
  </si>
  <si>
    <t>226-780-1314</t>
  </si>
  <si>
    <t>jtheakeri8@cyberchimps.com</t>
  </si>
  <si>
    <t>Zsazsa Seabert</t>
  </si>
  <si>
    <t>157-576-6168</t>
  </si>
  <si>
    <t>zseaberti9@google.com</t>
  </si>
  <si>
    <t>Cassi Walrond</t>
  </si>
  <si>
    <t>586-862-2226</t>
  </si>
  <si>
    <t>cwalrondia@yahoo.co.jp</t>
  </si>
  <si>
    <t>Syd Guidera</t>
  </si>
  <si>
    <t>196-602-8304</t>
  </si>
  <si>
    <t>sguideraib@guardian.co.uk</t>
  </si>
  <si>
    <t>Pammi Jeune</t>
  </si>
  <si>
    <t>857-866-0221</t>
  </si>
  <si>
    <t>pjeuneic@wordpress.org</t>
  </si>
  <si>
    <t>Timi Fielder</t>
  </si>
  <si>
    <t>521-504-8234</t>
  </si>
  <si>
    <t>tfielderid@vkontakte.ru</t>
  </si>
  <si>
    <t>Vkontakte</t>
  </si>
  <si>
    <t>Elise Kettlesing</t>
  </si>
  <si>
    <t>453-393-2143</t>
  </si>
  <si>
    <t>ekettlesingie@php.net</t>
  </si>
  <si>
    <t>Php</t>
  </si>
  <si>
    <t>Carrie Urvoy</t>
  </si>
  <si>
    <t>605-817-0659</t>
  </si>
  <si>
    <t>curvoyif@epa.gov</t>
  </si>
  <si>
    <t>Epa</t>
  </si>
  <si>
    <t>Zak Painswick</t>
  </si>
  <si>
    <t>485-380-3210</t>
  </si>
  <si>
    <t>zpainswickig@chronoengine.com</t>
  </si>
  <si>
    <t>Chronoengine</t>
  </si>
  <si>
    <t>North Fattorini</t>
  </si>
  <si>
    <t>764-858-6874</t>
  </si>
  <si>
    <t>nfattoriniih@wunderground.com</t>
  </si>
  <si>
    <t>Wunderground</t>
  </si>
  <si>
    <t>Lorrayne Vango</t>
  </si>
  <si>
    <t>618-744-6993</t>
  </si>
  <si>
    <t>lvangoii@ucla.edu</t>
  </si>
  <si>
    <t>Barbie Kiff</t>
  </si>
  <si>
    <t>233-284-9300</t>
  </si>
  <si>
    <t>bkiffij@squarespace.com</t>
  </si>
  <si>
    <t>Squarespace</t>
  </si>
  <si>
    <t>Chad Westgate</t>
  </si>
  <si>
    <t>228-683-2622</t>
  </si>
  <si>
    <t>cwestgateik@adobe.com</t>
  </si>
  <si>
    <t>Rena Iseton</t>
  </si>
  <si>
    <t>474-390-0003</t>
  </si>
  <si>
    <t>risetonil@pagesperso-orange.fr</t>
  </si>
  <si>
    <t>Pagesperso-Orange</t>
  </si>
  <si>
    <t>Temple Wessing</t>
  </si>
  <si>
    <t>312-753-3794</t>
  </si>
  <si>
    <t>twessingim@csmonitor.com</t>
  </si>
  <si>
    <t>Joshuah Simo</t>
  </si>
  <si>
    <t>258-181-7800</t>
  </si>
  <si>
    <t>jsimoin@telegraph.co.uk</t>
  </si>
  <si>
    <t>Bevon Lillgard</t>
  </si>
  <si>
    <t>285-803-2799</t>
  </si>
  <si>
    <t>blillgardio@sun.com</t>
  </si>
  <si>
    <t>Fonsie MacPadene</t>
  </si>
  <si>
    <t>581-173-7153</t>
  </si>
  <si>
    <t>fmacpadeneip@themeforest.net</t>
  </si>
  <si>
    <t>Themeforest</t>
  </si>
  <si>
    <t>Garrik Fonquernie</t>
  </si>
  <si>
    <t>864-829-9393</t>
  </si>
  <si>
    <t>gfonquernieiq@hud.gov</t>
  </si>
  <si>
    <t>Hud</t>
  </si>
  <si>
    <t>Urbain Ubee</t>
  </si>
  <si>
    <t>135-652-3172</t>
  </si>
  <si>
    <t>uubeeir@twitter.com</t>
  </si>
  <si>
    <t>Kipper Proudley</t>
  </si>
  <si>
    <t>449-135-2650</t>
  </si>
  <si>
    <t>kproudleyis@google.pl</t>
  </si>
  <si>
    <t>Winston Grindlay</t>
  </si>
  <si>
    <t>948-275-4275</t>
  </si>
  <si>
    <t>wgrindlayit@springer.com</t>
  </si>
  <si>
    <t>Sheree Leversha</t>
  </si>
  <si>
    <t>561-523-5064</t>
  </si>
  <si>
    <t>slevershaiu@csmonitor.com</t>
  </si>
  <si>
    <t>Magnum De Cristofalo</t>
  </si>
  <si>
    <t>727-870-9672</t>
  </si>
  <si>
    <t>mdeiv@google.com.br</t>
  </si>
  <si>
    <t>Mabel Skittreal</t>
  </si>
  <si>
    <t>166-151-8914</t>
  </si>
  <si>
    <t>mskittrealiw@rediff.com</t>
  </si>
  <si>
    <t>Andee Neaverson</t>
  </si>
  <si>
    <t>642-390-6243</t>
  </si>
  <si>
    <t>aneaversonix@reverbnation.com</t>
  </si>
  <si>
    <t>Reverbnation</t>
  </si>
  <si>
    <t>Langsdon Tondeur</t>
  </si>
  <si>
    <t>494-995-5216</t>
  </si>
  <si>
    <t>ltondeuriy@spiegel.de</t>
  </si>
  <si>
    <t>Spiegel</t>
  </si>
  <si>
    <t>Odessa Meas</t>
  </si>
  <si>
    <t>868-682-1809</t>
  </si>
  <si>
    <t>omeasiz@list-manage.com</t>
  </si>
  <si>
    <t>Hartwell Dwane</t>
  </si>
  <si>
    <t>354-636-0623</t>
  </si>
  <si>
    <t>hdwanej0@jimdo.com</t>
  </si>
  <si>
    <t>Jimdo</t>
  </si>
  <si>
    <t>Angelita Peerless</t>
  </si>
  <si>
    <t>250-971-1101</t>
  </si>
  <si>
    <t>apeerlessj1@cyberchimps.com</t>
  </si>
  <si>
    <t>Bryanty Stiegar</t>
  </si>
  <si>
    <t>576-754-9739</t>
  </si>
  <si>
    <t>bstiegarj2@columbia.edu</t>
  </si>
  <si>
    <t>Columbia</t>
  </si>
  <si>
    <t>Jodi Blaydon</t>
  </si>
  <si>
    <t>242-994-3792</t>
  </si>
  <si>
    <t>jblaydonj3@samsung.com</t>
  </si>
  <si>
    <t>Carlos Redgate</t>
  </si>
  <si>
    <t>837-890-7491</t>
  </si>
  <si>
    <t>credgatej4@pen.io</t>
  </si>
  <si>
    <t>Pen</t>
  </si>
  <si>
    <t>Niki Cawcutt</t>
  </si>
  <si>
    <t>772-659-0365</t>
  </si>
  <si>
    <t>ncawcuttj5@netvibes.com</t>
  </si>
  <si>
    <t>Oralie Hryniewicz</t>
  </si>
  <si>
    <t>471-695-7124</t>
  </si>
  <si>
    <t>ohryniewiczj6@biglobe.ne.jp</t>
  </si>
  <si>
    <t>Biglobe.Ne</t>
  </si>
  <si>
    <t>Lethia D'Agostini</t>
  </si>
  <si>
    <t>779-550-6257</t>
  </si>
  <si>
    <t>ldagostinij7@merriam-webster.com</t>
  </si>
  <si>
    <t>Merriam-Webster</t>
  </si>
  <si>
    <t>Pegeen Lanchberry</t>
  </si>
  <si>
    <t>675-134-0707</t>
  </si>
  <si>
    <t>planchberryj8@loc.gov</t>
  </si>
  <si>
    <t>Hercule Lowndesbrough</t>
  </si>
  <si>
    <t>969-179-5646</t>
  </si>
  <si>
    <t>hlowndesbroughj9@engadget.com</t>
  </si>
  <si>
    <t>Addi Golightly</t>
  </si>
  <si>
    <t>244-151-8613</t>
  </si>
  <si>
    <t>agolightlyja@tmall.com</t>
  </si>
  <si>
    <t>Tmall</t>
  </si>
  <si>
    <t>Shani Gotts</t>
  </si>
  <si>
    <t>735-651-0797</t>
  </si>
  <si>
    <t>sgottsjb@marriott.com</t>
  </si>
  <si>
    <t>Yule Larmour</t>
  </si>
  <si>
    <t>816-952-5162</t>
  </si>
  <si>
    <t>ylarmourjc@columbia.edu</t>
  </si>
  <si>
    <t>Eliot Oldknow</t>
  </si>
  <si>
    <t>540-268-7963</t>
  </si>
  <si>
    <t>eoldknowjd@barnesandnoble.com</t>
  </si>
  <si>
    <t>Barnesandnoble</t>
  </si>
  <si>
    <t>Erskine Bridgwood</t>
  </si>
  <si>
    <t>832-558-3186</t>
  </si>
  <si>
    <t>ebridgwoodje@phoca.cz</t>
  </si>
  <si>
    <t>Joleen Bawles</t>
  </si>
  <si>
    <t>231-344-0097</t>
  </si>
  <si>
    <t>jbawlesjf@unicef.org</t>
  </si>
  <si>
    <t>Unicef</t>
  </si>
  <si>
    <t>Keely Francescozzi</t>
  </si>
  <si>
    <t>913-913-9435</t>
  </si>
  <si>
    <t>kfrancescozzijg@ovh.net</t>
  </si>
  <si>
    <t>Harbert Dufour</t>
  </si>
  <si>
    <t>275-962-0150</t>
  </si>
  <si>
    <t>hdufourjh@so-net.ne.jp</t>
  </si>
  <si>
    <t>My Brandom</t>
  </si>
  <si>
    <t>788-425-5954</t>
  </si>
  <si>
    <t>mbrandomji@cnbc.com</t>
  </si>
  <si>
    <t>Cnbc</t>
  </si>
  <si>
    <t>Emmanuel Juris</t>
  </si>
  <si>
    <t>514-326-0805</t>
  </si>
  <si>
    <t>ejurisjj@noaa.gov</t>
  </si>
  <si>
    <t>Meghann Geal</t>
  </si>
  <si>
    <t>591-167-4726</t>
  </si>
  <si>
    <t>mgealjk@state.gov</t>
  </si>
  <si>
    <t>Nial Swyne</t>
  </si>
  <si>
    <t>790-761-8275</t>
  </si>
  <si>
    <t>nswynejl@microsoft.com</t>
  </si>
  <si>
    <t>Allegra Paddy</t>
  </si>
  <si>
    <t>769-916-3364</t>
  </si>
  <si>
    <t>apaddyjm@go.com</t>
  </si>
  <si>
    <t>Iorgos Olczak</t>
  </si>
  <si>
    <t>366-187-8380</t>
  </si>
  <si>
    <t>iolczakjn@instagram.com</t>
  </si>
  <si>
    <t>Sela Eytel</t>
  </si>
  <si>
    <t>324-717-5788</t>
  </si>
  <si>
    <t>seyteljo@newyorker.com</t>
  </si>
  <si>
    <t>Evelyn Downes</t>
  </si>
  <si>
    <t>366-897-1252</t>
  </si>
  <si>
    <t>edownesjp@forbes.com</t>
  </si>
  <si>
    <t>Forbes</t>
  </si>
  <si>
    <t>Martie Figger</t>
  </si>
  <si>
    <t>454-823-3187</t>
  </si>
  <si>
    <t>mfiggerjq@deliciousdays.com</t>
  </si>
  <si>
    <t>Deanne Mynett</t>
  </si>
  <si>
    <t>429-480-7829</t>
  </si>
  <si>
    <t>dmynettjr@github.io</t>
  </si>
  <si>
    <t>Wallas Bethell</t>
  </si>
  <si>
    <t>230-142-0945</t>
  </si>
  <si>
    <t>wbethelljs@surveymonkey.com</t>
  </si>
  <si>
    <t>Carmelle Scipsey</t>
  </si>
  <si>
    <t>698-507-8931</t>
  </si>
  <si>
    <t>cscipseyjt@cdbaby.com</t>
  </si>
  <si>
    <t>Cdbaby</t>
  </si>
  <si>
    <t>Gerti Dargan</t>
  </si>
  <si>
    <t>978-842-6816</t>
  </si>
  <si>
    <t>gdarganju@ucoz.com</t>
  </si>
  <si>
    <t>Maia Janu</t>
  </si>
  <si>
    <t>316-870-1763</t>
  </si>
  <si>
    <t>mjanujv@scribd.com</t>
  </si>
  <si>
    <t>Vanya Abramowitch</t>
  </si>
  <si>
    <t>770-389-9129</t>
  </si>
  <si>
    <t>vabramowitchjw@scribd.com</t>
  </si>
  <si>
    <t>Bekki Gibbins</t>
  </si>
  <si>
    <t>285-582-0001</t>
  </si>
  <si>
    <t>bgibbinsjx@blogspot.com</t>
  </si>
  <si>
    <t>Blogspot</t>
  </si>
  <si>
    <t>Nissa Lieb</t>
  </si>
  <si>
    <t>240-820-8067</t>
  </si>
  <si>
    <t>nliebjy@360.cn</t>
  </si>
  <si>
    <t>Klaus Helliar</t>
  </si>
  <si>
    <t>127-342-6600</t>
  </si>
  <si>
    <t>khelliarjz@instagram.com</t>
  </si>
  <si>
    <t>Lory Levey</t>
  </si>
  <si>
    <t>748-752-3209</t>
  </si>
  <si>
    <t>lleveyk0@booking.com</t>
  </si>
  <si>
    <t>Norbert Wohlers</t>
  </si>
  <si>
    <t>352-268-2083</t>
  </si>
  <si>
    <t>nwohlersk1@creativecommons.org</t>
  </si>
  <si>
    <t>Creativecommons</t>
  </si>
  <si>
    <t>Brit Showler</t>
  </si>
  <si>
    <t>318-416-2843</t>
  </si>
  <si>
    <t>bshowlerk2@google.com.br</t>
  </si>
  <si>
    <t>Dot O'Shiel</t>
  </si>
  <si>
    <t>863-972-3603</t>
  </si>
  <si>
    <t>doshielk3@liveinternet.ru</t>
  </si>
  <si>
    <t>Kasey Das</t>
  </si>
  <si>
    <t>119-888-8487</t>
  </si>
  <si>
    <t>kdask4@drupal.org</t>
  </si>
  <si>
    <t>Herta Pellew</t>
  </si>
  <si>
    <t>421-497-9007</t>
  </si>
  <si>
    <t>hpellewk5@ftc.gov</t>
  </si>
  <si>
    <t>Ftc</t>
  </si>
  <si>
    <t>Anissa Vasyukhnov</t>
  </si>
  <si>
    <t>797-654-0779</t>
  </si>
  <si>
    <t>avasyukhnovk6@slideshare.net</t>
  </si>
  <si>
    <t>Allistir Arnout</t>
  </si>
  <si>
    <t>866-242-3836</t>
  </si>
  <si>
    <t>aarnoutk7@hc360.com</t>
  </si>
  <si>
    <t>Omar Rosenstock</t>
  </si>
  <si>
    <t>432-936-9096</t>
  </si>
  <si>
    <t>orosenstockk8@de.vu</t>
  </si>
  <si>
    <t>De</t>
  </si>
  <si>
    <t>Garald Dobeson</t>
  </si>
  <si>
    <t>535-937-3186</t>
  </si>
  <si>
    <t>gdobesonk9@un.org</t>
  </si>
  <si>
    <t>Adelheid Roake</t>
  </si>
  <si>
    <t>755-269-2996</t>
  </si>
  <si>
    <t>aroakeka@state.tx.us</t>
  </si>
  <si>
    <t>Elmira Hampshire</t>
  </si>
  <si>
    <t>188-491-3606</t>
  </si>
  <si>
    <t>ehampshirekb@comcast.net</t>
  </si>
  <si>
    <t>Marice Elmhirst</t>
  </si>
  <si>
    <t>806-748-1598</t>
  </si>
  <si>
    <t>melmhirstkc@wisc.edu</t>
  </si>
  <si>
    <t>Wisc</t>
  </si>
  <si>
    <t>Sheila Dering</t>
  </si>
  <si>
    <t>404-171-9768</t>
  </si>
  <si>
    <t>sderingkd@ameblo.jp</t>
  </si>
  <si>
    <t>Adora Djurisic</t>
  </si>
  <si>
    <t>821-697-0693</t>
  </si>
  <si>
    <t>adjurisicke@tripadvisor.com</t>
  </si>
  <si>
    <t>Gaylene Selbach</t>
  </si>
  <si>
    <t>251-476-8159</t>
  </si>
  <si>
    <t>gselbachkf@typepad.com</t>
  </si>
  <si>
    <t>Murdoch Gilardi</t>
  </si>
  <si>
    <t>532-690-7605</t>
  </si>
  <si>
    <t>mgilardikg@admin.ch</t>
  </si>
  <si>
    <t>Annabella Lockery</t>
  </si>
  <si>
    <t>181-808-9015</t>
  </si>
  <si>
    <t>alockerykh@sina.com.cn</t>
  </si>
  <si>
    <t>Nikos Ecles</t>
  </si>
  <si>
    <t>525-341-3549</t>
  </si>
  <si>
    <t>necleski@shareasale.com</t>
  </si>
  <si>
    <t>Libbie Vasilyonok</t>
  </si>
  <si>
    <t>466-106-3355</t>
  </si>
  <si>
    <t>lvasilyonokkj@ebay.com</t>
  </si>
  <si>
    <t>Dante Benck</t>
  </si>
  <si>
    <t>486-932-1166</t>
  </si>
  <si>
    <t>dbenckkk@weebly.com</t>
  </si>
  <si>
    <t>Lars Janecki</t>
  </si>
  <si>
    <t>177-490-2760</t>
  </si>
  <si>
    <t>ljaneckikl@disqus.com</t>
  </si>
  <si>
    <t>Cal Godthaab</t>
  </si>
  <si>
    <t>613-204-9765</t>
  </si>
  <si>
    <t>cgodthaabkm@woothemes.com</t>
  </si>
  <si>
    <t>Shayne Niese</t>
  </si>
  <si>
    <t>387-195-5533</t>
  </si>
  <si>
    <t>sniesekn@bloglovin.com</t>
  </si>
  <si>
    <t>Gavra Cambridge</t>
  </si>
  <si>
    <t>831-145-7200</t>
  </si>
  <si>
    <t>gcambridgeko@instagram.com</t>
  </si>
  <si>
    <t>Klarika Mullins</t>
  </si>
  <si>
    <t>246-848-0616</t>
  </si>
  <si>
    <t>kmullinskp@census.gov</t>
  </si>
  <si>
    <t>Census</t>
  </si>
  <si>
    <t>Vernon Bettesworth</t>
  </si>
  <si>
    <t>959-993-4466</t>
  </si>
  <si>
    <t>vbettesworthkq@hostgator.com</t>
  </si>
  <si>
    <t>Derby Sweeten</t>
  </si>
  <si>
    <t>355-770-0081</t>
  </si>
  <si>
    <t>dsweetenkr@samsung.com</t>
  </si>
  <si>
    <t>Kenn Delgadillo</t>
  </si>
  <si>
    <t>444-403-4556</t>
  </si>
  <si>
    <t>kdelgadilloks@stumbleupon.com</t>
  </si>
  <si>
    <t>Meredith Windeatt</t>
  </si>
  <si>
    <t>800-385-2671</t>
  </si>
  <si>
    <t>mwindeattkt@pcworld.com</t>
  </si>
  <si>
    <t>Ad Tyson</t>
  </si>
  <si>
    <t>707-379-1456</t>
  </si>
  <si>
    <t>atysonku@fda.gov</t>
  </si>
  <si>
    <t>Clerissa Malcher</t>
  </si>
  <si>
    <t>240-372-8303</t>
  </si>
  <si>
    <t>cmalcherkv@comcast.net</t>
  </si>
  <si>
    <t>Lianna Leindecker</t>
  </si>
  <si>
    <t>893-740-2335</t>
  </si>
  <si>
    <t>lleindeckerkw@storify.com</t>
  </si>
  <si>
    <t>Lily Boothman</t>
  </si>
  <si>
    <t>170-476-6600</t>
  </si>
  <si>
    <t>lboothmankx@zimbio.com</t>
  </si>
  <si>
    <t>Tara Shailer</t>
  </si>
  <si>
    <t>106-712-5192</t>
  </si>
  <si>
    <t>tshailerky@cargocollective.com</t>
  </si>
  <si>
    <t>Nils Norrey</t>
  </si>
  <si>
    <t>372-781-2573</t>
  </si>
  <si>
    <t>nnorreykz@prweb.com</t>
  </si>
  <si>
    <t>Jarrad Weine</t>
  </si>
  <si>
    <t>593-186-2253</t>
  </si>
  <si>
    <t>jweinel0@typepad.com</t>
  </si>
  <si>
    <t>Noellyn Peche</t>
  </si>
  <si>
    <t>850-763-5943</t>
  </si>
  <si>
    <t>npechel1@networkadvertising.org</t>
  </si>
  <si>
    <t>Networkadvertising</t>
  </si>
  <si>
    <t>Torrey McMenamie</t>
  </si>
  <si>
    <t>911-849-5925</t>
  </si>
  <si>
    <t>tmcmenamiel2@typepad.com</t>
  </si>
  <si>
    <t>Siegfried Snaden</t>
  </si>
  <si>
    <t>839-569-8430</t>
  </si>
  <si>
    <t>ssnadenl3@ucla.edu</t>
  </si>
  <si>
    <t>Dorris Slany</t>
  </si>
  <si>
    <t>919-157-0733</t>
  </si>
  <si>
    <t>dslanyl4@pinterest.com</t>
  </si>
  <si>
    <t>Guy Mularkey</t>
  </si>
  <si>
    <t>351-543-1325</t>
  </si>
  <si>
    <t>gmularkeyl5@odnoklassniki.ru</t>
  </si>
  <si>
    <t>Della Ottley</t>
  </si>
  <si>
    <t>492-327-5176</t>
  </si>
  <si>
    <t>dottleyl6@harvard.edu</t>
  </si>
  <si>
    <t>Carolyn Brooke</t>
  </si>
  <si>
    <t>183-345-9710</t>
  </si>
  <si>
    <t>cbrookel7@so-net.ne.jp</t>
  </si>
  <si>
    <t>Loralie Fattori</t>
  </si>
  <si>
    <t>600-107-5763</t>
  </si>
  <si>
    <t>lfattoril8@nytimes.com</t>
  </si>
  <si>
    <t>Read Hambidge</t>
  </si>
  <si>
    <t>664-422-5824</t>
  </si>
  <si>
    <t>rhambidgel9@wikispaces.com</t>
  </si>
  <si>
    <t>Isidor Pinard</t>
  </si>
  <si>
    <t>162-678-5064</t>
  </si>
  <si>
    <t>ipinardla@wiley.com</t>
  </si>
  <si>
    <t>Virgie Cadany</t>
  </si>
  <si>
    <t>191-583-7722</t>
  </si>
  <si>
    <t>vcadanylb@smugmug.com</t>
  </si>
  <si>
    <t>Elie Devonald</t>
  </si>
  <si>
    <t>903-121-0030</t>
  </si>
  <si>
    <t>edevonaldlc@mapquest.com</t>
  </si>
  <si>
    <t>Mapquest</t>
  </si>
  <si>
    <t>Darcy Beeson</t>
  </si>
  <si>
    <t>990-314-2754</t>
  </si>
  <si>
    <t>dbeesonld@comcast.net</t>
  </si>
  <si>
    <t>Halette De Courtney</t>
  </si>
  <si>
    <t>702-930-6917</t>
  </si>
  <si>
    <t>hdele@aol.com</t>
  </si>
  <si>
    <t>Patty Richemont</t>
  </si>
  <si>
    <t>776-538-6962</t>
  </si>
  <si>
    <t>prichemontlf@amazon.de</t>
  </si>
  <si>
    <t>Amazon</t>
  </si>
  <si>
    <t>Pavla Jeremiah</t>
  </si>
  <si>
    <t>574-200-3758</t>
  </si>
  <si>
    <t>pjeremiahlg@deliciousdays.com</t>
  </si>
  <si>
    <t>Griffin Shirt</t>
  </si>
  <si>
    <t>559-193-4978</t>
  </si>
  <si>
    <t>gshirtlh@pbs.org</t>
  </si>
  <si>
    <t>Ursola Caller</t>
  </si>
  <si>
    <t>623-245-0282</t>
  </si>
  <si>
    <t>ucallerli@networksolutions.com</t>
  </si>
  <si>
    <t>Networksolutions</t>
  </si>
  <si>
    <t>Lorna Whitfeld</t>
  </si>
  <si>
    <t>571-409-6997</t>
  </si>
  <si>
    <t>lwhitfeldlj@ifeng.com</t>
  </si>
  <si>
    <t>Agata Dougharty</t>
  </si>
  <si>
    <t>560-186-8680</t>
  </si>
  <si>
    <t>adoughartylk@163.com</t>
  </si>
  <si>
    <t>163</t>
  </si>
  <si>
    <t>Rollin Caslin</t>
  </si>
  <si>
    <t>453-162-8114</t>
  </si>
  <si>
    <t>rcaslinll@salon.com</t>
  </si>
  <si>
    <t>Salon</t>
  </si>
  <si>
    <t>Debor Grigoletti</t>
  </si>
  <si>
    <t>176-469-9049</t>
  </si>
  <si>
    <t>dgrigolettilm@hc360.com</t>
  </si>
  <si>
    <t>Arabella Cullington</t>
  </si>
  <si>
    <t>690-843-7365</t>
  </si>
  <si>
    <t>acullingtonln@plala.or.jp</t>
  </si>
  <si>
    <t>Jedidiah Petrichat</t>
  </si>
  <si>
    <t>340-551-7701</t>
  </si>
  <si>
    <t>jpetrichatlo@addtoany.com</t>
  </si>
  <si>
    <t>Margareta Harbisher</t>
  </si>
  <si>
    <t>304-228-3823</t>
  </si>
  <si>
    <t>mharbisherlp@163.com</t>
  </si>
  <si>
    <t>Mabel Colgan</t>
  </si>
  <si>
    <t>510-760-0276</t>
  </si>
  <si>
    <t>mcolganlq@1und1.de</t>
  </si>
  <si>
    <t>1Und1</t>
  </si>
  <si>
    <t>Fay Tressler</t>
  </si>
  <si>
    <t>359-965-8677</t>
  </si>
  <si>
    <t>ftresslerlr@arizona.edu</t>
  </si>
  <si>
    <t>Roxine De Beneditti</t>
  </si>
  <si>
    <t>434-405-2107</t>
  </si>
  <si>
    <t>rdels@wufoo.com</t>
  </si>
  <si>
    <t>Briana Corse</t>
  </si>
  <si>
    <t>832-942-0532</t>
  </si>
  <si>
    <t>bcorselt@va.gov</t>
  </si>
  <si>
    <t>Merci Yesenin</t>
  </si>
  <si>
    <t>736-121-7710</t>
  </si>
  <si>
    <t>myeseninlu@dot.gov</t>
  </si>
  <si>
    <t>Jonathon Benian</t>
  </si>
  <si>
    <t>466-133-9927</t>
  </si>
  <si>
    <t>jbenianlv@newyorker.com</t>
  </si>
  <si>
    <t>Freddie Reeks</t>
  </si>
  <si>
    <t>801-762-6492</t>
  </si>
  <si>
    <t>freekslw@mapquest.com</t>
  </si>
  <si>
    <t>Bree Ryton</t>
  </si>
  <si>
    <t>218-681-8803</t>
  </si>
  <si>
    <t>brytonlx@admin.ch</t>
  </si>
  <si>
    <t>Thomasina Gorrissen</t>
  </si>
  <si>
    <t>671-181-7786</t>
  </si>
  <si>
    <t>tgorrissenly@hibu.com</t>
  </si>
  <si>
    <t>Gerhard Lambeth</t>
  </si>
  <si>
    <t>831-395-5912</t>
  </si>
  <si>
    <t>glambethlz@blinklist.com</t>
  </si>
  <si>
    <t>Tessi Huckett</t>
  </si>
  <si>
    <t>928-233-9393</t>
  </si>
  <si>
    <t>thuckettm0@irs.gov</t>
  </si>
  <si>
    <t>Antonin Lexa</t>
  </si>
  <si>
    <t>900-613-5920</t>
  </si>
  <si>
    <t>alexam1@mac.com</t>
  </si>
  <si>
    <t>Austina Pfaff</t>
  </si>
  <si>
    <t>373-247-4185</t>
  </si>
  <si>
    <t>apfaffm2@mayoclinic.com</t>
  </si>
  <si>
    <t>Mick Sproat</t>
  </si>
  <si>
    <t>266-650-9092</t>
  </si>
  <si>
    <t>msproatm3@amazon.de</t>
  </si>
  <si>
    <t>Agace Parramore</t>
  </si>
  <si>
    <t>449-328-0533</t>
  </si>
  <si>
    <t>aparramorem4@aboutads.info</t>
  </si>
  <si>
    <t>Kalina Poor</t>
  </si>
  <si>
    <t>125-815-0738</t>
  </si>
  <si>
    <t>kpoorm5@php.net</t>
  </si>
  <si>
    <t>Ki Finlater</t>
  </si>
  <si>
    <t>614-699-0827</t>
  </si>
  <si>
    <t>kfinlaterm6@google.com</t>
  </si>
  <si>
    <t>Lyle Payton</t>
  </si>
  <si>
    <t>255-171-1810</t>
  </si>
  <si>
    <t>lpaytonm7@geocities.jp</t>
  </si>
  <si>
    <t>Netti Sharvell</t>
  </si>
  <si>
    <t>772-304-1726</t>
  </si>
  <si>
    <t>nsharvellm8@skype.com</t>
  </si>
  <si>
    <t>Cart Beaument</t>
  </si>
  <si>
    <t>205-949-7906</t>
  </si>
  <si>
    <t>cbeaumentm9@springer.com</t>
  </si>
  <si>
    <t>Bentlee Iffe</t>
  </si>
  <si>
    <t>809-769-7431</t>
  </si>
  <si>
    <t>biffema@odnoklassniki.ru</t>
  </si>
  <si>
    <t>Whitney McMackin</t>
  </si>
  <si>
    <t>213-386-3851</t>
  </si>
  <si>
    <t>wmcmackinmb@alibaba.com</t>
  </si>
  <si>
    <t>Eb Hunnable</t>
  </si>
  <si>
    <t>951-747-8812</t>
  </si>
  <si>
    <t>ehunnablemc@1und1.de</t>
  </si>
  <si>
    <t>Austina Hunnisett</t>
  </si>
  <si>
    <t>143-655-0881</t>
  </si>
  <si>
    <t>ahunnisettmd@google.nl</t>
  </si>
  <si>
    <t>Katinka Plet</t>
  </si>
  <si>
    <t>772-914-7782</t>
  </si>
  <si>
    <t>kpletme@umn.edu</t>
  </si>
  <si>
    <t>Dwight Pimley</t>
  </si>
  <si>
    <t>472-140-4295</t>
  </si>
  <si>
    <t>dpimleymf@forbes.com</t>
  </si>
  <si>
    <t>Maisey Bowery</t>
  </si>
  <si>
    <t>309-965-5424</t>
  </si>
  <si>
    <t>mbowerymg@squidoo.com</t>
  </si>
  <si>
    <t>Ondrea Harfleet</t>
  </si>
  <si>
    <t>613-200-1727</t>
  </si>
  <si>
    <t>oharfleetmh@goo.ne.jp</t>
  </si>
  <si>
    <t>Georgy Amesbury</t>
  </si>
  <si>
    <t>307-420-8351</t>
  </si>
  <si>
    <t>gamesburymi@nydailynews.com</t>
  </si>
  <si>
    <t>Lucia Dafydd</t>
  </si>
  <si>
    <t>899-472-5372</t>
  </si>
  <si>
    <t>ldafyddmj@ebay.co.uk</t>
  </si>
  <si>
    <t>Bridgette Gosson</t>
  </si>
  <si>
    <t>931-983-8588</t>
  </si>
  <si>
    <t>bgossonmk@dion.ne.jp</t>
  </si>
  <si>
    <t>Neddie De Fries</t>
  </si>
  <si>
    <t>734-880-6959</t>
  </si>
  <si>
    <t>ndeml@cbsnews.com</t>
  </si>
  <si>
    <t>Clifford Gentreau</t>
  </si>
  <si>
    <t>819-210-9799</t>
  </si>
  <si>
    <t>cgentreaumm@howstuffworks.com</t>
  </si>
  <si>
    <t>Wesley Lauks</t>
  </si>
  <si>
    <t>327-783-2082</t>
  </si>
  <si>
    <t>wlauksmn@facebook.com</t>
  </si>
  <si>
    <t>Stewart Calbreath</t>
  </si>
  <si>
    <t>868-888-9840</t>
  </si>
  <si>
    <t>scalbreathmo@mediafire.com</t>
  </si>
  <si>
    <t>Nikolaus Whear</t>
  </si>
  <si>
    <t>464-990-4305</t>
  </si>
  <si>
    <t>nwhearmp@alibaba.com</t>
  </si>
  <si>
    <t>Quintana Dudson</t>
  </si>
  <si>
    <t>164-902-5399</t>
  </si>
  <si>
    <t>qdudsonmq@businesswire.com</t>
  </si>
  <si>
    <t>Dorelia Martschik</t>
  </si>
  <si>
    <t>131-303-6290</t>
  </si>
  <si>
    <t>dmartschikmr@bbc.co.uk</t>
  </si>
  <si>
    <t>Osbourne Yves</t>
  </si>
  <si>
    <t>891-613-3878</t>
  </si>
  <si>
    <t>oyvesms@home.pl</t>
  </si>
  <si>
    <t>Home</t>
  </si>
  <si>
    <t>Bartholomeo Giffon</t>
  </si>
  <si>
    <t>744-882-1299</t>
  </si>
  <si>
    <t>bgiffonmt@devhub.com</t>
  </si>
  <si>
    <t>Devhub</t>
  </si>
  <si>
    <t>Dulci Swancock</t>
  </si>
  <si>
    <t>717-965-0905</t>
  </si>
  <si>
    <t>dswancockmu@cnet.com</t>
  </si>
  <si>
    <t>Hewitt Mountcastle</t>
  </si>
  <si>
    <t>512-198-4801</t>
  </si>
  <si>
    <t>hmountcastlemv@furl.net</t>
  </si>
  <si>
    <t>Sue Gooble</t>
  </si>
  <si>
    <t>866-603-5030</t>
  </si>
  <si>
    <t>sgooblemw@friendfeed.com</t>
  </si>
  <si>
    <t>Gwenni Moro</t>
  </si>
  <si>
    <t>972-631-3728</t>
  </si>
  <si>
    <t>gmoromx@salon.com</t>
  </si>
  <si>
    <t>Bran Height</t>
  </si>
  <si>
    <t>112-403-5145</t>
  </si>
  <si>
    <t>bheightmy@twitter.com</t>
  </si>
  <si>
    <t>Corabelle Shuttell</t>
  </si>
  <si>
    <t>575-727-0679</t>
  </si>
  <si>
    <t>cshuttellmz@g.co</t>
  </si>
  <si>
    <t>Iver Stuer</t>
  </si>
  <si>
    <t>894-391-8182</t>
  </si>
  <si>
    <t>istuern0@microsoft.com</t>
  </si>
  <si>
    <t>Estrella Todari</t>
  </si>
  <si>
    <t>794-342-2627</t>
  </si>
  <si>
    <t>etodarin1@irs.gov</t>
  </si>
  <si>
    <t>Herby Rowlands</t>
  </si>
  <si>
    <t>359-984-5960</t>
  </si>
  <si>
    <t>hrowlandsn2@usatoday.com</t>
  </si>
  <si>
    <t>Abel Goldfinch</t>
  </si>
  <si>
    <t>777-634-4309</t>
  </si>
  <si>
    <t>agoldfinchn3@networkadvertising.org</t>
  </si>
  <si>
    <t>Jaymie Butrimovich</t>
  </si>
  <si>
    <t>158-945-5555</t>
  </si>
  <si>
    <t>jbutrimovichn4@cafepress.com</t>
  </si>
  <si>
    <t>Vallie Nabbs</t>
  </si>
  <si>
    <t>417-608-8643</t>
  </si>
  <si>
    <t>vnabbsn5@wikipedia.org</t>
  </si>
  <si>
    <t>Wikipedia</t>
  </si>
  <si>
    <t>Ennis Clavering</t>
  </si>
  <si>
    <t>674-188-8861</t>
  </si>
  <si>
    <t>eclaveringn6@so-net.ne.jp</t>
  </si>
  <si>
    <t>Sal Stoodale</t>
  </si>
  <si>
    <t>462-766-7903</t>
  </si>
  <si>
    <t>sstoodalen7@instagram.com</t>
  </si>
  <si>
    <t>Sydney Stammers</t>
  </si>
  <si>
    <t>938-129-0034</t>
  </si>
  <si>
    <t>sstammersn8@nsw.gov.au</t>
  </si>
  <si>
    <t>Dugald Kayzer</t>
  </si>
  <si>
    <t>884-170-4242</t>
  </si>
  <si>
    <t>dkayzern9@baidu.com</t>
  </si>
  <si>
    <t>Baidu</t>
  </si>
  <si>
    <t>Maudie McKinstry</t>
  </si>
  <si>
    <t>809-378-2872</t>
  </si>
  <si>
    <t>mmckinstryna@independent.co.uk</t>
  </si>
  <si>
    <t>Independent.Co</t>
  </si>
  <si>
    <t>Harrie D'eath</t>
  </si>
  <si>
    <t>895-531-4869</t>
  </si>
  <si>
    <t>hdeathnb@ucla.edu</t>
  </si>
  <si>
    <t>Wilton Franzetti</t>
  </si>
  <si>
    <t>656-635-1641</t>
  </si>
  <si>
    <t>wfranzettinc@a8.net</t>
  </si>
  <si>
    <t>Adora Madgwick</t>
  </si>
  <si>
    <t>254-977-8368</t>
  </si>
  <si>
    <t>amadgwicknd@sourceforge.net</t>
  </si>
  <si>
    <t>Sourceforge</t>
  </si>
  <si>
    <t>Joceline Nurny</t>
  </si>
  <si>
    <t>445-930-6242</t>
  </si>
  <si>
    <t>jnurnyne@google.co.uk</t>
  </si>
  <si>
    <t>Kermit Jevon</t>
  </si>
  <si>
    <t>766-291-1315</t>
  </si>
  <si>
    <t>kjevonnf@tmall.com</t>
  </si>
  <si>
    <t>Ainsley Brugemann</t>
  </si>
  <si>
    <t>752-735-9005</t>
  </si>
  <si>
    <t>abrugemannng@digg.com</t>
  </si>
  <si>
    <t>Danyette Churchard</t>
  </si>
  <si>
    <t>645-241-7237</t>
  </si>
  <si>
    <t>dchurchardnh@godaddy.com</t>
  </si>
  <si>
    <t>Toddie Donneely</t>
  </si>
  <si>
    <t>940-996-9865</t>
  </si>
  <si>
    <t>tdonneelyni@biblegateway.com</t>
  </si>
  <si>
    <t>Alvan Stallon</t>
  </si>
  <si>
    <t>262-382-1853</t>
  </si>
  <si>
    <t>astallonnj@pbs.org</t>
  </si>
  <si>
    <t>Tamqrah Pontin</t>
  </si>
  <si>
    <t>152-440-8200</t>
  </si>
  <si>
    <t>tpontinnk@wikimedia.org</t>
  </si>
  <si>
    <t>Filia Meredith</t>
  </si>
  <si>
    <t>871-922-6449</t>
  </si>
  <si>
    <t>fmeredithnl@dion.ne.jp</t>
  </si>
  <si>
    <t>Alicia Fellgett</t>
  </si>
  <si>
    <t>473-922-2039</t>
  </si>
  <si>
    <t>afellgettnm@usgs.gov</t>
  </si>
  <si>
    <t>Rita Arzu</t>
  </si>
  <si>
    <t>957-440-2546</t>
  </si>
  <si>
    <t>rarzunn@ihg.com</t>
  </si>
  <si>
    <t>Matias Snawdon</t>
  </si>
  <si>
    <t>224-806-3047</t>
  </si>
  <si>
    <t>msnawdonno@businessinsider.com</t>
  </si>
  <si>
    <t>Ennis Wanklin</t>
  </si>
  <si>
    <t>208-391-6636</t>
  </si>
  <si>
    <t>ewanklinnp@umn.edu</t>
  </si>
  <si>
    <t>Noellyn Utridge</t>
  </si>
  <si>
    <t>733-924-9481</t>
  </si>
  <si>
    <t>nutridgenq@washington.edu</t>
  </si>
  <si>
    <t>Washington</t>
  </si>
  <si>
    <t>Eduard Upcott</t>
  </si>
  <si>
    <t>831-603-4015</t>
  </si>
  <si>
    <t>eupcottnr@hhs.gov</t>
  </si>
  <si>
    <t>Phil Snellman</t>
  </si>
  <si>
    <t>938-520-1975</t>
  </si>
  <si>
    <t>psnellmanns@hubpages.com</t>
  </si>
  <si>
    <t>Cass Glynne</t>
  </si>
  <si>
    <t>593-334-5634</t>
  </si>
  <si>
    <t>cglynnent@imgur.com</t>
  </si>
  <si>
    <t>Felicia Aim</t>
  </si>
  <si>
    <t>160-622-2861</t>
  </si>
  <si>
    <t>faimnu@hugedomains.com</t>
  </si>
  <si>
    <t>Westley Wedlock</t>
  </si>
  <si>
    <t>141-472-3185</t>
  </si>
  <si>
    <t>wwedlocknv@apache.org</t>
  </si>
  <si>
    <t>Apache</t>
  </si>
  <si>
    <t>Alvy Slaght</t>
  </si>
  <si>
    <t>896-716-6736</t>
  </si>
  <si>
    <t>aslaghtnw@uiuc.edu</t>
  </si>
  <si>
    <t>Jennee Rosling</t>
  </si>
  <si>
    <t>209-394-5885</t>
  </si>
  <si>
    <t>jroslingnx@census.gov</t>
  </si>
  <si>
    <t>Martyn Slainey</t>
  </si>
  <si>
    <t>547-766-4199</t>
  </si>
  <si>
    <t>mslaineyny@cbc.ca</t>
  </si>
  <si>
    <t>Nelson Laxtonne</t>
  </si>
  <si>
    <t>907-859-2493</t>
  </si>
  <si>
    <t>nlaxtonnenz@arstechnica.com</t>
  </si>
  <si>
    <t>Arstechnica</t>
  </si>
  <si>
    <t>Free Perllman</t>
  </si>
  <si>
    <t>906-474-7637</t>
  </si>
  <si>
    <t>fperllmano0@flavors.me</t>
  </si>
  <si>
    <t>Dorena Topling</t>
  </si>
  <si>
    <t>471-651-7861</t>
  </si>
  <si>
    <t>dtoplingo1@auda.org.au</t>
  </si>
  <si>
    <t>Elmira Grebert</t>
  </si>
  <si>
    <t>606-457-6492</t>
  </si>
  <si>
    <t>egreberto2@techcrunch.com</t>
  </si>
  <si>
    <t>Techcrunch</t>
  </si>
  <si>
    <t>Dionne Ratke</t>
  </si>
  <si>
    <t>637-360-8546</t>
  </si>
  <si>
    <t>dratkeo3@tripadvisor.com</t>
  </si>
  <si>
    <t>Meggi Bachanski</t>
  </si>
  <si>
    <t>195-227-2215</t>
  </si>
  <si>
    <t>mbachanskio4@paypal.com</t>
  </si>
  <si>
    <t>Rob Childerley</t>
  </si>
  <si>
    <t>716-567-9733</t>
  </si>
  <si>
    <t>rchilderleyo5@stanford.edu</t>
  </si>
  <si>
    <t>Myriam O'Brogan</t>
  </si>
  <si>
    <t>245-733-6742</t>
  </si>
  <si>
    <t>mobrogano6@deliciousdays.com</t>
  </si>
  <si>
    <t>Michal Testro</t>
  </si>
  <si>
    <t>547-873-9015</t>
  </si>
  <si>
    <t>mtestroo7@purevolume.com</t>
  </si>
  <si>
    <t>Berni McCritchie</t>
  </si>
  <si>
    <t>876-399-3426</t>
  </si>
  <si>
    <t>bmccritchieo8@irs.gov</t>
  </si>
  <si>
    <t>Cheryl Kubista</t>
  </si>
  <si>
    <t>188-102-1190</t>
  </si>
  <si>
    <t>ckubistao9@elpais.com</t>
  </si>
  <si>
    <t>Elpais</t>
  </si>
  <si>
    <t>Chas Clowney</t>
  </si>
  <si>
    <t>441-185-3756</t>
  </si>
  <si>
    <t>cclowneyoa@digg.com</t>
  </si>
  <si>
    <t>Thaddeus Brilon</t>
  </si>
  <si>
    <t>935-597-5322</t>
  </si>
  <si>
    <t>tbrilonob@about.me</t>
  </si>
  <si>
    <t>Dona Hearnshaw</t>
  </si>
  <si>
    <t>319-536-3700</t>
  </si>
  <si>
    <t>dhearnshawoc@washington.edu</t>
  </si>
  <si>
    <t>Daveta Lansdown</t>
  </si>
  <si>
    <t>569-862-9458</t>
  </si>
  <si>
    <t>dlansdownod@microsoft.com</t>
  </si>
  <si>
    <t>Kelcy Blackstock</t>
  </si>
  <si>
    <t>784-776-2179</t>
  </si>
  <si>
    <t>kblackstockoe@state.gov</t>
  </si>
  <si>
    <t>Meridel Volonte</t>
  </si>
  <si>
    <t>114-561-7538</t>
  </si>
  <si>
    <t>mvolonteof@jalbum.net</t>
  </si>
  <si>
    <t>Jermayne Felgat</t>
  </si>
  <si>
    <t>971-617-2002</t>
  </si>
  <si>
    <t>jfelgatog@facebook.com</t>
  </si>
  <si>
    <t>Wendi Steinham</t>
  </si>
  <si>
    <t>154-518-9689</t>
  </si>
  <si>
    <t>wsteinhamoh@liveinternet.ru</t>
  </si>
  <si>
    <t>Bea Grogor</t>
  </si>
  <si>
    <t>265-975-3090</t>
  </si>
  <si>
    <t>bgrogoroi@cam.ac.uk</t>
  </si>
  <si>
    <t>Mil Matherson</t>
  </si>
  <si>
    <t>992-184-4455</t>
  </si>
  <si>
    <t>mmathersonoj@zdnet.com</t>
  </si>
  <si>
    <t>Elfie Huburn</t>
  </si>
  <si>
    <t>961-509-4906</t>
  </si>
  <si>
    <t>ehuburnok@netscape.com</t>
  </si>
  <si>
    <t>Jae Wetherby</t>
  </si>
  <si>
    <t>575-577-0126</t>
  </si>
  <si>
    <t>jwetherbyol@dyndns.org</t>
  </si>
  <si>
    <t>Dyndns</t>
  </si>
  <si>
    <t>Ivar Puttergill</t>
  </si>
  <si>
    <t>972-470-0376</t>
  </si>
  <si>
    <t>iputtergillom@list-manage.com</t>
  </si>
  <si>
    <t>Nico Goodfellowe</t>
  </si>
  <si>
    <t>806-863-8755</t>
  </si>
  <si>
    <t>ngoodfelloweon@fema.gov</t>
  </si>
  <si>
    <t>Ahmad Kohnen</t>
  </si>
  <si>
    <t>583-784-4498</t>
  </si>
  <si>
    <t>akohnenoo@list-manage.com</t>
  </si>
  <si>
    <t>Jean Osgerby</t>
  </si>
  <si>
    <t>976-608-4162</t>
  </si>
  <si>
    <t>josgerbyop@gizmodo.com</t>
  </si>
  <si>
    <t>Emmaline Cogin</t>
  </si>
  <si>
    <t>453-586-0994</t>
  </si>
  <si>
    <t>ecoginoq@ed.gov</t>
  </si>
  <si>
    <t>Denis Whipple</t>
  </si>
  <si>
    <t>405-847-3036</t>
  </si>
  <si>
    <t>dwhippleor@reference.com</t>
  </si>
  <si>
    <t>Dedie Sangar</t>
  </si>
  <si>
    <t>376-300-4449</t>
  </si>
  <si>
    <t>dsangaros@bandcamp.com</t>
  </si>
  <si>
    <t>Spense Idle</t>
  </si>
  <si>
    <t>348-581-0364</t>
  </si>
  <si>
    <t>sidleot@yandex.ru</t>
  </si>
  <si>
    <t>Edithe Wrout</t>
  </si>
  <si>
    <t>333-276-6444</t>
  </si>
  <si>
    <t>ewroutou@bluehost.com</t>
  </si>
  <si>
    <t>Harald Moyne</t>
  </si>
  <si>
    <t>280-117-5454</t>
  </si>
  <si>
    <t>hmoyneov@myspace.com</t>
  </si>
  <si>
    <t>Corty Couper</t>
  </si>
  <si>
    <t>240-468-0468</t>
  </si>
  <si>
    <t>ccouperow@taobao.com</t>
  </si>
  <si>
    <t>Latrina Boosey</t>
  </si>
  <si>
    <t>909-509-2652</t>
  </si>
  <si>
    <t>lbooseyox@boston.com</t>
  </si>
  <si>
    <t>Jodie Kleine</t>
  </si>
  <si>
    <t>176-965-2597</t>
  </si>
  <si>
    <t>jkleineoy@utexas.edu</t>
  </si>
  <si>
    <t>Jone Guye</t>
  </si>
  <si>
    <t>501-385-4114</t>
  </si>
  <si>
    <t>jguyeoz@nsw.gov.au</t>
  </si>
  <si>
    <t>Burtie Phelips</t>
  </si>
  <si>
    <t>750-525-2672</t>
  </si>
  <si>
    <t>bphelipsp0@sfgate.com</t>
  </si>
  <si>
    <t>Sfgate</t>
  </si>
  <si>
    <t>Barry Barroux</t>
  </si>
  <si>
    <t>692-296-4999</t>
  </si>
  <si>
    <t>bbarrouxp1@1und1.de</t>
  </si>
  <si>
    <t>Shayne Croker</t>
  </si>
  <si>
    <t>976-856-8624</t>
  </si>
  <si>
    <t>scrokerp2@ucsd.edu</t>
  </si>
  <si>
    <t>Abagail Borgnol</t>
  </si>
  <si>
    <t>772-244-6478</t>
  </si>
  <si>
    <t>aborgnolp3@google.ca</t>
  </si>
  <si>
    <t>Wye Fynes</t>
  </si>
  <si>
    <t>675-467-3808</t>
  </si>
  <si>
    <t>wfynesp4@spiegel.de</t>
  </si>
  <si>
    <t>Vivyanne Imloch</t>
  </si>
  <si>
    <t>108-321-5196</t>
  </si>
  <si>
    <t>vimlochp5@berkeley.edu</t>
  </si>
  <si>
    <t>Berkeley</t>
  </si>
  <si>
    <t>Elenore Thornally</t>
  </si>
  <si>
    <t>501-275-4462</t>
  </si>
  <si>
    <t>ethornallyp6@hexun.com</t>
  </si>
  <si>
    <t>Gerrie Russell</t>
  </si>
  <si>
    <t>638-924-8099</t>
  </si>
  <si>
    <t>grussellp7@dropbox.com</t>
  </si>
  <si>
    <t>Dropbox</t>
  </si>
  <si>
    <t>Forster Hengoed</t>
  </si>
  <si>
    <t>230-458-6721</t>
  </si>
  <si>
    <t>fhengoedp8@discuz.net</t>
  </si>
  <si>
    <t>Discuz</t>
  </si>
  <si>
    <t>Brigid Bestwick</t>
  </si>
  <si>
    <t>973-938-1198</t>
  </si>
  <si>
    <t>bbestwickp9@canalblog.com</t>
  </si>
  <si>
    <t>Canalblog</t>
  </si>
  <si>
    <t>Ozzie Titmuss</t>
  </si>
  <si>
    <t>369-782-9868</t>
  </si>
  <si>
    <t>otitmusspa@google.cn</t>
  </si>
  <si>
    <t>Blancha Bach</t>
  </si>
  <si>
    <t>141-300-3543</t>
  </si>
  <si>
    <t>bbachpb@miibeian.gov.cn</t>
  </si>
  <si>
    <t>Conn Baptist</t>
  </si>
  <si>
    <t>233-125-8964</t>
  </si>
  <si>
    <t>cbaptistpc@php.net</t>
  </si>
  <si>
    <t>Ganny Maylor</t>
  </si>
  <si>
    <t>378-506-7370</t>
  </si>
  <si>
    <t>gmaylorpd@biglobe.ne.jp</t>
  </si>
  <si>
    <t>Diann Checchi</t>
  </si>
  <si>
    <t>682-863-7971</t>
  </si>
  <si>
    <t>dchecchipe@state.tx.us</t>
  </si>
  <si>
    <t>Corbie Hembry</t>
  </si>
  <si>
    <t>542-634-4266</t>
  </si>
  <si>
    <t>chembrypf@behance.net</t>
  </si>
  <si>
    <t>Tobie Jayume</t>
  </si>
  <si>
    <t>419-476-7049</t>
  </si>
  <si>
    <t>tjayumepg@geocities.com</t>
  </si>
  <si>
    <t>Rhea Boutellier</t>
  </si>
  <si>
    <t>861-651-0377</t>
  </si>
  <si>
    <t>rboutellierph@123-reg.co.uk</t>
  </si>
  <si>
    <t>Ester Flawn</t>
  </si>
  <si>
    <t>200-648-0251</t>
  </si>
  <si>
    <t>eflawnpi@youku.com</t>
  </si>
  <si>
    <t>Youku</t>
  </si>
  <si>
    <t>Hardy Terram</t>
  </si>
  <si>
    <t>320-782-9322</t>
  </si>
  <si>
    <t>hterrampj@weibo.com</t>
  </si>
  <si>
    <t>Weibo</t>
  </si>
  <si>
    <t>Nathalie Semechik</t>
  </si>
  <si>
    <t>578-183-6513</t>
  </si>
  <si>
    <t>nsemechikpk@kickstarter.com</t>
  </si>
  <si>
    <t>Perkin Miskelly</t>
  </si>
  <si>
    <t>648-211-2046</t>
  </si>
  <si>
    <t>pmiskellypl@businessweek.com</t>
  </si>
  <si>
    <t>Alden Kegan</t>
  </si>
  <si>
    <t>159-112-8980</t>
  </si>
  <si>
    <t>akeganpm@so-net.ne.jp</t>
  </si>
  <si>
    <t>Rosabel Deppen</t>
  </si>
  <si>
    <t>910-147-4699</t>
  </si>
  <si>
    <t>rdeppenpn@discovery.com</t>
  </si>
  <si>
    <t>Cullen Elsy</t>
  </si>
  <si>
    <t>700-656-2364</t>
  </si>
  <si>
    <t>celsypo@fema.gov</t>
  </si>
  <si>
    <t>Burr Malek</t>
  </si>
  <si>
    <t>948-627-3727</t>
  </si>
  <si>
    <t>bmalekpp@google.ru</t>
  </si>
  <si>
    <t>Lindie O'Downe</t>
  </si>
  <si>
    <t>109-491-6441</t>
  </si>
  <si>
    <t>lodownepq@un.org</t>
  </si>
  <si>
    <t>Bord Micah</t>
  </si>
  <si>
    <t>615-658-3720</t>
  </si>
  <si>
    <t>bmicahpr@scribd.com</t>
  </si>
  <si>
    <t>Mada Spargo</t>
  </si>
  <si>
    <t>711-171-6678</t>
  </si>
  <si>
    <t>mspargops@acquirethisname.com</t>
  </si>
  <si>
    <t>Acquirethisname</t>
  </si>
  <si>
    <t>Iosep Volett</t>
  </si>
  <si>
    <t>498-305-1820</t>
  </si>
  <si>
    <t>ivolettpt@github.io</t>
  </si>
  <si>
    <t>Olympie Flowith</t>
  </si>
  <si>
    <t>372-139-2537</t>
  </si>
  <si>
    <t>oflowithpu@sciencedirect.com</t>
  </si>
  <si>
    <t>Sumner Havis</t>
  </si>
  <si>
    <t>832-775-0461</t>
  </si>
  <si>
    <t>shavispv@e-recht24.de</t>
  </si>
  <si>
    <t>Elbertina Eveling</t>
  </si>
  <si>
    <t>732-773-6659</t>
  </si>
  <si>
    <t>eevelingpw@lycos.com</t>
  </si>
  <si>
    <t>Shirlee Spottiswoode</t>
  </si>
  <si>
    <t>840-719-4418</t>
  </si>
  <si>
    <t>sspottiswoodepx@icio.us</t>
  </si>
  <si>
    <t>Levon Galland</t>
  </si>
  <si>
    <t>941-357-4729</t>
  </si>
  <si>
    <t>lgallandpy@independent.co.uk</t>
  </si>
  <si>
    <t>Tracy Moth</t>
  </si>
  <si>
    <t>413-867-9109</t>
  </si>
  <si>
    <t>tmothpz@acquirethisname.com</t>
  </si>
  <si>
    <t>Aloin Whitcher</t>
  </si>
  <si>
    <t>275-792-5534</t>
  </si>
  <si>
    <t>awhitcherq0@vinaora.com</t>
  </si>
  <si>
    <t>Vinaora</t>
  </si>
  <si>
    <t>Grantham Wackett</t>
  </si>
  <si>
    <t>253-929-7957</t>
  </si>
  <si>
    <t>gwackettq1@about.me</t>
  </si>
  <si>
    <t>Sheela Eltune</t>
  </si>
  <si>
    <t>711-246-3287</t>
  </si>
  <si>
    <t>seltuneq2@cnn.com</t>
  </si>
  <si>
    <t>Stanly Arundel</t>
  </si>
  <si>
    <t>728-419-2066</t>
  </si>
  <si>
    <t>sarundelq3@discuz.net</t>
  </si>
  <si>
    <t>Bria Bisatt</t>
  </si>
  <si>
    <t>236-914-7114</t>
  </si>
  <si>
    <t>bbisattq4@elegantthemes.com</t>
  </si>
  <si>
    <t>Domenico Picopp</t>
  </si>
  <si>
    <t>177-114-4179</t>
  </si>
  <si>
    <t>dpicoppq5@miitbeian.gov.cn</t>
  </si>
  <si>
    <t>Miitbeian.Gov</t>
  </si>
  <si>
    <t>Corene Gladhill</t>
  </si>
  <si>
    <t>199-140-3465</t>
  </si>
  <si>
    <t>cgladhillq6@google.com.hk</t>
  </si>
  <si>
    <t>Cecil Stainland</t>
  </si>
  <si>
    <t>212-500-9476</t>
  </si>
  <si>
    <t>cstainlandq7@tamu.edu</t>
  </si>
  <si>
    <t>Patin Furby</t>
  </si>
  <si>
    <t>423-978-9656</t>
  </si>
  <si>
    <t>pfurbyq8@telegraph.co.uk</t>
  </si>
  <si>
    <t>Worden Petrishchev</t>
  </si>
  <si>
    <t>405-627-1605</t>
  </si>
  <si>
    <t>wpetrishchevq9@deliciousdays.com</t>
  </si>
  <si>
    <t>Hughie Ingerman</t>
  </si>
  <si>
    <t>899-148-6156</t>
  </si>
  <si>
    <t>hingermanqa@hugedomains.com</t>
  </si>
  <si>
    <t>Ricky Barock</t>
  </si>
  <si>
    <t>571-818-5905</t>
  </si>
  <si>
    <t>rbarockqb@edublogs.org</t>
  </si>
  <si>
    <t>Malachi Trunby</t>
  </si>
  <si>
    <t>982-420-8635</t>
  </si>
  <si>
    <t>mtrunbyqc@pbs.org</t>
  </si>
  <si>
    <t>Bartholomeo Domeney</t>
  </si>
  <si>
    <t>103-546-7133</t>
  </si>
  <si>
    <t>bdomeneyqd@about.com</t>
  </si>
  <si>
    <t>Loria Johl</t>
  </si>
  <si>
    <t>770-535-1788</t>
  </si>
  <si>
    <t>ljohlqe@taobao.com</t>
  </si>
  <si>
    <t>Verile Dundridge</t>
  </si>
  <si>
    <t>821-829-5214</t>
  </si>
  <si>
    <t>vdundridgeqf@slate.com</t>
  </si>
  <si>
    <t>Slate</t>
  </si>
  <si>
    <t>Hillary Mate</t>
  </si>
  <si>
    <t>646-551-2314</t>
  </si>
  <si>
    <t>hmateqg@reference.com</t>
  </si>
  <si>
    <t>Eddy Phillps</t>
  </si>
  <si>
    <t>698-166-4407</t>
  </si>
  <si>
    <t>ephillpsqh@ca.gov</t>
  </si>
  <si>
    <t>Morey Philippe</t>
  </si>
  <si>
    <t>598-688-5601</t>
  </si>
  <si>
    <t>mphilippeqi@wunderground.com</t>
  </si>
  <si>
    <t>Donia Abramamovh</t>
  </si>
  <si>
    <t>762-935-5716</t>
  </si>
  <si>
    <t>dabramamovhqj@pinterest.com</t>
  </si>
  <si>
    <t>Lotti Scola</t>
  </si>
  <si>
    <t>402-455-5280</t>
  </si>
  <si>
    <t>lscolaqk@bloglines.com</t>
  </si>
  <si>
    <t>Bloglines</t>
  </si>
  <si>
    <t>Iggie Whitwood</t>
  </si>
  <si>
    <t>315-733-3309</t>
  </si>
  <si>
    <t>iwhitwoodql@cam.ac.uk</t>
  </si>
  <si>
    <t>Lotti Brandrick</t>
  </si>
  <si>
    <t>170-520-8115</t>
  </si>
  <si>
    <t>lbrandrickqm@epa.gov</t>
  </si>
  <si>
    <t>Cherri Penhallurick</t>
  </si>
  <si>
    <t>416-391-3540</t>
  </si>
  <si>
    <t>cpenhallurickqn@nsw.gov.au</t>
  </si>
  <si>
    <t>Clint Silverthorne</t>
  </si>
  <si>
    <t>365-764-6846</t>
  </si>
  <si>
    <t>csilverthorneqo@google.com.br</t>
  </si>
  <si>
    <t>Morna Webb</t>
  </si>
  <si>
    <t>155-685-5961</t>
  </si>
  <si>
    <t>mwebbqp@google.co.jp</t>
  </si>
  <si>
    <t>Kerry Daybell</t>
  </si>
  <si>
    <t>624-470-0387</t>
  </si>
  <si>
    <t>kdaybellqq@home.pl</t>
  </si>
  <si>
    <t>Cloe Wride</t>
  </si>
  <si>
    <t>413-206-5390</t>
  </si>
  <si>
    <t>cwrideqr@tripadvisor.com</t>
  </si>
  <si>
    <t>Alair Chastanet</t>
  </si>
  <si>
    <t>868-631-1185</t>
  </si>
  <si>
    <t>achastanetqs@acquirethisname.com</t>
  </si>
  <si>
    <t>Deva Cordelette</t>
  </si>
  <si>
    <t>264-567-6412</t>
  </si>
  <si>
    <t>dcordeletteqt@example.com</t>
  </si>
  <si>
    <t>Example</t>
  </si>
  <si>
    <t>Harold Manueli</t>
  </si>
  <si>
    <t>447-308-4374</t>
  </si>
  <si>
    <t>hmanueliqu@nydailynews.com</t>
  </si>
  <si>
    <t>Zachariah Rawcliff</t>
  </si>
  <si>
    <t>678-254-7518</t>
  </si>
  <si>
    <t>zrawcliffqv@reddit.com</t>
  </si>
  <si>
    <t>Adriana Maddrell</t>
  </si>
  <si>
    <t>831-775-1118</t>
  </si>
  <si>
    <t>amaddrellqw@java.com</t>
  </si>
  <si>
    <t>Avrom Chattelaine</t>
  </si>
  <si>
    <t>185-296-0452</t>
  </si>
  <si>
    <t>achattelaineqx@nba.com</t>
  </si>
  <si>
    <t>Garrick Seiller</t>
  </si>
  <si>
    <t>242-915-1275</t>
  </si>
  <si>
    <t>gseillerqy@apple.com</t>
  </si>
  <si>
    <t>Apple</t>
  </si>
  <si>
    <t>Raynor McKirdy</t>
  </si>
  <si>
    <t>107-703-5980</t>
  </si>
  <si>
    <t>rmckirdyqz@webmd.com</t>
  </si>
  <si>
    <t>Ebony Mains</t>
  </si>
  <si>
    <t>247-973-3269</t>
  </si>
  <si>
    <t>emainsr0@bluehost.com</t>
  </si>
  <si>
    <t>Anett Looby</t>
  </si>
  <si>
    <t>573-325-7400</t>
  </si>
  <si>
    <t>aloobyr1@ehow.com</t>
  </si>
  <si>
    <t>Hugh Goschalk</t>
  </si>
  <si>
    <t>860-353-9675</t>
  </si>
  <si>
    <t>hgoschalkr2@wordpress.org</t>
  </si>
  <si>
    <t>Delinda Klemensiewicz</t>
  </si>
  <si>
    <t>288-122-1065</t>
  </si>
  <si>
    <t>dklemensiewiczr3@google.pl</t>
  </si>
  <si>
    <t>Mireielle Ruddle</t>
  </si>
  <si>
    <t>254-132-2546</t>
  </si>
  <si>
    <t>mruddler4@vk.com</t>
  </si>
  <si>
    <t>Bradley Blowick</t>
  </si>
  <si>
    <t>556-314-1332</t>
  </si>
  <si>
    <t>bblowickr5@yandex.ru</t>
  </si>
  <si>
    <t>Gweneth Eglinton</t>
  </si>
  <si>
    <t>244-635-8322</t>
  </si>
  <si>
    <t>geglintonr6@chron.com</t>
  </si>
  <si>
    <t>Chron</t>
  </si>
  <si>
    <t>Dewey Muneely</t>
  </si>
  <si>
    <t>967-229-4809</t>
  </si>
  <si>
    <t>dmuneelyr7@usatoday.com</t>
  </si>
  <si>
    <t>Mikkel Hartill</t>
  </si>
  <si>
    <t>435-151-9724</t>
  </si>
  <si>
    <t>mhartillr8@chicagotribune.com</t>
  </si>
  <si>
    <t>Chicagotribune</t>
  </si>
  <si>
    <t>Gene Humbie</t>
  </si>
  <si>
    <t>361-512-4485</t>
  </si>
  <si>
    <t>ghumbier9@free.fr</t>
  </si>
  <si>
    <t>Gwen Euels</t>
  </si>
  <si>
    <t>651-125-7204</t>
  </si>
  <si>
    <t>geuelsra@unc.edu</t>
  </si>
  <si>
    <t>Unc</t>
  </si>
  <si>
    <t>Daphne Flude</t>
  </si>
  <si>
    <t>719-411-8397</t>
  </si>
  <si>
    <t>dfluderb@nps.gov</t>
  </si>
  <si>
    <t>Nps</t>
  </si>
  <si>
    <t>Rhetta Riggoll</t>
  </si>
  <si>
    <t>534-310-4689</t>
  </si>
  <si>
    <t>rriggollrc@uol.com.br</t>
  </si>
  <si>
    <t>Mahalia Gerin</t>
  </si>
  <si>
    <t>459-287-2702</t>
  </si>
  <si>
    <t>mgerinrd@over-blog.com</t>
  </si>
  <si>
    <t>Over-Blog</t>
  </si>
  <si>
    <t>Miran Bertome</t>
  </si>
  <si>
    <t>973-748-6969</t>
  </si>
  <si>
    <t>mbertomere@buzzfeed.com</t>
  </si>
  <si>
    <t>Bobina Lynock</t>
  </si>
  <si>
    <t>422-792-7354</t>
  </si>
  <si>
    <t>blynockrf@about.com</t>
  </si>
  <si>
    <t>Niles Girodon</t>
  </si>
  <si>
    <t>645-240-7285</t>
  </si>
  <si>
    <t>ngirodonrg@biblegateway.com</t>
  </si>
  <si>
    <t>Konstantin Westgarth</t>
  </si>
  <si>
    <t>537-856-9826</t>
  </si>
  <si>
    <t>kwestgarthrh@salon.com</t>
  </si>
  <si>
    <t>Charissa Brach</t>
  </si>
  <si>
    <t>693-107-9406</t>
  </si>
  <si>
    <t>cbrachri@hao123.com</t>
  </si>
  <si>
    <t>Woodrow Lemery</t>
  </si>
  <si>
    <t>822-479-1465</t>
  </si>
  <si>
    <t>wlemeryrj@sogou.com</t>
  </si>
  <si>
    <t>Aliza O'Kielt</t>
  </si>
  <si>
    <t>828-573-1478</t>
  </si>
  <si>
    <t>aokieltrk@dedecms.com</t>
  </si>
  <si>
    <t>Louisa Jarvie</t>
  </si>
  <si>
    <t>417-882-7284</t>
  </si>
  <si>
    <t>ljarvierl@blogtalkradio.com</t>
  </si>
  <si>
    <t>Blogtalkradio</t>
  </si>
  <si>
    <t>Boycey Mordey</t>
  </si>
  <si>
    <t>112-412-6121</t>
  </si>
  <si>
    <t>bmordeyrm@joomla.org</t>
  </si>
  <si>
    <t>Joomla</t>
  </si>
  <si>
    <t>Pyotr Stubbins</t>
  </si>
  <si>
    <t>504-822-0975</t>
  </si>
  <si>
    <t>pstubbinsrn@archive.org</t>
  </si>
  <si>
    <t>Archive</t>
  </si>
  <si>
    <t>Catherine Ullrich</t>
  </si>
  <si>
    <t>387-411-5296</t>
  </si>
  <si>
    <t>cullrichro@wp.com</t>
  </si>
  <si>
    <t>Wp</t>
  </si>
  <si>
    <t>Zeke Rivard</t>
  </si>
  <si>
    <t>911-186-6569</t>
  </si>
  <si>
    <t>zrivardrp@rambler.ru</t>
  </si>
  <si>
    <t>Rambler</t>
  </si>
  <si>
    <t>Booth Everington</t>
  </si>
  <si>
    <t>919-998-4774</t>
  </si>
  <si>
    <t>beveringtonrq@chicagotribune.com</t>
  </si>
  <si>
    <t>Fayth Marner</t>
  </si>
  <si>
    <t>144-457-1099</t>
  </si>
  <si>
    <t>fmarnerrr@symantec.com</t>
  </si>
  <si>
    <t>Vons</t>
  </si>
  <si>
    <t>Products</t>
  </si>
  <si>
    <t>Albertsons</t>
  </si>
  <si>
    <t>Chocolate Cookies Mix</t>
  </si>
  <si>
    <t>Coffee</t>
  </si>
  <si>
    <t>Shipping Only</t>
  </si>
  <si>
    <t>Green Tea</t>
  </si>
  <si>
    <t>Soda</t>
  </si>
  <si>
    <t>Almonds</t>
  </si>
  <si>
    <t>Dried Plums</t>
  </si>
  <si>
    <t xml:space="preserve">Raley's </t>
  </si>
  <si>
    <t>Mozzarella</t>
  </si>
  <si>
    <t xml:space="preserve">Vallarta </t>
  </si>
  <si>
    <t>Curry Sauce</t>
  </si>
  <si>
    <t>Cajun Seasoning</t>
  </si>
  <si>
    <t>Stater Bros</t>
  </si>
  <si>
    <t>Chocolate</t>
  </si>
  <si>
    <t>Lemonade</t>
  </si>
  <si>
    <t>Dried Pears</t>
  </si>
  <si>
    <t xml:space="preserve">Wal-Mart </t>
  </si>
  <si>
    <t>Fruit Cocktail</t>
  </si>
  <si>
    <t>Almond Biscuits Mix</t>
  </si>
  <si>
    <t>Mission Foods</t>
  </si>
  <si>
    <t>Boysenberry Spread</t>
  </si>
  <si>
    <t>Foodsco</t>
  </si>
  <si>
    <t>Scones</t>
  </si>
  <si>
    <t xml:space="preserve">Ralphs </t>
  </si>
  <si>
    <t>Costco</t>
  </si>
  <si>
    <t>Syrup</t>
  </si>
  <si>
    <t>Gnocchi</t>
  </si>
  <si>
    <t>Dried Apples</t>
  </si>
  <si>
    <t>Clam Chowder</t>
  </si>
  <si>
    <t>Olive Oil</t>
  </si>
  <si>
    <t>Ravioli</t>
  </si>
  <si>
    <t>Marmalade</t>
  </si>
  <si>
    <t>Crab Meat</t>
  </si>
  <si>
    <t>Peanut Butter Biscuits</t>
  </si>
  <si>
    <t>Long Grain Rice</t>
  </si>
  <si>
    <t>FILTER Function Explained</t>
  </si>
  <si>
    <t>Customer</t>
  </si>
  <si>
    <t>Customer:</t>
  </si>
  <si>
    <t>Data Automation with Power Query</t>
  </si>
  <si>
    <t>Task List</t>
  </si>
  <si>
    <t>Remove customer info columns</t>
  </si>
  <si>
    <t>Delete rows for product 1005</t>
  </si>
  <si>
    <t>Convert dates to proper format</t>
  </si>
  <si>
    <t>Download new CSV file from system</t>
  </si>
  <si>
    <t>Split product ID and wheels</t>
  </si>
  <si>
    <t>Add new data to bottom of data table</t>
  </si>
  <si>
    <t>LET Explained</t>
  </si>
  <si>
    <t>Order ID</t>
  </si>
  <si>
    <t>Product ID</t>
  </si>
  <si>
    <t>Qty</t>
  </si>
  <si>
    <t>Color</t>
  </si>
  <si>
    <t>Ship Weight</t>
  </si>
  <si>
    <t>LET</t>
  </si>
  <si>
    <t>1002-0</t>
  </si>
  <si>
    <t>Grey</t>
  </si>
  <si>
    <t>1007-4</t>
  </si>
  <si>
    <t>1003-0</t>
  </si>
  <si>
    <t>Black</t>
  </si>
  <si>
    <t>Sage</t>
  </si>
  <si>
    <t>1005-0</t>
  </si>
  <si>
    <t>1004-0</t>
  </si>
  <si>
    <t>1004-5</t>
  </si>
  <si>
    <t>1006-0</t>
  </si>
  <si>
    <t>Walnut</t>
  </si>
  <si>
    <t>1007-0</t>
  </si>
  <si>
    <t>Cherry</t>
  </si>
  <si>
    <t>1003-4</t>
  </si>
  <si>
    <t>White</t>
  </si>
  <si>
    <t>1001-0</t>
  </si>
  <si>
    <t>1006-5</t>
  </si>
  <si>
    <t>Item</t>
  </si>
  <si>
    <t>Weight</t>
  </si>
  <si>
    <t>Invoice ID</t>
  </si>
  <si>
    <t>Metric</t>
  </si>
  <si>
    <t>INV125006</t>
  </si>
  <si>
    <t>Avg Top 25% (excluding  zeros)</t>
  </si>
  <si>
    <t>INV125007</t>
  </si>
  <si>
    <t>Avg Bottom 25% (excluding zeros)</t>
  </si>
  <si>
    <t>INV125008</t>
  </si>
  <si>
    <t>INV125009</t>
  </si>
  <si>
    <t>INV125010</t>
  </si>
  <si>
    <t>INV125011</t>
  </si>
  <si>
    <t>INV125012</t>
  </si>
  <si>
    <t>INV125013</t>
  </si>
  <si>
    <t>INV125014</t>
  </si>
  <si>
    <t>INV125015</t>
  </si>
  <si>
    <t>INV125016</t>
  </si>
  <si>
    <t>INV125017</t>
  </si>
  <si>
    <t>INV125018</t>
  </si>
  <si>
    <t>INV125019</t>
  </si>
  <si>
    <t>INV125020</t>
  </si>
  <si>
    <t>INV125021</t>
  </si>
  <si>
    <t>INV125022</t>
  </si>
  <si>
    <t>INV125023</t>
  </si>
  <si>
    <t>INV125024</t>
  </si>
  <si>
    <t>INV125025</t>
  </si>
  <si>
    <t>INV125026</t>
  </si>
  <si>
    <t>INV125027</t>
  </si>
  <si>
    <t>INV125028</t>
  </si>
  <si>
    <t>INV125029</t>
  </si>
  <si>
    <t>INV125030</t>
  </si>
  <si>
    <t>INV125031</t>
  </si>
  <si>
    <t>INV125032</t>
  </si>
  <si>
    <t>INV125033</t>
  </si>
  <si>
    <t>INV125034</t>
  </si>
  <si>
    <t>INV125035</t>
  </si>
  <si>
    <t>INV125036</t>
  </si>
  <si>
    <t>INV125037</t>
  </si>
  <si>
    <t>INV125038</t>
  </si>
  <si>
    <t>INV125039</t>
  </si>
  <si>
    <t>INV125040</t>
  </si>
  <si>
    <t>INV125041</t>
  </si>
  <si>
    <t>INV125042</t>
  </si>
  <si>
    <t>INV125043</t>
  </si>
  <si>
    <t>INV125044</t>
  </si>
  <si>
    <t>INV125045</t>
  </si>
  <si>
    <t>INV125046</t>
  </si>
  <si>
    <t>INV125047</t>
  </si>
  <si>
    <t>INV125048</t>
  </si>
  <si>
    <t>INV125049</t>
  </si>
  <si>
    <t>INV125050</t>
  </si>
  <si>
    <t>INV125051</t>
  </si>
  <si>
    <t>INV125052</t>
  </si>
  <si>
    <t>INV125053</t>
  </si>
  <si>
    <t>INV125054</t>
  </si>
  <si>
    <t>INV125055</t>
  </si>
  <si>
    <t>INV125056</t>
  </si>
  <si>
    <t>INV125057</t>
  </si>
  <si>
    <t>INV125058</t>
  </si>
  <si>
    <t>INV125059</t>
  </si>
  <si>
    <t>INV125060</t>
  </si>
  <si>
    <t>INV125061</t>
  </si>
  <si>
    <t>INV125062</t>
  </si>
  <si>
    <t>INV125063</t>
  </si>
  <si>
    <t>INV125064</t>
  </si>
  <si>
    <t>INV125065</t>
  </si>
  <si>
    <t>INV125066</t>
  </si>
  <si>
    <t>INV125067</t>
  </si>
  <si>
    <t>INV125068</t>
  </si>
  <si>
    <t>INV125069</t>
  </si>
  <si>
    <t>INV125070</t>
  </si>
  <si>
    <t>INV125071</t>
  </si>
  <si>
    <t>INV125072</t>
  </si>
  <si>
    <t>INV125073</t>
  </si>
  <si>
    <t>INV125074</t>
  </si>
  <si>
    <t>INV125075</t>
  </si>
  <si>
    <t>INV125076</t>
  </si>
  <si>
    <t>INV125077</t>
  </si>
  <si>
    <t>INV125078</t>
  </si>
  <si>
    <t>INV125079</t>
  </si>
  <si>
    <t>INV125080</t>
  </si>
  <si>
    <t>INV125081</t>
  </si>
  <si>
    <t>INV125082</t>
  </si>
  <si>
    <t>INV125083</t>
  </si>
  <si>
    <t>INV125084</t>
  </si>
  <si>
    <t>INV125085</t>
  </si>
  <si>
    <t>INV125086</t>
  </si>
  <si>
    <t>INV125087</t>
  </si>
  <si>
    <t>INV125088</t>
  </si>
  <si>
    <t>INV125089</t>
  </si>
  <si>
    <t>INV125090</t>
  </si>
  <si>
    <t>INV125091</t>
  </si>
  <si>
    <t>INV125092</t>
  </si>
  <si>
    <t>INV125093</t>
  </si>
  <si>
    <t>INV125094</t>
  </si>
  <si>
    <t>INV125095</t>
  </si>
  <si>
    <t>INV125096</t>
  </si>
  <si>
    <t>INV125097</t>
  </si>
  <si>
    <t>INV125098</t>
  </si>
  <si>
    <t>INV125099</t>
  </si>
  <si>
    <t>INV125100</t>
  </si>
  <si>
    <t>INV125101</t>
  </si>
  <si>
    <t>INV125102</t>
  </si>
  <si>
    <t>INV125103</t>
  </si>
  <si>
    <t>INV125104</t>
  </si>
  <si>
    <t>INV125105</t>
  </si>
  <si>
    <t>INV125106</t>
  </si>
  <si>
    <t>INV125107</t>
  </si>
  <si>
    <t>INV125108</t>
  </si>
  <si>
    <t>INV125109</t>
  </si>
  <si>
    <t>INV125110</t>
  </si>
  <si>
    <t>INV125111</t>
  </si>
  <si>
    <t>INV125112</t>
  </si>
  <si>
    <t>INV125113</t>
  </si>
  <si>
    <t>INV125114</t>
  </si>
  <si>
    <t>INV125115</t>
  </si>
  <si>
    <t>INV125116</t>
  </si>
  <si>
    <t>INV125117</t>
  </si>
  <si>
    <t>INV125118</t>
  </si>
  <si>
    <t>INV125119</t>
  </si>
  <si>
    <t>INV125120</t>
  </si>
  <si>
    <t>INV125121</t>
  </si>
  <si>
    <t>INV125122</t>
  </si>
  <si>
    <t>INV125123</t>
  </si>
  <si>
    <t>INV125124</t>
  </si>
  <si>
    <t>INV125125</t>
  </si>
  <si>
    <t>INV125126</t>
  </si>
  <si>
    <t>INV125127</t>
  </si>
  <si>
    <t>INV125128</t>
  </si>
  <si>
    <t>INV125129</t>
  </si>
  <si>
    <t>INV125130</t>
  </si>
  <si>
    <t>INV125131</t>
  </si>
  <si>
    <t>INV125132</t>
  </si>
  <si>
    <t>INV125133</t>
  </si>
  <si>
    <t>INV125134</t>
  </si>
  <si>
    <t>INV125135</t>
  </si>
  <si>
    <t>INV125136</t>
  </si>
  <si>
    <t>INV125137</t>
  </si>
  <si>
    <t>INV125138</t>
  </si>
  <si>
    <t>INV125139</t>
  </si>
  <si>
    <t>INV125140</t>
  </si>
  <si>
    <t>INV125141</t>
  </si>
  <si>
    <t>INV125142</t>
  </si>
  <si>
    <t>INV125143</t>
  </si>
  <si>
    <t>INV125144</t>
  </si>
  <si>
    <t>INV125145</t>
  </si>
  <si>
    <t>INV125146</t>
  </si>
  <si>
    <t>INV125147</t>
  </si>
  <si>
    <t>INV125148</t>
  </si>
  <si>
    <t>INV125149</t>
  </si>
  <si>
    <t>INV125150</t>
  </si>
  <si>
    <t>INV125151</t>
  </si>
  <si>
    <t>INV125152</t>
  </si>
  <si>
    <t>INV125153</t>
  </si>
  <si>
    <t>INV125154</t>
  </si>
  <si>
    <t>INV125155</t>
  </si>
  <si>
    <t>INV125156</t>
  </si>
  <si>
    <t>INV125157</t>
  </si>
  <si>
    <t>INV125158</t>
  </si>
  <si>
    <t>INV125159</t>
  </si>
  <si>
    <t>INV125160</t>
  </si>
  <si>
    <t>INV125161</t>
  </si>
  <si>
    <t>INV125162</t>
  </si>
  <si>
    <t>INV125163</t>
  </si>
  <si>
    <t>INV125164</t>
  </si>
  <si>
    <t>INV125165</t>
  </si>
  <si>
    <t>INV125166</t>
  </si>
  <si>
    <t>INV125167</t>
  </si>
  <si>
    <t>INV125168</t>
  </si>
  <si>
    <t>INV125169</t>
  </si>
  <si>
    <t>INV125170</t>
  </si>
  <si>
    <t>INV125171</t>
  </si>
  <si>
    <t>INV125172</t>
  </si>
  <si>
    <t>INV125173</t>
  </si>
  <si>
    <t>INV125174</t>
  </si>
  <si>
    <t>INV125175</t>
  </si>
  <si>
    <t>INV125176</t>
  </si>
  <si>
    <t>INV125177</t>
  </si>
  <si>
    <t>INV125178</t>
  </si>
  <si>
    <t>INV125179</t>
  </si>
  <si>
    <t>INV125180</t>
  </si>
  <si>
    <t>INV125181</t>
  </si>
  <si>
    <t>INV125182</t>
  </si>
  <si>
    <t>INV125183</t>
  </si>
  <si>
    <t>INV125184</t>
  </si>
  <si>
    <t>INV125185</t>
  </si>
  <si>
    <t>INV125186</t>
  </si>
  <si>
    <t>INV125187</t>
  </si>
  <si>
    <t>INV125188</t>
  </si>
  <si>
    <t>INV125189</t>
  </si>
  <si>
    <t>INV125190</t>
  </si>
  <si>
    <t>INV125191</t>
  </si>
  <si>
    <t>INV125192</t>
  </si>
  <si>
    <t>INV125193</t>
  </si>
  <si>
    <t>INV125194</t>
  </si>
  <si>
    <t>INV125195</t>
  </si>
  <si>
    <t>INV125196</t>
  </si>
  <si>
    <t>INV125197</t>
  </si>
  <si>
    <t>INV125198</t>
  </si>
  <si>
    <t>INV125199</t>
  </si>
  <si>
    <t>INV125200</t>
  </si>
  <si>
    <t>INV125201</t>
  </si>
  <si>
    <t>INV125202</t>
  </si>
  <si>
    <t>INV125203</t>
  </si>
  <si>
    <t>INV125204</t>
  </si>
  <si>
    <t>INV125205</t>
  </si>
  <si>
    <t>INV125206</t>
  </si>
  <si>
    <t>INV125207</t>
  </si>
  <si>
    <t>INV125208</t>
  </si>
  <si>
    <t>INV125209</t>
  </si>
  <si>
    <t>INV125210</t>
  </si>
  <si>
    <t>INV125211</t>
  </si>
  <si>
    <t>INV125212</t>
  </si>
  <si>
    <t>INV125213</t>
  </si>
  <si>
    <t>INV125214</t>
  </si>
  <si>
    <t>INV125215</t>
  </si>
  <si>
    <t>INV125216</t>
  </si>
  <si>
    <t>INV125217</t>
  </si>
  <si>
    <t>INV125218</t>
  </si>
  <si>
    <t>INV125219</t>
  </si>
  <si>
    <t>INV125220</t>
  </si>
  <si>
    <t>INV125221</t>
  </si>
  <si>
    <t>INV125222</t>
  </si>
  <si>
    <t>INV125223</t>
  </si>
  <si>
    <t>INV125224</t>
  </si>
  <si>
    <t>INV125225</t>
  </si>
  <si>
    <t>INV125226</t>
  </si>
  <si>
    <t>INV125227</t>
  </si>
  <si>
    <t>INV125228</t>
  </si>
  <si>
    <t>INV125229</t>
  </si>
  <si>
    <t>INV125230</t>
  </si>
  <si>
    <t>INV125231</t>
  </si>
  <si>
    <t>INV125232</t>
  </si>
  <si>
    <t>INV125233</t>
  </si>
  <si>
    <t>INV125234</t>
  </si>
  <si>
    <t>INV125235</t>
  </si>
  <si>
    <t>INV125236</t>
  </si>
  <si>
    <t>INV125237</t>
  </si>
  <si>
    <t>INV125238</t>
  </si>
  <si>
    <t>INV125239</t>
  </si>
  <si>
    <t>INV125240</t>
  </si>
  <si>
    <t>INV125241</t>
  </si>
  <si>
    <t>INV125242</t>
  </si>
  <si>
    <t>INV125243</t>
  </si>
  <si>
    <t>INV125244</t>
  </si>
  <si>
    <t>INV125245</t>
  </si>
  <si>
    <t>INV125246</t>
  </si>
  <si>
    <t>INV125247</t>
  </si>
  <si>
    <t>INV125248</t>
  </si>
  <si>
    <t>INV125249</t>
  </si>
  <si>
    <t>INV125250</t>
  </si>
  <si>
    <t>INV125251</t>
  </si>
  <si>
    <t>INV125252</t>
  </si>
  <si>
    <t>INV125253</t>
  </si>
  <si>
    <t>INV125254</t>
  </si>
  <si>
    <t>INV125255</t>
  </si>
  <si>
    <t>INV125256</t>
  </si>
  <si>
    <t>INV125257</t>
  </si>
  <si>
    <t>INV125258</t>
  </si>
  <si>
    <t>INV125259</t>
  </si>
  <si>
    <t>INV125260</t>
  </si>
  <si>
    <t>INV125261</t>
  </si>
  <si>
    <t>INV125262</t>
  </si>
  <si>
    <t>INV125263</t>
  </si>
  <si>
    <t>INV125264</t>
  </si>
  <si>
    <t>INV125265</t>
  </si>
  <si>
    <t>INV125266</t>
  </si>
  <si>
    <t>INV125267</t>
  </si>
  <si>
    <t>INV125268</t>
  </si>
  <si>
    <t>INV125269</t>
  </si>
  <si>
    <t>INV125270</t>
  </si>
  <si>
    <t>INV125271</t>
  </si>
  <si>
    <t>INV125272</t>
  </si>
  <si>
    <t>INV125273</t>
  </si>
  <si>
    <t>INV125274</t>
  </si>
  <si>
    <t>INV125275</t>
  </si>
  <si>
    <t>INV125276</t>
  </si>
  <si>
    <t>INV125277</t>
  </si>
  <si>
    <t>INV125278</t>
  </si>
  <si>
    <t>INV125279</t>
  </si>
  <si>
    <t>INV125280</t>
  </si>
  <si>
    <t>INV125281</t>
  </si>
  <si>
    <t>INV125282</t>
  </si>
  <si>
    <t>INV125283</t>
  </si>
  <si>
    <t>INV125284</t>
  </si>
  <si>
    <t>INV125285</t>
  </si>
  <si>
    <t>INV125286</t>
  </si>
  <si>
    <t>INV125287</t>
  </si>
  <si>
    <t>INV125288</t>
  </si>
  <si>
    <t>INV125289</t>
  </si>
  <si>
    <t>INV125290</t>
  </si>
  <si>
    <t>INV125291</t>
  </si>
  <si>
    <t>INV125292</t>
  </si>
  <si>
    <t>INV125293</t>
  </si>
  <si>
    <t>INV125294</t>
  </si>
  <si>
    <t>INV125295</t>
  </si>
  <si>
    <t>INV125296</t>
  </si>
  <si>
    <t>INV125297</t>
  </si>
  <si>
    <t>INV125298</t>
  </si>
  <si>
    <t>INV125299</t>
  </si>
  <si>
    <t>INV125300</t>
  </si>
  <si>
    <t>INV125301</t>
  </si>
  <si>
    <t>INV125302</t>
  </si>
  <si>
    <t>INV125303</t>
  </si>
  <si>
    <t>INV125304</t>
  </si>
  <si>
    <t>INV125305</t>
  </si>
  <si>
    <t>INV125306</t>
  </si>
  <si>
    <t>INV125307</t>
  </si>
  <si>
    <t>INV125308</t>
  </si>
  <si>
    <t>INV125309</t>
  </si>
  <si>
    <t>INV125310</t>
  </si>
  <si>
    <t>INV125311</t>
  </si>
  <si>
    <t>INV125312</t>
  </si>
  <si>
    <t>INV125313</t>
  </si>
  <si>
    <t>INV125314</t>
  </si>
  <si>
    <t>INV125315</t>
  </si>
  <si>
    <t>INV125316</t>
  </si>
  <si>
    <t>INV125317</t>
  </si>
  <si>
    <t>INV125318</t>
  </si>
  <si>
    <t>INV125319</t>
  </si>
  <si>
    <t>INV125320</t>
  </si>
  <si>
    <t>INV125321</t>
  </si>
  <si>
    <t>INV125322</t>
  </si>
  <si>
    <t>INV125323</t>
  </si>
  <si>
    <t>INV125324</t>
  </si>
  <si>
    <t>INV125325</t>
  </si>
  <si>
    <t>INV125326</t>
  </si>
  <si>
    <t>INV125327</t>
  </si>
  <si>
    <t>INV125328</t>
  </si>
  <si>
    <t>INV125329</t>
  </si>
  <si>
    <t>INV125330</t>
  </si>
  <si>
    <t>INV125331</t>
  </si>
  <si>
    <t>INV125332</t>
  </si>
  <si>
    <t>INV125333</t>
  </si>
  <si>
    <t>INV125334</t>
  </si>
  <si>
    <t>INV125335</t>
  </si>
  <si>
    <t>INV125336</t>
  </si>
  <si>
    <t>INV125337</t>
  </si>
  <si>
    <t>INV125338</t>
  </si>
  <si>
    <t>INV125339</t>
  </si>
  <si>
    <t>INV125340</t>
  </si>
  <si>
    <t>INV125341</t>
  </si>
  <si>
    <t>INV125342</t>
  </si>
  <si>
    <t>INV125343</t>
  </si>
  <si>
    <t>INV125344</t>
  </si>
  <si>
    <t>INV125345</t>
  </si>
  <si>
    <t>INV125346</t>
  </si>
  <si>
    <t>INV125347</t>
  </si>
  <si>
    <t>INV125348</t>
  </si>
  <si>
    <t>INV125349</t>
  </si>
  <si>
    <t>INV125350</t>
  </si>
  <si>
    <t>INV125351</t>
  </si>
  <si>
    <t>INV125352</t>
  </si>
  <si>
    <t>INV125353</t>
  </si>
  <si>
    <t>INV125354</t>
  </si>
  <si>
    <t>INV125355</t>
  </si>
  <si>
    <t>INV125356</t>
  </si>
  <si>
    <t>INV125357</t>
  </si>
  <si>
    <t>INV125358</t>
  </si>
  <si>
    <t>INV125359</t>
  </si>
  <si>
    <t>INV125360</t>
  </si>
  <si>
    <t>INV125361</t>
  </si>
  <si>
    <t>INV125362</t>
  </si>
  <si>
    <t>INV125363</t>
  </si>
  <si>
    <t>INV125364</t>
  </si>
  <si>
    <t>INV125365</t>
  </si>
  <si>
    <t>INV125366</t>
  </si>
  <si>
    <t>INV125367</t>
  </si>
  <si>
    <t>INV125368</t>
  </si>
  <si>
    <t>INV125369</t>
  </si>
  <si>
    <t>INV125370</t>
  </si>
  <si>
    <t>INV125371</t>
  </si>
  <si>
    <t>INV125372</t>
  </si>
  <si>
    <t>INV125373</t>
  </si>
  <si>
    <t>INV125374</t>
  </si>
  <si>
    <t>INV125375</t>
  </si>
  <si>
    <t>INV125376</t>
  </si>
  <si>
    <t>INV125377</t>
  </si>
  <si>
    <t>INV125378</t>
  </si>
  <si>
    <t>INV125379</t>
  </si>
  <si>
    <t>INV125380</t>
  </si>
  <si>
    <t>INV125381</t>
  </si>
  <si>
    <t>INV125382</t>
  </si>
  <si>
    <t>INV125383</t>
  </si>
  <si>
    <t>INV125384</t>
  </si>
  <si>
    <t>INV125385</t>
  </si>
  <si>
    <t>INV125386</t>
  </si>
  <si>
    <t>INV125387</t>
  </si>
  <si>
    <t>INV125388</t>
  </si>
  <si>
    <t>INV125389</t>
  </si>
  <si>
    <t>INV125390</t>
  </si>
  <si>
    <t>INV125391</t>
  </si>
  <si>
    <t>INV125392</t>
  </si>
  <si>
    <t>INV125393</t>
  </si>
  <si>
    <t>INV125394</t>
  </si>
  <si>
    <t>INV125395</t>
  </si>
  <si>
    <t>INV125396</t>
  </si>
  <si>
    <t>INV125397</t>
  </si>
  <si>
    <t>INV125398</t>
  </si>
  <si>
    <t>INV125399</t>
  </si>
  <si>
    <t>INV125400</t>
  </si>
  <si>
    <t>INV125401</t>
  </si>
  <si>
    <t>INV125402</t>
  </si>
  <si>
    <t>INV125403</t>
  </si>
  <si>
    <t>INV125404</t>
  </si>
  <si>
    <t>INV125405</t>
  </si>
  <si>
    <t>INV125406</t>
  </si>
  <si>
    <t>INV125407</t>
  </si>
  <si>
    <t>INV125408</t>
  </si>
  <si>
    <t>INV125409</t>
  </si>
  <si>
    <t>INV125410</t>
  </si>
  <si>
    <t>INV125411</t>
  </si>
  <si>
    <t>INV125412</t>
  </si>
  <si>
    <t>INV125413</t>
  </si>
  <si>
    <t>INV125414</t>
  </si>
  <si>
    <t>INV125415</t>
  </si>
  <si>
    <t>INV125416</t>
  </si>
  <si>
    <t>INV125417</t>
  </si>
  <si>
    <t>INV125418</t>
  </si>
  <si>
    <t>INV125419</t>
  </si>
  <si>
    <t>INV125420</t>
  </si>
  <si>
    <t>INV125421</t>
  </si>
  <si>
    <t>INV125422</t>
  </si>
  <si>
    <t>INV125423</t>
  </si>
  <si>
    <t>INV125424</t>
  </si>
  <si>
    <t>INV125425</t>
  </si>
  <si>
    <t>INV125426</t>
  </si>
  <si>
    <t>INV125427</t>
  </si>
  <si>
    <t>INV125428</t>
  </si>
  <si>
    <t>INV125429</t>
  </si>
  <si>
    <t>INV125430</t>
  </si>
  <si>
    <t>INV125431</t>
  </si>
  <si>
    <t>INV125432</t>
  </si>
  <si>
    <t>INV125433</t>
  </si>
  <si>
    <t>INV125434</t>
  </si>
  <si>
    <t>INV125435</t>
  </si>
  <si>
    <t>INV125436</t>
  </si>
  <si>
    <t>INV125437</t>
  </si>
  <si>
    <t>INV125438</t>
  </si>
  <si>
    <t>INV125439</t>
  </si>
  <si>
    <t>INV125440</t>
  </si>
  <si>
    <t>INV125441</t>
  </si>
  <si>
    <t>INV125442</t>
  </si>
  <si>
    <t>INV125443</t>
  </si>
  <si>
    <t>INV125444</t>
  </si>
  <si>
    <t>INV125445</t>
  </si>
  <si>
    <t>INV125446</t>
  </si>
  <si>
    <t>INV125447</t>
  </si>
  <si>
    <t>INV125448</t>
  </si>
  <si>
    <t>INV125449</t>
  </si>
  <si>
    <t>INV125450</t>
  </si>
  <si>
    <t>INV125451</t>
  </si>
  <si>
    <t>INV125452</t>
  </si>
  <si>
    <t>INV125453</t>
  </si>
  <si>
    <t>INV125454</t>
  </si>
  <si>
    <t>INV125455</t>
  </si>
  <si>
    <t>INV125456</t>
  </si>
  <si>
    <t>INV125457</t>
  </si>
  <si>
    <t>INV125458</t>
  </si>
  <si>
    <t>INV125459</t>
  </si>
  <si>
    <t>INV125460</t>
  </si>
  <si>
    <t>INV125461</t>
  </si>
  <si>
    <t>INV125462</t>
  </si>
  <si>
    <t>INV125463</t>
  </si>
  <si>
    <t>INV125464</t>
  </si>
  <si>
    <t>INV125465</t>
  </si>
  <si>
    <t>INV125466</t>
  </si>
  <si>
    <t>INV125467</t>
  </si>
  <si>
    <t>INV125468</t>
  </si>
  <si>
    <t>INV125469</t>
  </si>
  <si>
    <t>INV125470</t>
  </si>
  <si>
    <t>INV125471</t>
  </si>
  <si>
    <t>INV125472</t>
  </si>
  <si>
    <t>INV125473</t>
  </si>
  <si>
    <t>INV125474</t>
  </si>
  <si>
    <t>INV125475</t>
  </si>
  <si>
    <t>INV125476</t>
  </si>
  <si>
    <t>INV125477</t>
  </si>
  <si>
    <t>INV125478</t>
  </si>
  <si>
    <t>INV125479</t>
  </si>
  <si>
    <t>INV125480</t>
  </si>
  <si>
    <t>INV125481</t>
  </si>
  <si>
    <t>INV125482</t>
  </si>
  <si>
    <t>INV125483</t>
  </si>
  <si>
    <t>INV125484</t>
  </si>
  <si>
    <t>INV125485</t>
  </si>
  <si>
    <t>INV125486</t>
  </si>
  <si>
    <t>INV125487</t>
  </si>
  <si>
    <t>INV125488</t>
  </si>
  <si>
    <t>INV125489</t>
  </si>
  <si>
    <t>INV125490</t>
  </si>
  <si>
    <t>INV125491</t>
  </si>
  <si>
    <t>INV125492</t>
  </si>
  <si>
    <t>INV125493</t>
  </si>
  <si>
    <t>INV125494</t>
  </si>
  <si>
    <t>INV125495</t>
  </si>
  <si>
    <t>INV125496</t>
  </si>
  <si>
    <t>INV125497</t>
  </si>
  <si>
    <t>INV125498</t>
  </si>
  <si>
    <t>INV125499</t>
  </si>
  <si>
    <t>INV125500</t>
  </si>
  <si>
    <t>INV125501</t>
  </si>
  <si>
    <t>INV125502</t>
  </si>
  <si>
    <t>INV125503</t>
  </si>
  <si>
    <t>INV125504</t>
  </si>
  <si>
    <t>INV125505</t>
  </si>
  <si>
    <t>INV125506</t>
  </si>
  <si>
    <t>INV125507</t>
  </si>
  <si>
    <t>INV125508</t>
  </si>
  <si>
    <t>INV125509</t>
  </si>
  <si>
    <t>INV125510</t>
  </si>
  <si>
    <t>INV125511</t>
  </si>
  <si>
    <t>INV125512</t>
  </si>
  <si>
    <t>INV125513</t>
  </si>
  <si>
    <t>INV125514</t>
  </si>
  <si>
    <t>INV125515</t>
  </si>
  <si>
    <t>INV125516</t>
  </si>
  <si>
    <t>INV125517</t>
  </si>
  <si>
    <t>INV125518</t>
  </si>
  <si>
    <t>INV125519</t>
  </si>
  <si>
    <t>INV125520</t>
  </si>
  <si>
    <t>INV125521</t>
  </si>
  <si>
    <t>INV125522</t>
  </si>
  <si>
    <t>INV125523</t>
  </si>
  <si>
    <t>INV125524</t>
  </si>
  <si>
    <t>INV125525</t>
  </si>
  <si>
    <t>INV125526</t>
  </si>
  <si>
    <t>INV125527</t>
  </si>
  <si>
    <t>INV125528</t>
  </si>
  <si>
    <t>INV125529</t>
  </si>
  <si>
    <t>INV125530</t>
  </si>
  <si>
    <t>INV125531</t>
  </si>
  <si>
    <t>INV125532</t>
  </si>
  <si>
    <t>INV125533</t>
  </si>
  <si>
    <t>INV125534</t>
  </si>
  <si>
    <t>INV125535</t>
  </si>
  <si>
    <t>INV125536</t>
  </si>
  <si>
    <t>INV125537</t>
  </si>
  <si>
    <t>INV125538</t>
  </si>
  <si>
    <t>INV125539</t>
  </si>
  <si>
    <t>INV125540</t>
  </si>
  <si>
    <t>INV125541</t>
  </si>
  <si>
    <t>INV125542</t>
  </si>
  <si>
    <t>INV125543</t>
  </si>
  <si>
    <t>INV125544</t>
  </si>
  <si>
    <t>INV125545</t>
  </si>
  <si>
    <t>INV125546</t>
  </si>
  <si>
    <t>INV125547</t>
  </si>
  <si>
    <t>INV125548</t>
  </si>
  <si>
    <t>INV125549</t>
  </si>
  <si>
    <t>INV125550</t>
  </si>
  <si>
    <t>INV125551</t>
  </si>
  <si>
    <t>INV125552</t>
  </si>
  <si>
    <t>INV125553</t>
  </si>
  <si>
    <t>INV125554</t>
  </si>
  <si>
    <t>INV125555</t>
  </si>
  <si>
    <t>INV125556</t>
  </si>
  <si>
    <t>INV125557</t>
  </si>
  <si>
    <t>INV125558</t>
  </si>
  <si>
    <t>INV125559</t>
  </si>
  <si>
    <t>INV125560</t>
  </si>
  <si>
    <t>INV125561</t>
  </si>
  <si>
    <t>INV125562</t>
  </si>
  <si>
    <t>INV125563</t>
  </si>
  <si>
    <t>INV125564</t>
  </si>
  <si>
    <t>INV125565</t>
  </si>
  <si>
    <t>INV125566</t>
  </si>
  <si>
    <t>INV125567</t>
  </si>
  <si>
    <t>INV125568</t>
  </si>
  <si>
    <t>INV125569</t>
  </si>
  <si>
    <t>INV125570</t>
  </si>
  <si>
    <t>INV125571</t>
  </si>
  <si>
    <t>INV125572</t>
  </si>
  <si>
    <t>INV125573</t>
  </si>
  <si>
    <t>INV125574</t>
  </si>
  <si>
    <t>INV125575</t>
  </si>
  <si>
    <t>INV125576</t>
  </si>
  <si>
    <t>INV125577</t>
  </si>
  <si>
    <t>INV125578</t>
  </si>
  <si>
    <t>INV125579</t>
  </si>
  <si>
    <t>INV125580</t>
  </si>
  <si>
    <t>INV125581</t>
  </si>
  <si>
    <t>INV125582</t>
  </si>
  <si>
    <t>INV125583</t>
  </si>
  <si>
    <t>INV125584</t>
  </si>
  <si>
    <t>INV125585</t>
  </si>
  <si>
    <t>INV125586</t>
  </si>
  <si>
    <t>INV125587</t>
  </si>
  <si>
    <t>INV125588</t>
  </si>
  <si>
    <t>INV125589</t>
  </si>
  <si>
    <t>INV125590</t>
  </si>
  <si>
    <t>INV125591</t>
  </si>
  <si>
    <t>INV125592</t>
  </si>
  <si>
    <t>INV125593</t>
  </si>
  <si>
    <t>INV125594</t>
  </si>
  <si>
    <t>INV125595</t>
  </si>
  <si>
    <t>INV125596</t>
  </si>
  <si>
    <t>INV125597</t>
  </si>
  <si>
    <t>INV125598</t>
  </si>
  <si>
    <t>INV125599</t>
  </si>
  <si>
    <t>INV125600</t>
  </si>
  <si>
    <t>INV125601</t>
  </si>
  <si>
    <t>INV125602</t>
  </si>
  <si>
    <t>INV125603</t>
  </si>
  <si>
    <t>INV125604</t>
  </si>
  <si>
    <t>INV125605</t>
  </si>
  <si>
    <t>INV125606</t>
  </si>
  <si>
    <t>INV125607</t>
  </si>
  <si>
    <t>INV125608</t>
  </si>
  <si>
    <t>INV125609</t>
  </si>
  <si>
    <t>INV125610</t>
  </si>
  <si>
    <t>INV125611</t>
  </si>
  <si>
    <t>INV125612</t>
  </si>
  <si>
    <t>INV125613</t>
  </si>
  <si>
    <t>INV125614</t>
  </si>
  <si>
    <t>INV125615</t>
  </si>
  <si>
    <t>INV125616</t>
  </si>
  <si>
    <t>INV125617</t>
  </si>
  <si>
    <t>INV125618</t>
  </si>
  <si>
    <t>INV125619</t>
  </si>
  <si>
    <t>INV125620</t>
  </si>
  <si>
    <t>INV125621</t>
  </si>
  <si>
    <t>INV125622</t>
  </si>
  <si>
    <t>INV125623</t>
  </si>
  <si>
    <t>INV125624</t>
  </si>
  <si>
    <t>INV125625</t>
  </si>
  <si>
    <t>INV125626</t>
  </si>
  <si>
    <t>INV125627</t>
  </si>
  <si>
    <t>INV125628</t>
  </si>
  <si>
    <t>INV125629</t>
  </si>
  <si>
    <t>INV125630</t>
  </si>
  <si>
    <t>INV125631</t>
  </si>
  <si>
    <t>INV125632</t>
  </si>
  <si>
    <t>INV125633</t>
  </si>
  <si>
    <t>INV125634</t>
  </si>
  <si>
    <t>INV125635</t>
  </si>
  <si>
    <t>INV125636</t>
  </si>
  <si>
    <t>INV125637</t>
  </si>
  <si>
    <t>INV125638</t>
  </si>
  <si>
    <t>INV125639</t>
  </si>
  <si>
    <t>INV125640</t>
  </si>
  <si>
    <t>INV125641</t>
  </si>
  <si>
    <t>INV125642</t>
  </si>
  <si>
    <t>INV125643</t>
  </si>
  <si>
    <t>INV125644</t>
  </si>
  <si>
    <t>INV125645</t>
  </si>
  <si>
    <t>INV125646</t>
  </si>
  <si>
    <t>INV125647</t>
  </si>
  <si>
    <t>INV125648</t>
  </si>
  <si>
    <t>INV125649</t>
  </si>
  <si>
    <t>INV125650</t>
  </si>
  <si>
    <t>INV125651</t>
  </si>
  <si>
    <t>INV125652</t>
  </si>
  <si>
    <t>INV125653</t>
  </si>
  <si>
    <t>INV125654</t>
  </si>
  <si>
    <t>INV125655</t>
  </si>
  <si>
    <t>INV125656</t>
  </si>
  <si>
    <t>INV125657</t>
  </si>
  <si>
    <t>INV125658</t>
  </si>
  <si>
    <t>INV125659</t>
  </si>
  <si>
    <t>INV125660</t>
  </si>
  <si>
    <t>INV125661</t>
  </si>
  <si>
    <t>INV125662</t>
  </si>
  <si>
    <t>INV125663</t>
  </si>
  <si>
    <t>INV125664</t>
  </si>
  <si>
    <t>INV125665</t>
  </si>
  <si>
    <t>INV125666</t>
  </si>
  <si>
    <t>INV125667</t>
  </si>
  <si>
    <t>INV125668</t>
  </si>
  <si>
    <t>INV125669</t>
  </si>
  <si>
    <t>INV125670</t>
  </si>
  <si>
    <t>INV125671</t>
  </si>
  <si>
    <t>INV125672</t>
  </si>
  <si>
    <t>INV125673</t>
  </si>
  <si>
    <t>INV125674</t>
  </si>
  <si>
    <t>INV125675</t>
  </si>
  <si>
    <t>INV125676</t>
  </si>
  <si>
    <t>INV125677</t>
  </si>
  <si>
    <t>INV125678</t>
  </si>
  <si>
    <t>INV125679</t>
  </si>
  <si>
    <t>INV125680</t>
  </si>
  <si>
    <t>INV125681</t>
  </si>
  <si>
    <t>INV125682</t>
  </si>
  <si>
    <t>INV125683</t>
  </si>
  <si>
    <t>INV125684</t>
  </si>
  <si>
    <t>INV125685</t>
  </si>
  <si>
    <t>INV125686</t>
  </si>
  <si>
    <t>INV125687</t>
  </si>
  <si>
    <t>INV125688</t>
  </si>
  <si>
    <t>INV125689</t>
  </si>
  <si>
    <t>INV125690</t>
  </si>
  <si>
    <t>INV125691</t>
  </si>
  <si>
    <t>INV125692</t>
  </si>
  <si>
    <t>INV125693</t>
  </si>
  <si>
    <t>INV125694</t>
  </si>
  <si>
    <t>INV125695</t>
  </si>
  <si>
    <t>INV125696</t>
  </si>
  <si>
    <t>INV125697</t>
  </si>
  <si>
    <t>INV125698</t>
  </si>
  <si>
    <t>INV125699</t>
  </si>
  <si>
    <t>INV125700</t>
  </si>
  <si>
    <t>INV125701</t>
  </si>
  <si>
    <t>INV125702</t>
  </si>
  <si>
    <t>INV125703</t>
  </si>
  <si>
    <t>INV125704</t>
  </si>
  <si>
    <t>INV125705</t>
  </si>
  <si>
    <t>INV125706</t>
  </si>
  <si>
    <t>INV125707</t>
  </si>
  <si>
    <t>INV125708</t>
  </si>
  <si>
    <t>INV125709</t>
  </si>
  <si>
    <t>INV125710</t>
  </si>
  <si>
    <t>INV125711</t>
  </si>
  <si>
    <t>INV125712</t>
  </si>
  <si>
    <t>INV125713</t>
  </si>
  <si>
    <t>INV125714</t>
  </si>
  <si>
    <t>INV125715</t>
  </si>
  <si>
    <t>INV125716</t>
  </si>
  <si>
    <t>INV125717</t>
  </si>
  <si>
    <t>INV125718</t>
  </si>
  <si>
    <t>INV125719</t>
  </si>
  <si>
    <t>INV125720</t>
  </si>
  <si>
    <t>INV125721</t>
  </si>
  <si>
    <t>INV125722</t>
  </si>
  <si>
    <t>INV125723</t>
  </si>
  <si>
    <t>INV125724</t>
  </si>
  <si>
    <t>INV125725</t>
  </si>
  <si>
    <t>INV125726</t>
  </si>
  <si>
    <t>INV125727</t>
  </si>
  <si>
    <t>INV125728</t>
  </si>
  <si>
    <t>INV125729</t>
  </si>
  <si>
    <t>INV125730</t>
  </si>
  <si>
    <t>INV125731</t>
  </si>
  <si>
    <t>INV125732</t>
  </si>
  <si>
    <t>INV125733</t>
  </si>
  <si>
    <t>INV125734</t>
  </si>
  <si>
    <t>INV125735</t>
  </si>
  <si>
    <t>INV125736</t>
  </si>
  <si>
    <t>INV125737</t>
  </si>
  <si>
    <t>INV125738</t>
  </si>
  <si>
    <t>INV125739</t>
  </si>
  <si>
    <t>INV125740</t>
  </si>
  <si>
    <t>INV125741</t>
  </si>
  <si>
    <t>INV125742</t>
  </si>
  <si>
    <t>INV125743</t>
  </si>
  <si>
    <t>INV125744</t>
  </si>
  <si>
    <t>INV125745</t>
  </si>
  <si>
    <t>INV125746</t>
  </si>
  <si>
    <t>INV125747</t>
  </si>
  <si>
    <t>INV125748</t>
  </si>
  <si>
    <t>INV125749</t>
  </si>
  <si>
    <t>INV125750</t>
  </si>
  <si>
    <t>INV125751</t>
  </si>
  <si>
    <t>INV125752</t>
  </si>
  <si>
    <t>INV125753</t>
  </si>
  <si>
    <t>INV125754</t>
  </si>
  <si>
    <t>INV125755</t>
  </si>
  <si>
    <t>INV125756</t>
  </si>
  <si>
    <t>INV125757</t>
  </si>
  <si>
    <t>INV125758</t>
  </si>
  <si>
    <t>INV125759</t>
  </si>
  <si>
    <t>INV125760</t>
  </si>
  <si>
    <t>INV125761</t>
  </si>
  <si>
    <t>INV125762</t>
  </si>
  <si>
    <t>INV125763</t>
  </si>
  <si>
    <t>INV125764</t>
  </si>
  <si>
    <t>INV125765</t>
  </si>
  <si>
    <t>INV125766</t>
  </si>
  <si>
    <t>INV125767</t>
  </si>
  <si>
    <t>INV125768</t>
  </si>
  <si>
    <t>INV125769</t>
  </si>
  <si>
    <t>INV125770</t>
  </si>
  <si>
    <t>INV125771</t>
  </si>
  <si>
    <t>INV125772</t>
  </si>
  <si>
    <t>INV125773</t>
  </si>
  <si>
    <t>INV125774</t>
  </si>
  <si>
    <t>INV125775</t>
  </si>
  <si>
    <t>INV125776</t>
  </si>
  <si>
    <t>INV125777</t>
  </si>
  <si>
    <t>INV125778</t>
  </si>
  <si>
    <t>INV125779</t>
  </si>
  <si>
    <t>INV125780</t>
  </si>
  <si>
    <t>INV125781</t>
  </si>
  <si>
    <t>INV125782</t>
  </si>
  <si>
    <t>INV125783</t>
  </si>
  <si>
    <t>INV125784</t>
  </si>
  <si>
    <t>INV125785</t>
  </si>
  <si>
    <t>INV125786</t>
  </si>
  <si>
    <t>INV125787</t>
  </si>
  <si>
    <t>INV125788</t>
  </si>
  <si>
    <t>INV125789</t>
  </si>
  <si>
    <t>INV125790</t>
  </si>
  <si>
    <t>INV125791</t>
  </si>
  <si>
    <t>INV125792</t>
  </si>
  <si>
    <t>INV125793</t>
  </si>
  <si>
    <t>INV125794</t>
  </si>
  <si>
    <t>INV125795</t>
  </si>
  <si>
    <t>INV125796</t>
  </si>
  <si>
    <t>INV125797</t>
  </si>
  <si>
    <t>INV125798</t>
  </si>
  <si>
    <t>INV125799</t>
  </si>
  <si>
    <t>INV125800</t>
  </si>
  <si>
    <t>INV125801</t>
  </si>
  <si>
    <t>INV125802</t>
  </si>
  <si>
    <t>INV125803</t>
  </si>
  <si>
    <t>INV125804</t>
  </si>
  <si>
    <t>INV125805</t>
  </si>
  <si>
    <t>INV125806</t>
  </si>
  <si>
    <t>INV125807</t>
  </si>
  <si>
    <t>INV125808</t>
  </si>
  <si>
    <t>INV125809</t>
  </si>
  <si>
    <t>INV125810</t>
  </si>
  <si>
    <t>INV125811</t>
  </si>
  <si>
    <t>INV125812</t>
  </si>
  <si>
    <t>INV125813</t>
  </si>
  <si>
    <t>INV125814</t>
  </si>
  <si>
    <t>INV125815</t>
  </si>
  <si>
    <t>INV125816</t>
  </si>
  <si>
    <t>INV125817</t>
  </si>
  <si>
    <t>INV125818</t>
  </si>
  <si>
    <t>INV125819</t>
  </si>
  <si>
    <t>INV125820</t>
  </si>
  <si>
    <t>INV125821</t>
  </si>
  <si>
    <t>INV125822</t>
  </si>
  <si>
    <t>INV125823</t>
  </si>
  <si>
    <t>INV125824</t>
  </si>
  <si>
    <t>INV125825</t>
  </si>
  <si>
    <t>INV125826</t>
  </si>
  <si>
    <t>INV125827</t>
  </si>
  <si>
    <t>INV125828</t>
  </si>
  <si>
    <t>INV125829</t>
  </si>
  <si>
    <t>INV125830</t>
  </si>
  <si>
    <t>INV125831</t>
  </si>
  <si>
    <t>INV125832</t>
  </si>
  <si>
    <t>INV125833</t>
  </si>
  <si>
    <t>INV125834</t>
  </si>
  <si>
    <t>INV125835</t>
  </si>
  <si>
    <t>INV125836</t>
  </si>
  <si>
    <t>INV125837</t>
  </si>
  <si>
    <t>INV125838</t>
  </si>
  <si>
    <t>INV125839</t>
  </si>
  <si>
    <t>INV125840</t>
  </si>
  <si>
    <t>INV125841</t>
  </si>
  <si>
    <t>INV125842</t>
  </si>
  <si>
    <t>INV125843</t>
  </si>
  <si>
    <t>INV125844</t>
  </si>
  <si>
    <t>INV125845</t>
  </si>
  <si>
    <t>INV125846</t>
  </si>
  <si>
    <t>INV125847</t>
  </si>
  <si>
    <t>INV125848</t>
  </si>
  <si>
    <t>INV125849</t>
  </si>
  <si>
    <t>INV125850</t>
  </si>
  <si>
    <t>INV125851</t>
  </si>
  <si>
    <t>INV125852</t>
  </si>
  <si>
    <t>INV125853</t>
  </si>
  <si>
    <t>INV125854</t>
  </si>
  <si>
    <t>INV125855</t>
  </si>
  <si>
    <t>INV125856</t>
  </si>
  <si>
    <t>INV125857</t>
  </si>
  <si>
    <t>INV125858</t>
  </si>
  <si>
    <t>INV125859</t>
  </si>
  <si>
    <t>INV125860</t>
  </si>
  <si>
    <t>INV125861</t>
  </si>
  <si>
    <t>INV125862</t>
  </si>
  <si>
    <t>INV125863</t>
  </si>
  <si>
    <t>INV125864</t>
  </si>
  <si>
    <t>INV125865</t>
  </si>
  <si>
    <t>INV125866</t>
  </si>
  <si>
    <t>INV125867</t>
  </si>
  <si>
    <t>INV125868</t>
  </si>
  <si>
    <t>INV125869</t>
  </si>
  <si>
    <t>INV125870</t>
  </si>
  <si>
    <t>INV125871</t>
  </si>
  <si>
    <t>INV125872</t>
  </si>
  <si>
    <t>INV125873</t>
  </si>
  <si>
    <t>INV125874</t>
  </si>
  <si>
    <t>INV125875</t>
  </si>
  <si>
    <t>INV125876</t>
  </si>
  <si>
    <t>INV125877</t>
  </si>
  <si>
    <t>INV125878</t>
  </si>
  <si>
    <t>INV125879</t>
  </si>
  <si>
    <t>INV125880</t>
  </si>
  <si>
    <t>INV125881</t>
  </si>
  <si>
    <t>INV125882</t>
  </si>
  <si>
    <t>INV125883</t>
  </si>
  <si>
    <t>INV125884</t>
  </si>
  <si>
    <t>INV125885</t>
  </si>
  <si>
    <t>INV125886</t>
  </si>
  <si>
    <t>INV125887</t>
  </si>
  <si>
    <t>INV125888</t>
  </si>
  <si>
    <t>INV125889</t>
  </si>
  <si>
    <t>INV125890</t>
  </si>
  <si>
    <t>INV125891</t>
  </si>
  <si>
    <t>INV125892</t>
  </si>
  <si>
    <t>INV125893</t>
  </si>
  <si>
    <t>INV125894</t>
  </si>
  <si>
    <t>INV125895</t>
  </si>
  <si>
    <t>INV125896</t>
  </si>
  <si>
    <t>INV125897</t>
  </si>
  <si>
    <t>INV125898</t>
  </si>
  <si>
    <t>INV125899</t>
  </si>
  <si>
    <t>INV125900</t>
  </si>
  <si>
    <t>INV125901</t>
  </si>
  <si>
    <t>INV125902</t>
  </si>
  <si>
    <t>INV125903</t>
  </si>
  <si>
    <t>INV125904</t>
  </si>
  <si>
    <t>INV125905</t>
  </si>
  <si>
    <t>INV125906</t>
  </si>
  <si>
    <t>INV125907</t>
  </si>
  <si>
    <t>INV125908</t>
  </si>
  <si>
    <t>INV125909</t>
  </si>
  <si>
    <t>INV125910</t>
  </si>
  <si>
    <t>INV125911</t>
  </si>
  <si>
    <t>INV125912</t>
  </si>
  <si>
    <t>INV125913</t>
  </si>
  <si>
    <t>INV125914</t>
  </si>
  <si>
    <t>INV125915</t>
  </si>
  <si>
    <t>INV125916</t>
  </si>
  <si>
    <t>INV125917</t>
  </si>
  <si>
    <t>INV125918</t>
  </si>
  <si>
    <t>INV125919</t>
  </si>
  <si>
    <t>INV125920</t>
  </si>
  <si>
    <t>INV125921</t>
  </si>
  <si>
    <t>INV125922</t>
  </si>
  <si>
    <t>INV125923</t>
  </si>
  <si>
    <t>INV125924</t>
  </si>
  <si>
    <t>INV125925</t>
  </si>
  <si>
    <t>INV125926</t>
  </si>
  <si>
    <t>INV125927</t>
  </si>
  <si>
    <t>INV125928</t>
  </si>
  <si>
    <t>INV125929</t>
  </si>
  <si>
    <t>INV125930</t>
  </si>
  <si>
    <t>INV125931</t>
  </si>
  <si>
    <t>INV125932</t>
  </si>
  <si>
    <t>INV125933</t>
  </si>
  <si>
    <t>INV125934</t>
  </si>
  <si>
    <t>INV125935</t>
  </si>
  <si>
    <t>INV125936</t>
  </si>
  <si>
    <t>INV125937</t>
  </si>
  <si>
    <t>INV125938</t>
  </si>
  <si>
    <t>INV125939</t>
  </si>
  <si>
    <t>INV125940</t>
  </si>
  <si>
    <t>INV125941</t>
  </si>
  <si>
    <t>INV125942</t>
  </si>
  <si>
    <t>INV125943</t>
  </si>
  <si>
    <t>INV125944</t>
  </si>
  <si>
    <t>INV125945</t>
  </si>
  <si>
    <t>INV125946</t>
  </si>
  <si>
    <t>INV125947</t>
  </si>
  <si>
    <t>INV125948</t>
  </si>
  <si>
    <t>INV125949</t>
  </si>
  <si>
    <t>INV125950</t>
  </si>
  <si>
    <t>INV125951</t>
  </si>
  <si>
    <t>INV125952</t>
  </si>
  <si>
    <t>INV125953</t>
  </si>
  <si>
    <t>INV125954</t>
  </si>
  <si>
    <t>INV125955</t>
  </si>
  <si>
    <t>INV125956</t>
  </si>
  <si>
    <t>INV125957</t>
  </si>
  <si>
    <t>INV125958</t>
  </si>
  <si>
    <t>INV125959</t>
  </si>
  <si>
    <t>INV125960</t>
  </si>
  <si>
    <t>INV125961</t>
  </si>
  <si>
    <t>INV125962</t>
  </si>
  <si>
    <t>INV125963</t>
  </si>
  <si>
    <t>INV125964</t>
  </si>
  <si>
    <t>INV125965</t>
  </si>
  <si>
    <t>INV125966</t>
  </si>
  <si>
    <t>INV125967</t>
  </si>
  <si>
    <t>INV125968</t>
  </si>
  <si>
    <t>INV125969</t>
  </si>
  <si>
    <t>INV125970</t>
  </si>
  <si>
    <t>INV125971</t>
  </si>
  <si>
    <t>INV125972</t>
  </si>
  <si>
    <t>INV125973</t>
  </si>
  <si>
    <t>INV125974</t>
  </si>
  <si>
    <t>INV125975</t>
  </si>
  <si>
    <t>INV125976</t>
  </si>
  <si>
    <t>INV125977</t>
  </si>
  <si>
    <t>LAMBDA Explained</t>
  </si>
  <si>
    <t>COUNTIF</t>
  </si>
  <si>
    <t>Gill Jorck</t>
  </si>
  <si>
    <t>Gustav Speight</t>
  </si>
  <si>
    <t>Clarinda Arnaudin</t>
  </si>
  <si>
    <t>Edie Laing</t>
  </si>
  <si>
    <t>Swen Rossander</t>
  </si>
  <si>
    <t>Robyn Rubee</t>
  </si>
  <si>
    <t>Patricio Parke</t>
  </si>
  <si>
    <t>Joella Molineaux</t>
  </si>
  <si>
    <t>Wandie McClunaghan</t>
  </si>
  <si>
    <t>Quillan Rennock</t>
  </si>
  <si>
    <t>Skippy Orpen</t>
  </si>
  <si>
    <t>Eustacia Wotton</t>
  </si>
  <si>
    <t>Arda Farres</t>
  </si>
  <si>
    <t>Garik Palay</t>
  </si>
  <si>
    <t>Teddie Carvil</t>
  </si>
  <si>
    <t>Gail Dubble</t>
  </si>
  <si>
    <t>Kendall MacEnelly</t>
  </si>
  <si>
    <t>Lynn Kempster</t>
  </si>
  <si>
    <t>Harv Harrowsmith</t>
  </si>
  <si>
    <t>Petronella Fayer</t>
  </si>
  <si>
    <t>Maxine Figger</t>
  </si>
  <si>
    <t>Krysta Maso</t>
  </si>
  <si>
    <t>Enrika Sturgeon</t>
  </si>
  <si>
    <t>Albie MacIver</t>
  </si>
  <si>
    <t>Benni Chad</t>
  </si>
  <si>
    <t>Arly Candwell</t>
  </si>
  <si>
    <t>Qty &gt; 1</t>
  </si>
  <si>
    <t>Table of Contents</t>
  </si>
  <si>
    <t>Sheet Name</t>
  </si>
  <si>
    <t>Formulas</t>
  </si>
  <si>
    <t>Data Types + Number Formatting</t>
  </si>
  <si>
    <t>Excel Tables Pros Cons</t>
  </si>
  <si>
    <t>Simple XLOOKUP</t>
  </si>
  <si>
    <t>FILTER</t>
  </si>
  <si>
    <t>Power Query</t>
  </si>
  <si>
    <t>Pivot Tables</t>
  </si>
  <si>
    <t>Pivot Charts + Dashboards</t>
  </si>
  <si>
    <t>Power Pivot</t>
  </si>
  <si>
    <t>LAMBDA</t>
  </si>
  <si>
    <t>VBA</t>
  </si>
  <si>
    <t>AI</t>
  </si>
  <si>
    <t>VBA + Office Scripts</t>
  </si>
  <si>
    <t>Source.Name</t>
  </si>
  <si>
    <t>Product ID.1</t>
  </si>
  <si>
    <t>Product ID.2</t>
  </si>
  <si>
    <t>Orders - Week 1 - 2022.csv</t>
  </si>
  <si>
    <t>Orders - Week 2 - 2022.csv</t>
  </si>
  <si>
    <t>Orders - Week 3 - 2022.csv</t>
  </si>
  <si>
    <t>Orders - Week 4 - 2022.csv</t>
  </si>
  <si>
    <t>Row Labels</t>
  </si>
  <si>
    <t>Grand Total</t>
  </si>
  <si>
    <t>Sum of Qty</t>
  </si>
  <si>
    <t>Order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</si>
</sst>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mm/dd/yy;@"/>
    <numFmt numFmtId="165" formatCode="&quot;$&quot;#,##0.00"/>
    <numFmt numFmtId="166" formatCode="_(* #,##0_);_(* \(#,##0\);_(* &quot;-&quot;??_);_(@_)"/>
    <numFmt numFmtId="167" formatCode="_(&quot;$&quot;* #,##0_);_(&quot;$&quot;* \(#,##0\);_(&quot;$&quot;* &quot;-&quot;??_);_(@_)"/>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sz val="11"/>
      <color theme="0"/>
      <name val="Aptos Narrow"/>
      <family val="2"/>
      <scheme val="minor"/>
    </font>
    <font>
      <b/>
      <sz val="16"/>
      <color theme="1"/>
      <name val="Aptos Narrow"/>
      <family val="2"/>
      <scheme val="minor"/>
    </font>
    <font>
      <sz val="10"/>
      <color theme="1"/>
      <name val="Aptos Narrow"/>
      <family val="2"/>
      <scheme val="minor"/>
    </font>
    <font>
      <u/>
      <sz val="10"/>
      <color theme="10"/>
      <name val="Aptos Narrow"/>
      <family val="2"/>
      <scheme val="minor"/>
    </font>
    <font>
      <u/>
      <sz val="9"/>
      <color theme="10"/>
      <name val="Aptos Narrow"/>
      <family val="2"/>
      <scheme val="minor"/>
    </font>
    <font>
      <b/>
      <sz val="12"/>
      <color theme="9"/>
      <name val="Aptos Narrow"/>
      <family val="2"/>
      <scheme val="minor"/>
    </font>
    <font>
      <b/>
      <sz val="12"/>
      <color theme="5" tint="-0.249977111117893"/>
      <name val="Aptos Narrow"/>
      <family val="2"/>
      <scheme val="minor"/>
    </font>
    <font>
      <sz val="11"/>
      <color indexed="8"/>
      <name val="Calibri"/>
      <family val="2"/>
    </font>
    <font>
      <sz val="8"/>
      <name val="Aptos Narrow"/>
      <family val="2"/>
      <scheme val="minor"/>
    </font>
    <font>
      <b/>
      <sz val="13"/>
      <color theme="1"/>
      <name val="Aptos Narrow"/>
      <family val="2"/>
      <scheme val="minor"/>
    </font>
    <font>
      <u/>
      <sz val="11"/>
      <color theme="10"/>
      <name val="Aptos Narrow"/>
      <family val="2"/>
      <scheme val="minor"/>
    </font>
    <font>
      <b/>
      <i/>
      <sz val="11"/>
      <color theme="1"/>
      <name val="Aptos Narrow"/>
      <family val="2"/>
      <scheme val="minor"/>
    </font>
  </fonts>
  <fills count="7">
    <fill>
      <patternFill patternType="none"/>
    </fill>
    <fill>
      <patternFill patternType="gray125"/>
    </fill>
    <fill>
      <patternFill patternType="solid">
        <fgColor theme="7"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6" tint="0.79998168889431442"/>
        <bgColor indexed="64"/>
      </patternFill>
    </fill>
  </fills>
  <borders count="6">
    <border>
      <left/>
      <right/>
      <top/>
      <bottom/>
      <diagonal/>
    </border>
    <border>
      <left/>
      <right/>
      <top style="thin">
        <color indexed="64"/>
      </top>
      <bottom style="medium">
        <color indexed="64"/>
      </bottom>
      <diagonal/>
    </border>
    <border>
      <left/>
      <right/>
      <top/>
      <bottom style="thin">
        <color theme="6" tint="0.39991454817346722"/>
      </bottom>
      <diagonal/>
    </border>
    <border>
      <left/>
      <right/>
      <top style="thin">
        <color theme="0" tint="-0.24994659260841701"/>
      </top>
      <bottom/>
      <diagonal/>
    </border>
    <border>
      <left/>
      <right style="thin">
        <color theme="0" tint="-0.14996795556505021"/>
      </right>
      <top style="thin">
        <color theme="6" tint="0.39991454817346722"/>
      </top>
      <bottom/>
      <diagonal/>
    </border>
    <border>
      <left/>
      <right style="thin">
        <color theme="0" tint="-0.14996795556505021"/>
      </right>
      <top/>
      <bottom/>
      <diagonal/>
    </border>
  </borders>
  <cellStyleXfs count="10">
    <xf numFmtId="0" fontId="0" fillId="0" borderId="0"/>
    <xf numFmtId="43" fontId="1" fillId="0" borderId="0" applyFont="0" applyFill="0" applyBorder="0" applyAlignment="0" applyProtection="0"/>
    <xf numFmtId="41" fontId="1" fillId="0" borderId="0" applyFont="0" applyFill="0" applyBorder="0" applyAlignment="0" applyProtection="0"/>
    <xf numFmtId="0" fontId="5" fillId="0" borderId="0"/>
    <xf numFmtId="0" fontId="6" fillId="0" borderId="0" applyNumberFormat="0" applyFill="0" applyBorder="0" applyAlignment="0" applyProtection="0"/>
    <xf numFmtId="0" fontId="1" fillId="0" borderId="0"/>
    <xf numFmtId="41" fontId="1" fillId="0" borderId="0" applyFont="0" applyFill="0" applyBorder="0" applyAlignment="0" applyProtection="0"/>
    <xf numFmtId="44" fontId="1" fillId="0" borderId="0" applyFont="0" applyFill="0" applyBorder="0" applyAlignment="0" applyProtection="0"/>
    <xf numFmtId="0" fontId="10" fillId="0" borderId="0" applyFill="0" applyProtection="0"/>
    <xf numFmtId="0" fontId="13" fillId="0" borderId="0" applyNumberFormat="0" applyFill="0" applyBorder="0" applyAlignment="0" applyProtection="0"/>
  </cellStyleXfs>
  <cellXfs count="56">
    <xf numFmtId="0" fontId="0" fillId="0" borderId="0" xfId="0"/>
    <xf numFmtId="9" fontId="0" fillId="0" borderId="0" xfId="0" applyNumberFormat="1"/>
    <xf numFmtId="164" fontId="0" fillId="0" borderId="0" xfId="0" applyNumberFormat="1"/>
    <xf numFmtId="165" fontId="0" fillId="0" borderId="0" xfId="2" applyNumberFormat="1" applyFont="1"/>
    <xf numFmtId="166" fontId="0" fillId="0" borderId="0" xfId="1" applyNumberFormat="1" applyFont="1"/>
    <xf numFmtId="44" fontId="0" fillId="0" borderId="0" xfId="2" applyNumberFormat="1" applyFont="1" applyAlignment="1">
      <alignment horizontal="right"/>
    </xf>
    <xf numFmtId="41" fontId="0" fillId="0" borderId="0" xfId="2" applyFont="1"/>
    <xf numFmtId="44" fontId="0" fillId="0" borderId="0" xfId="2" applyNumberFormat="1" applyFont="1"/>
    <xf numFmtId="0" fontId="0" fillId="0" borderId="1" xfId="0" applyBorder="1"/>
    <xf numFmtId="0" fontId="0" fillId="0" borderId="1" xfId="0" quotePrefix="1" applyBorder="1"/>
    <xf numFmtId="166" fontId="0" fillId="0" borderId="1" xfId="0" applyNumberFormat="1" applyBorder="1"/>
    <xf numFmtId="44" fontId="0" fillId="0" borderId="1" xfId="0" applyNumberFormat="1" applyBorder="1"/>
    <xf numFmtId="41" fontId="0" fillId="0" borderId="1" xfId="2" applyFont="1" applyBorder="1"/>
    <xf numFmtId="0" fontId="2" fillId="2" borderId="0" xfId="0" applyFont="1" applyFill="1"/>
    <xf numFmtId="0" fontId="4" fillId="4" borderId="2" xfId="0" applyFont="1" applyFill="1" applyBorder="1"/>
    <xf numFmtId="0" fontId="2" fillId="5" borderId="0" xfId="0" applyFont="1" applyFill="1"/>
    <xf numFmtId="165" fontId="0" fillId="0" borderId="0" xfId="0" applyNumberFormat="1"/>
    <xf numFmtId="44" fontId="0" fillId="0" borderId="0" xfId="0" applyNumberFormat="1"/>
    <xf numFmtId="14" fontId="0" fillId="0" borderId="0" xfId="0" applyNumberFormat="1"/>
    <xf numFmtId="49" fontId="0" fillId="0" borderId="0" xfId="0" applyNumberFormat="1"/>
    <xf numFmtId="0" fontId="7" fillId="0" borderId="0" xfId="4" applyFont="1" applyAlignment="1">
      <alignment horizontal="left"/>
    </xf>
    <xf numFmtId="0" fontId="1" fillId="0" borderId="0" xfId="5"/>
    <xf numFmtId="0" fontId="1" fillId="3" borderId="3" xfId="5" applyFill="1" applyBorder="1"/>
    <xf numFmtId="0" fontId="8" fillId="3" borderId="0" xfId="5" applyFont="1" applyFill="1"/>
    <xf numFmtId="0" fontId="1" fillId="3" borderId="0" xfId="5" applyFill="1"/>
    <xf numFmtId="0" fontId="1" fillId="0" borderId="0" xfId="5" applyAlignment="1">
      <alignment horizontal="left"/>
    </xf>
    <xf numFmtId="41" fontId="1" fillId="0" borderId="0" xfId="6" applyFont="1" applyFill="1" applyBorder="1"/>
    <xf numFmtId="0" fontId="1" fillId="3" borderId="0" xfId="5" quotePrefix="1" applyFill="1"/>
    <xf numFmtId="0" fontId="9" fillId="3" borderId="0" xfId="5" applyFont="1" applyFill="1"/>
    <xf numFmtId="0" fontId="4" fillId="4" borderId="2" xfId="5" applyFont="1" applyFill="1" applyBorder="1"/>
    <xf numFmtId="0" fontId="2" fillId="0" borderId="0" xfId="0" applyFont="1"/>
    <xf numFmtId="167" fontId="0" fillId="0" borderId="0" xfId="7" applyNumberFormat="1" applyFont="1"/>
    <xf numFmtId="0" fontId="10" fillId="0" borderId="0" xfId="8"/>
    <xf numFmtId="0" fontId="0" fillId="0" borderId="0" xfId="8" applyFont="1" applyFill="1"/>
    <xf numFmtId="0" fontId="3" fillId="0" borderId="0" xfId="8" applyFont="1" applyFill="1"/>
    <xf numFmtId="0" fontId="4" fillId="4" borderId="2" xfId="8" applyFont="1" applyFill="1" applyBorder="1"/>
    <xf numFmtId="0" fontId="2" fillId="0" borderId="0" xfId="0" applyFont="1" applyAlignment="1">
      <alignment horizontal="right"/>
    </xf>
    <xf numFmtId="166" fontId="0" fillId="0" borderId="0" xfId="0" applyNumberFormat="1"/>
    <xf numFmtId="165" fontId="0" fillId="0" borderId="0" xfId="7" applyNumberFormat="1" applyFont="1" applyFill="1" applyBorder="1"/>
    <xf numFmtId="166" fontId="0" fillId="0" borderId="0" xfId="1" applyNumberFormat="1" applyFont="1" applyFill="1" applyBorder="1"/>
    <xf numFmtId="0" fontId="0" fillId="0" borderId="0" xfId="0" quotePrefix="1"/>
    <xf numFmtId="165" fontId="0" fillId="0" borderId="0" xfId="7" applyNumberFormat="1" applyFont="1" applyBorder="1"/>
    <xf numFmtId="166" fontId="0" fillId="0" borderId="0" xfId="1" applyNumberFormat="1" applyFont="1" applyBorder="1"/>
    <xf numFmtId="0" fontId="0" fillId="6" borderId="0" xfId="0" applyFill="1"/>
    <xf numFmtId="0" fontId="0" fillId="0" borderId="0" xfId="0">
      <extLst>
        <ext xmlns:xfpb="http://schemas.microsoft.com/office/spreadsheetml/2022/featurepropertybag" uri="{C7286773-470A-42A8-94C5-96B5CB345126}">
          <xfpb:xfComplement i="0"/>
        </ext>
      </extLst>
    </xf>
    <xf numFmtId="2" fontId="0" fillId="0" borderId="0" xfId="0" applyNumberFormat="1"/>
    <xf numFmtId="37" fontId="0" fillId="0" borderId="0" xfId="1" applyNumberFormat="1" applyFont="1"/>
    <xf numFmtId="43" fontId="0" fillId="0" borderId="0" xfId="1" applyFont="1"/>
    <xf numFmtId="0" fontId="1" fillId="0" borderId="4" xfId="5" applyBorder="1"/>
    <xf numFmtId="0" fontId="1" fillId="0" borderId="5" xfId="5" applyBorder="1"/>
    <xf numFmtId="0" fontId="12" fillId="0" borderId="0" xfId="0" applyFont="1"/>
    <xf numFmtId="0" fontId="13" fillId="0" borderId="0" xfId="9"/>
    <xf numFmtId="0" fontId="14" fillId="0" borderId="0" xfId="0" applyFont="1"/>
    <xf numFmtId="0" fontId="0" fillId="0" borderId="0" xfId="0" applyNumberFormat="1"/>
    <xf numFmtId="0" fontId="0" fillId="0" borderId="0" xfId="0" pivotButton="1"/>
    <xf numFmtId="0" fontId="0" fillId="0" borderId="0" xfId="0" applyAlignment="1">
      <alignment horizontal="left"/>
    </xf>
  </cellXfs>
  <cellStyles count="10">
    <cellStyle name="Comma" xfId="1" builtinId="3"/>
    <cellStyle name="Comma [0] 2" xfId="6" xr:uid="{FE3E178E-2168-4E8F-BA40-A3A438E43534}"/>
    <cellStyle name="Currency" xfId="2" builtinId="4"/>
    <cellStyle name="Currency 2" xfId="7" xr:uid="{3548B413-C1C9-4E4F-AEF5-A2556417324C}"/>
    <cellStyle name="Hyperlink" xfId="9" builtinId="8"/>
    <cellStyle name="Hyperlink 2" xfId="4" xr:uid="{92FB2740-0ED2-4443-8158-02A1C111BDC5}"/>
    <cellStyle name="Normal" xfId="0" builtinId="0"/>
    <cellStyle name="Normal 2" xfId="3" xr:uid="{F0362289-9CF0-45D6-BF42-385C1E7C4E84}"/>
    <cellStyle name="Normal 2 2" xfId="5" xr:uid="{BCA86FAB-7411-4D5D-B255-D94E270B9FD0}"/>
    <cellStyle name="Normal 3" xfId="8" xr:uid="{D4DC3F01-CAE9-45C6-9747-E070B8318E5B}"/>
  </cellStyles>
  <dxfs count="18">
    <dxf>
      <numFmt numFmtId="0" formatCode="General"/>
    </dxf>
    <dxf>
      <numFmt numFmtId="19" formatCode="m/d/yyyy"/>
    </dxf>
    <dxf>
      <numFmt numFmtId="0" formatCode="General"/>
    </dxf>
    <dxf>
      <numFmt numFmtId="5" formatCode="#,##0_);\(#,##0\)"/>
    </dxf>
    <dxf>
      <numFmt numFmtId="5" formatCode="#,##0_);\(#,##0\)"/>
    </dxf>
    <dxf>
      <numFmt numFmtId="0" formatCode="General"/>
    </dxf>
    <dxf>
      <numFmt numFmtId="0" formatCode="General"/>
    </dxf>
    <dxf>
      <numFmt numFmtId="19" formatCode="m/d/yyyy"/>
    </dxf>
    <dxf>
      <font>
        <strike val="0"/>
        <outline val="0"/>
        <shadow val="0"/>
        <u val="none"/>
        <vertAlign val="baseline"/>
        <sz val="11"/>
        <color theme="0"/>
        <name val="Aptos Narrow"/>
        <family val="2"/>
        <scheme val="minor"/>
      </font>
    </dxf>
    <dxf>
      <numFmt numFmtId="0" formatCode="General"/>
    </dxf>
    <dxf>
      <font>
        <strike val="0"/>
        <outline val="0"/>
        <shadow val="0"/>
        <u val="none"/>
        <vertAlign val="baseline"/>
        <sz val="11"/>
        <color theme="0"/>
        <name val="Aptos Narrow"/>
        <family val="2"/>
        <scheme val="minor"/>
      </font>
    </dxf>
    <dxf>
      <numFmt numFmtId="167" formatCode="_(&quot;$&quot;* #,##0_);_(&quot;$&quot;* \(#,##0\);_(&quot;$&quot;* &quot;-&quot;??_);_(@_)"/>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protection locked="1" hidden="0"/>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onnections" Target="connections.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[Excel Power User Checklist.xlsx]Pivot Charts + Dashboards!PivotTable1</c:name>
    <c:fmtId val="0"/>
  </c:pivotSource>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'Pivot Charts + Dashboards'!$C$4</c:f>
              <c:strCache>
                <c:ptCount val="1"/>
                <c:pt idx="0">
                  <c:v>Total</c:v>
                </c:pt>
              </c:strCache>
            </c:strRef>
          </c:tx>
          <c:spPr>
            <a:solidFill>
              <a:schemeClr val="accent1"/>
            </a:solidFill>
            <a:ln>
              <a:noFill/>
            </a:ln>
            <a:effectLst/>
          </c:spPr>
          <c:invertIfNegative val="0"/>
          <c:cat>
            <c:strRef>
              <c:f>'Pivot Charts + Dashboards'!$B$5:$B$11</c:f>
              <c:strCache>
                <c:ptCount val="6"/>
                <c:pt idx="0">
                  <c:v>Black</c:v>
                </c:pt>
                <c:pt idx="1">
                  <c:v>Cherry</c:v>
                </c:pt>
                <c:pt idx="2">
                  <c:v>Grey</c:v>
                </c:pt>
                <c:pt idx="3">
                  <c:v>Sage</c:v>
                </c:pt>
                <c:pt idx="4">
                  <c:v>Walnut</c:v>
                </c:pt>
                <c:pt idx="5">
                  <c:v>White</c:v>
                </c:pt>
              </c:strCache>
            </c:strRef>
          </c:cat>
          <c:val>
            <c:numRef>
              <c:f>'Pivot Charts + Dashboards'!$C$5:$C$11</c:f>
              <c:numCache>
                <c:formatCode>General</c:formatCode>
                <c:ptCount val="6"/>
                <c:pt idx="0">
                  <c:v>328</c:v>
                </c:pt>
                <c:pt idx="1">
                  <c:v>257</c:v>
                </c:pt>
                <c:pt idx="2">
                  <c:v>249</c:v>
                </c:pt>
                <c:pt idx="3">
                  <c:v>299</c:v>
                </c:pt>
                <c:pt idx="4">
                  <c:v>260</c:v>
                </c:pt>
                <c:pt idx="5">
                  <c:v>241</c:v>
                </c:pt>
              </c:numCache>
            </c:numRef>
          </c:val>
          <c:extLst>
            <c:ext xmlns:c16="http://schemas.microsoft.com/office/drawing/2014/chart" uri="{C3380CC4-5D6E-409C-BE32-E72D297353CC}">
              <c16:uniqueId val="{00000000-D1A3-4041-A7FE-DDE1CEA47761}"/>
            </c:ext>
          </c:extLst>
        </c:ser>
        <c:dLbls>
          <c:showLegendKey val="0"/>
          <c:showVal val="0"/>
          <c:showCatName val="0"/>
          <c:showSerName val="0"/>
          <c:showPercent val="0"/>
          <c:showBubbleSize val="0"/>
        </c:dLbls>
        <c:gapWidth val="219"/>
        <c:overlap val="-27"/>
        <c:axId val="792571327"/>
        <c:axId val="792572287"/>
      </c:barChart>
      <c:catAx>
        <c:axId val="7925713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2572287"/>
        <c:crosses val="autoZero"/>
        <c:auto val="1"/>
        <c:lblAlgn val="ctr"/>
        <c:lblOffset val="100"/>
        <c:noMultiLvlLbl val="0"/>
      </c:catAx>
      <c:valAx>
        <c:axId val="792572287"/>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257132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114300</xdr:colOff>
      <xdr:row>2</xdr:row>
      <xdr:rowOff>171450</xdr:rowOff>
    </xdr:from>
    <xdr:to>
      <xdr:col>5</xdr:col>
      <xdr:colOff>358775</xdr:colOff>
      <xdr:row>4</xdr:row>
      <xdr:rowOff>38100</xdr:rowOff>
    </xdr:to>
    <xdr:pic>
      <xdr:nvPicPr>
        <xdr:cNvPr id="2" name="Picture 1">
          <a:extLst>
            <a:ext uri="{FF2B5EF4-FFF2-40B4-BE49-F238E27FC236}">
              <a16:creationId xmlns:a16="http://schemas.microsoft.com/office/drawing/2014/main" id="{B6E47B48-81EB-4D71-BF8C-064527CAE6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09950" y="742950"/>
          <a:ext cx="244475" cy="257175"/>
        </a:xfrm>
        <a:prstGeom prst="rect">
          <a:avLst/>
        </a:prstGeom>
      </xdr:spPr>
    </xdr:pic>
    <xdr:clientData/>
  </xdr:twoCellAnchor>
  <xdr:twoCellAnchor>
    <xdr:from>
      <xdr:col>5</xdr:col>
      <xdr:colOff>140475</xdr:colOff>
      <xdr:row>11</xdr:row>
      <xdr:rowOff>188100</xdr:rowOff>
    </xdr:from>
    <xdr:to>
      <xdr:col>6</xdr:col>
      <xdr:colOff>0</xdr:colOff>
      <xdr:row>13</xdr:row>
      <xdr:rowOff>38100</xdr:rowOff>
    </xdr:to>
    <xdr:pic>
      <xdr:nvPicPr>
        <xdr:cNvPr id="3" name="Picture 2">
          <a:extLst>
            <a:ext uri="{FF2B5EF4-FFF2-40B4-BE49-F238E27FC236}">
              <a16:creationId xmlns:a16="http://schemas.microsoft.com/office/drawing/2014/main" id="{9FAFBCCA-D3CB-4E47-81DC-B8A815940A5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69450" y="2169300"/>
          <a:ext cx="240525" cy="240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390525</xdr:colOff>
      <xdr:row>3</xdr:row>
      <xdr:rowOff>4762</xdr:rowOff>
    </xdr:from>
    <xdr:to>
      <xdr:col>11</xdr:col>
      <xdr:colOff>85725</xdr:colOff>
      <xdr:row>17</xdr:row>
      <xdr:rowOff>80962</xdr:rowOff>
    </xdr:to>
    <xdr:graphicFrame macro="">
      <xdr:nvGraphicFramePr>
        <xdr:cNvPr id="2" name="Chart 1">
          <a:extLst>
            <a:ext uri="{FF2B5EF4-FFF2-40B4-BE49-F238E27FC236}">
              <a16:creationId xmlns:a16="http://schemas.microsoft.com/office/drawing/2014/main" id="{A0B61FB2-4704-4562-7D2D-37C0802FF99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352425</xdr:colOff>
      <xdr:row>3</xdr:row>
      <xdr:rowOff>9525</xdr:rowOff>
    </xdr:from>
    <xdr:to>
      <xdr:col>14</xdr:col>
      <xdr:colOff>352425</xdr:colOff>
      <xdr:row>17</xdr:row>
      <xdr:rowOff>9525</xdr:rowOff>
    </xdr:to>
    <mc:AlternateContent xmlns:mc="http://schemas.openxmlformats.org/markup-compatibility/2006">
      <mc:Choice xmlns:a14="http://schemas.microsoft.com/office/drawing/2010/main" Requires="a14">
        <xdr:graphicFrame macro="">
          <xdr:nvGraphicFramePr>
            <xdr:cNvPr id="3" name="Product ID.1">
              <a:extLst>
                <a:ext uri="{FF2B5EF4-FFF2-40B4-BE49-F238E27FC236}">
                  <a16:creationId xmlns:a16="http://schemas.microsoft.com/office/drawing/2014/main" id="{6EC4C609-B766-C4A4-481B-F180CE22D3C5}"/>
                </a:ext>
              </a:extLst>
            </xdr:cNvPr>
            <xdr:cNvGraphicFramePr/>
          </xdr:nvGraphicFramePr>
          <xdr:xfrm>
            <a:off x="0" y="0"/>
            <a:ext cx="0" cy="0"/>
          </xdr:xfrm>
          <a:graphic>
            <a:graphicData uri="http://schemas.microsoft.com/office/drawing/2010/slicer">
              <sle:slicer xmlns:sle="http://schemas.microsoft.com/office/drawing/2010/slicer" name="Product ID.1"/>
            </a:graphicData>
          </a:graphic>
        </xdr:graphicFrame>
      </mc:Choice>
      <mc:Fallback>
        <xdr:sp macro="" textlink="">
          <xdr:nvSpPr>
            <xdr:cNvPr id="0" name=""/>
            <xdr:cNvSpPr>
              <a:spLocks noTextEdit="1"/>
            </xdr:cNvSpPr>
          </xdr:nvSpPr>
          <xdr:spPr>
            <a:xfrm>
              <a:off x="7096125" y="771525"/>
              <a:ext cx="1828800" cy="2667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onac\Dropbox\Excel%20Campus\Courses\Elevate\Course%20Files\Published\Level%203\Conditional%20Formatting%20-%20FINAL.xlsx" TargetMode="External"/><Relationship Id="rId1" Type="http://schemas.openxmlformats.org/officeDocument/2006/relationships/externalLinkPath" Target="file:///C:\Users\jonac\Dropbox\Excel%20Campus\Courses\Elevate\Course%20Files\Published\Level%203\Conditional%20Formatting%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C"/>
      <sheetName val="Conditional Formatting"/>
      <sheetName val="Duplicates"/>
      <sheetName val="Blank Cells"/>
      <sheetName val="Data Bars"/>
      <sheetName val="Icon Percentage"/>
      <sheetName val="Icon List"/>
      <sheetName val="Formulas"/>
      <sheetName val="Products"/>
      <sheetName val="Copy Paste"/>
      <sheetName val="Pivot Table"/>
      <sheetName val="Conditional Formatting - FINAL"/>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n Acampora" refreshedDate="45693.525004976851" createdVersion="8" refreshedVersion="8" minRefreshableVersion="3" recordCount="660" xr:uid="{83C69071-DCAD-46E7-9642-77A0D99F4D82}">
  <cacheSource type="worksheet">
    <worksheetSource name="Order_Data"/>
  </cacheSource>
  <cacheFields count="7">
    <cacheField name="Source.Name" numFmtId="0">
      <sharedItems/>
    </cacheField>
    <cacheField name="Order ID" numFmtId="0">
      <sharedItems containsSemiMixedTypes="0" containsString="0" containsNumber="1" containsInteger="1" minValue="5023" maxValue="5733"/>
    </cacheField>
    <cacheField name="Order Date" numFmtId="14">
      <sharedItems containsSemiMixedTypes="0" containsNonDate="0" containsDate="1" containsString="0" minDate="2022-01-01T00:00:00" maxDate="2022-01-23T00:00:00"/>
    </cacheField>
    <cacheField name="Product ID.1" numFmtId="0">
      <sharedItems containsSemiMixedTypes="0" containsString="0" containsNumber="1" containsInteger="1" minValue="1001" maxValue="1007" count="6">
        <n v="1002"/>
        <n v="1007"/>
        <n v="1003"/>
        <n v="1004"/>
        <n v="1006"/>
        <n v="1001"/>
      </sharedItems>
    </cacheField>
    <cacheField name="Product ID.2" numFmtId="0">
      <sharedItems containsSemiMixedTypes="0" containsString="0" containsNumber="1" containsInteger="1" minValue="0" maxValue="5"/>
    </cacheField>
    <cacheField name="Qty" numFmtId="0">
      <sharedItems containsSemiMixedTypes="0" containsString="0" containsNumber="1" containsInteger="1" minValue="1" maxValue="4"/>
    </cacheField>
    <cacheField name="Color" numFmtId="0">
      <sharedItems count="6">
        <s v="Grey"/>
        <s v="Black"/>
        <s v="Sage"/>
        <s v="Walnut"/>
        <s v="Cherry"/>
        <s v="White"/>
      </sharedItems>
    </cacheField>
  </cacheFields>
  <extLst>
    <ext xmlns:x14="http://schemas.microsoft.com/office/spreadsheetml/2009/9/main" uri="{725AE2AE-9491-48be-B2B4-4EB974FC3084}">
      <x14:pivotCacheDefinition pivotCacheId="135604924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60">
  <r>
    <s v="Orders - Week 1 - 2022.csv"/>
    <n v="5023"/>
    <d v="2022-01-01T00:00:00"/>
    <x v="0"/>
    <n v="0"/>
    <n v="3"/>
    <x v="0"/>
  </r>
  <r>
    <s v="Orders - Week 1 - 2022.csv"/>
    <n v="5024"/>
    <d v="2022-01-01T00:00:00"/>
    <x v="1"/>
    <n v="4"/>
    <n v="1"/>
    <x v="0"/>
  </r>
  <r>
    <s v="Orders - Week 1 - 2022.csv"/>
    <n v="5025"/>
    <d v="2022-01-01T00:00:00"/>
    <x v="2"/>
    <n v="0"/>
    <n v="3"/>
    <x v="1"/>
  </r>
  <r>
    <s v="Orders - Week 1 - 2022.csv"/>
    <n v="5026"/>
    <d v="2022-01-01T00:00:00"/>
    <x v="1"/>
    <n v="4"/>
    <n v="2"/>
    <x v="2"/>
  </r>
  <r>
    <s v="Orders - Week 1 - 2022.csv"/>
    <n v="5028"/>
    <d v="2022-01-01T00:00:00"/>
    <x v="3"/>
    <n v="0"/>
    <n v="3"/>
    <x v="2"/>
  </r>
  <r>
    <s v="Orders - Week 1 - 2022.csv"/>
    <n v="5029"/>
    <d v="2022-01-01T00:00:00"/>
    <x v="3"/>
    <n v="5"/>
    <n v="3"/>
    <x v="0"/>
  </r>
  <r>
    <s v="Orders - Week 1 - 2022.csv"/>
    <n v="5030"/>
    <d v="2022-01-01T00:00:00"/>
    <x v="2"/>
    <n v="0"/>
    <n v="4"/>
    <x v="1"/>
  </r>
  <r>
    <s v="Orders - Week 1 - 2022.csv"/>
    <n v="5031"/>
    <d v="2022-01-01T00:00:00"/>
    <x v="4"/>
    <n v="0"/>
    <n v="3"/>
    <x v="3"/>
  </r>
  <r>
    <s v="Orders - Week 1 - 2022.csv"/>
    <n v="5032"/>
    <d v="2022-01-01T00:00:00"/>
    <x v="4"/>
    <n v="0"/>
    <n v="2"/>
    <x v="2"/>
  </r>
  <r>
    <s v="Orders - Week 1 - 2022.csv"/>
    <n v="5033"/>
    <d v="2022-01-01T00:00:00"/>
    <x v="1"/>
    <n v="0"/>
    <n v="1"/>
    <x v="4"/>
  </r>
  <r>
    <s v="Orders - Week 1 - 2022.csv"/>
    <n v="5034"/>
    <d v="2022-01-01T00:00:00"/>
    <x v="2"/>
    <n v="4"/>
    <n v="1"/>
    <x v="3"/>
  </r>
  <r>
    <s v="Orders - Week 1 - 2022.csv"/>
    <n v="5035"/>
    <d v="2022-01-01T00:00:00"/>
    <x v="0"/>
    <n v="0"/>
    <n v="2"/>
    <x v="4"/>
  </r>
  <r>
    <s v="Orders - Week 1 - 2022.csv"/>
    <n v="5036"/>
    <d v="2022-01-01T00:00:00"/>
    <x v="1"/>
    <n v="4"/>
    <n v="4"/>
    <x v="1"/>
  </r>
  <r>
    <s v="Orders - Week 1 - 2022.csv"/>
    <n v="5037"/>
    <d v="2022-01-01T00:00:00"/>
    <x v="4"/>
    <n v="0"/>
    <n v="1"/>
    <x v="3"/>
  </r>
  <r>
    <s v="Orders - Week 1 - 2022.csv"/>
    <n v="5038"/>
    <d v="2022-01-01T00:00:00"/>
    <x v="1"/>
    <n v="0"/>
    <n v="2"/>
    <x v="2"/>
  </r>
  <r>
    <s v="Orders - Week 1 - 2022.csv"/>
    <n v="5039"/>
    <d v="2022-01-01T00:00:00"/>
    <x v="3"/>
    <n v="0"/>
    <n v="1"/>
    <x v="5"/>
  </r>
  <r>
    <s v="Orders - Week 1 - 2022.csv"/>
    <n v="5041"/>
    <d v="2022-01-01T00:00:00"/>
    <x v="3"/>
    <n v="0"/>
    <n v="1"/>
    <x v="3"/>
  </r>
  <r>
    <s v="Orders - Week 1 - 2022.csv"/>
    <n v="5043"/>
    <d v="2022-01-01T00:00:00"/>
    <x v="1"/>
    <n v="0"/>
    <n v="2"/>
    <x v="3"/>
  </r>
  <r>
    <s v="Orders - Week 1 - 2022.csv"/>
    <n v="5045"/>
    <d v="2022-01-01T00:00:00"/>
    <x v="4"/>
    <n v="0"/>
    <n v="1"/>
    <x v="0"/>
  </r>
  <r>
    <s v="Orders - Week 1 - 2022.csv"/>
    <n v="5046"/>
    <d v="2022-01-01T00:00:00"/>
    <x v="3"/>
    <n v="5"/>
    <n v="1"/>
    <x v="2"/>
  </r>
  <r>
    <s v="Orders - Week 1 - 2022.csv"/>
    <n v="5047"/>
    <d v="2022-01-01T00:00:00"/>
    <x v="2"/>
    <n v="0"/>
    <n v="1"/>
    <x v="2"/>
  </r>
  <r>
    <s v="Orders - Week 1 - 2022.csv"/>
    <n v="5048"/>
    <d v="2022-01-01T00:00:00"/>
    <x v="5"/>
    <n v="0"/>
    <n v="4"/>
    <x v="5"/>
  </r>
  <r>
    <s v="Orders - Week 1 - 2022.csv"/>
    <n v="5049"/>
    <d v="2022-01-01T00:00:00"/>
    <x v="4"/>
    <n v="0"/>
    <n v="2"/>
    <x v="4"/>
  </r>
  <r>
    <s v="Orders - Week 1 - 2022.csv"/>
    <n v="5050"/>
    <d v="2022-01-01T00:00:00"/>
    <x v="4"/>
    <n v="5"/>
    <n v="2"/>
    <x v="1"/>
  </r>
  <r>
    <s v="Orders - Week 1 - 2022.csv"/>
    <n v="5051"/>
    <d v="2022-01-01T00:00:00"/>
    <x v="3"/>
    <n v="0"/>
    <n v="3"/>
    <x v="4"/>
  </r>
  <r>
    <s v="Orders - Week 1 - 2022.csv"/>
    <n v="5052"/>
    <d v="2022-01-01T00:00:00"/>
    <x v="0"/>
    <n v="0"/>
    <n v="2"/>
    <x v="3"/>
  </r>
  <r>
    <s v="Orders - Week 1 - 2022.csv"/>
    <n v="5054"/>
    <d v="2022-01-01T00:00:00"/>
    <x v="1"/>
    <n v="4"/>
    <n v="2"/>
    <x v="2"/>
  </r>
  <r>
    <s v="Orders - Week 1 - 2022.csv"/>
    <n v="5055"/>
    <d v="2022-01-01T00:00:00"/>
    <x v="3"/>
    <n v="5"/>
    <n v="2"/>
    <x v="5"/>
  </r>
  <r>
    <s v="Orders - Week 1 - 2022.csv"/>
    <n v="5056"/>
    <d v="2022-01-01T00:00:00"/>
    <x v="3"/>
    <n v="5"/>
    <n v="1"/>
    <x v="3"/>
  </r>
  <r>
    <s v="Orders - Week 1 - 2022.csv"/>
    <n v="5057"/>
    <d v="2022-01-01T00:00:00"/>
    <x v="1"/>
    <n v="0"/>
    <n v="3"/>
    <x v="5"/>
  </r>
  <r>
    <s v="Orders - Week 1 - 2022.csv"/>
    <n v="5058"/>
    <d v="2022-01-01T00:00:00"/>
    <x v="3"/>
    <n v="0"/>
    <n v="1"/>
    <x v="3"/>
  </r>
  <r>
    <s v="Orders - Week 1 - 2022.csv"/>
    <n v="5059"/>
    <d v="2022-01-01T00:00:00"/>
    <x v="4"/>
    <n v="0"/>
    <n v="4"/>
    <x v="3"/>
  </r>
  <r>
    <s v="Orders - Week 1 - 2022.csv"/>
    <n v="5060"/>
    <d v="2022-01-01T00:00:00"/>
    <x v="3"/>
    <n v="0"/>
    <n v="3"/>
    <x v="2"/>
  </r>
  <r>
    <s v="Orders - Week 1 - 2022.csv"/>
    <n v="5061"/>
    <d v="2022-01-01T00:00:00"/>
    <x v="0"/>
    <n v="0"/>
    <n v="3"/>
    <x v="4"/>
  </r>
  <r>
    <s v="Orders - Week 1 - 2022.csv"/>
    <n v="5062"/>
    <d v="2022-01-01T00:00:00"/>
    <x v="2"/>
    <n v="0"/>
    <n v="2"/>
    <x v="5"/>
  </r>
  <r>
    <s v="Orders - Week 1 - 2022.csv"/>
    <n v="5065"/>
    <d v="2022-01-01T00:00:00"/>
    <x v="4"/>
    <n v="5"/>
    <n v="2"/>
    <x v="1"/>
  </r>
  <r>
    <s v="Orders - Week 1 - 2022.csv"/>
    <n v="5066"/>
    <d v="2022-01-01T00:00:00"/>
    <x v="3"/>
    <n v="5"/>
    <n v="2"/>
    <x v="0"/>
  </r>
  <r>
    <s v="Orders - Week 1 - 2022.csv"/>
    <n v="5067"/>
    <d v="2022-01-01T00:00:00"/>
    <x v="3"/>
    <n v="5"/>
    <n v="1"/>
    <x v="4"/>
  </r>
  <r>
    <s v="Orders - Week 1 - 2022.csv"/>
    <n v="5068"/>
    <d v="2022-01-01T00:00:00"/>
    <x v="2"/>
    <n v="4"/>
    <n v="3"/>
    <x v="1"/>
  </r>
  <r>
    <s v="Orders - Week 1 - 2022.csv"/>
    <n v="5069"/>
    <d v="2022-01-01T00:00:00"/>
    <x v="2"/>
    <n v="0"/>
    <n v="4"/>
    <x v="0"/>
  </r>
  <r>
    <s v="Orders - Week 1 - 2022.csv"/>
    <n v="5070"/>
    <d v="2022-01-01T00:00:00"/>
    <x v="2"/>
    <n v="0"/>
    <n v="1"/>
    <x v="3"/>
  </r>
  <r>
    <s v="Orders - Week 1 - 2022.csv"/>
    <n v="5071"/>
    <d v="2022-01-01T00:00:00"/>
    <x v="5"/>
    <n v="0"/>
    <n v="1"/>
    <x v="5"/>
  </r>
  <r>
    <s v="Orders - Week 1 - 2022.csv"/>
    <n v="5072"/>
    <d v="2022-01-01T00:00:00"/>
    <x v="1"/>
    <n v="4"/>
    <n v="3"/>
    <x v="3"/>
  </r>
  <r>
    <s v="Orders - Week 1 - 2022.csv"/>
    <n v="5074"/>
    <d v="2022-01-01T00:00:00"/>
    <x v="3"/>
    <n v="0"/>
    <n v="2"/>
    <x v="1"/>
  </r>
  <r>
    <s v="Orders - Week 1 - 2022.csv"/>
    <n v="5075"/>
    <d v="2022-01-01T00:00:00"/>
    <x v="2"/>
    <n v="0"/>
    <n v="3"/>
    <x v="3"/>
  </r>
  <r>
    <s v="Orders - Week 1 - 2022.csv"/>
    <n v="5076"/>
    <d v="2022-01-01T00:00:00"/>
    <x v="4"/>
    <n v="0"/>
    <n v="3"/>
    <x v="5"/>
  </r>
  <r>
    <s v="Orders - Week 1 - 2022.csv"/>
    <n v="5077"/>
    <d v="2022-01-01T00:00:00"/>
    <x v="5"/>
    <n v="0"/>
    <n v="1"/>
    <x v="3"/>
  </r>
  <r>
    <s v="Orders - Week 1 - 2022.csv"/>
    <n v="5078"/>
    <d v="2022-01-01T00:00:00"/>
    <x v="1"/>
    <n v="0"/>
    <n v="4"/>
    <x v="1"/>
  </r>
  <r>
    <s v="Orders - Week 1 - 2022.csv"/>
    <n v="5079"/>
    <d v="2022-01-01T00:00:00"/>
    <x v="3"/>
    <n v="5"/>
    <n v="1"/>
    <x v="5"/>
  </r>
  <r>
    <s v="Orders - Week 1 - 2022.csv"/>
    <n v="5080"/>
    <d v="2022-01-01T00:00:00"/>
    <x v="4"/>
    <n v="5"/>
    <n v="2"/>
    <x v="3"/>
  </r>
  <r>
    <s v="Orders - Week 1 - 2022.csv"/>
    <n v="5081"/>
    <d v="2022-01-01T00:00:00"/>
    <x v="4"/>
    <n v="5"/>
    <n v="4"/>
    <x v="4"/>
  </r>
  <r>
    <s v="Orders - Week 1 - 2022.csv"/>
    <n v="5082"/>
    <d v="2022-01-01T00:00:00"/>
    <x v="5"/>
    <n v="0"/>
    <n v="2"/>
    <x v="5"/>
  </r>
  <r>
    <s v="Orders - Week 1 - 2022.csv"/>
    <n v="5083"/>
    <d v="2022-01-01T00:00:00"/>
    <x v="4"/>
    <n v="0"/>
    <n v="4"/>
    <x v="2"/>
  </r>
  <r>
    <s v="Orders - Week 1 - 2022.csv"/>
    <n v="5084"/>
    <d v="2022-01-01T00:00:00"/>
    <x v="3"/>
    <n v="0"/>
    <n v="1"/>
    <x v="0"/>
  </r>
  <r>
    <s v="Orders - Week 1 - 2022.csv"/>
    <n v="5085"/>
    <d v="2022-01-01T00:00:00"/>
    <x v="4"/>
    <n v="5"/>
    <n v="4"/>
    <x v="4"/>
  </r>
  <r>
    <s v="Orders - Week 2 - 2022.csv"/>
    <n v="5086"/>
    <d v="2022-01-02T00:00:00"/>
    <x v="3"/>
    <n v="0"/>
    <n v="4"/>
    <x v="4"/>
  </r>
  <r>
    <s v="Orders - Week 2 - 2022.csv"/>
    <n v="5087"/>
    <d v="2022-01-02T00:00:00"/>
    <x v="1"/>
    <n v="0"/>
    <n v="4"/>
    <x v="5"/>
  </r>
  <r>
    <s v="Orders - Week 2 - 2022.csv"/>
    <n v="5088"/>
    <d v="2022-01-02T00:00:00"/>
    <x v="4"/>
    <n v="5"/>
    <n v="4"/>
    <x v="4"/>
  </r>
  <r>
    <s v="Orders - Week 2 - 2022.csv"/>
    <n v="5089"/>
    <d v="2022-01-02T00:00:00"/>
    <x v="5"/>
    <n v="0"/>
    <n v="3"/>
    <x v="0"/>
  </r>
  <r>
    <s v="Orders - Week 2 - 2022.csv"/>
    <n v="5090"/>
    <d v="2022-01-02T00:00:00"/>
    <x v="3"/>
    <n v="5"/>
    <n v="4"/>
    <x v="2"/>
  </r>
  <r>
    <s v="Orders - Week 2 - 2022.csv"/>
    <n v="5091"/>
    <d v="2022-01-02T00:00:00"/>
    <x v="1"/>
    <n v="4"/>
    <n v="2"/>
    <x v="2"/>
  </r>
  <r>
    <s v="Orders - Week 2 - 2022.csv"/>
    <n v="5092"/>
    <d v="2022-01-02T00:00:00"/>
    <x v="3"/>
    <n v="0"/>
    <n v="4"/>
    <x v="3"/>
  </r>
  <r>
    <s v="Orders - Week 2 - 2022.csv"/>
    <n v="5093"/>
    <d v="2022-01-02T00:00:00"/>
    <x v="3"/>
    <n v="5"/>
    <n v="3"/>
    <x v="4"/>
  </r>
  <r>
    <s v="Orders - Week 2 - 2022.csv"/>
    <n v="5094"/>
    <d v="2022-01-02T00:00:00"/>
    <x v="5"/>
    <n v="0"/>
    <n v="2"/>
    <x v="5"/>
  </r>
  <r>
    <s v="Orders - Week 2 - 2022.csv"/>
    <n v="5095"/>
    <d v="2022-01-02T00:00:00"/>
    <x v="3"/>
    <n v="5"/>
    <n v="2"/>
    <x v="5"/>
  </r>
  <r>
    <s v="Orders - Week 2 - 2022.csv"/>
    <n v="5096"/>
    <d v="2022-01-03T00:00:00"/>
    <x v="2"/>
    <n v="4"/>
    <n v="1"/>
    <x v="3"/>
  </r>
  <r>
    <s v="Orders - Week 2 - 2022.csv"/>
    <n v="5097"/>
    <d v="2022-01-03T00:00:00"/>
    <x v="2"/>
    <n v="0"/>
    <n v="2"/>
    <x v="0"/>
  </r>
  <r>
    <s v="Orders - Week 2 - 2022.csv"/>
    <n v="5098"/>
    <d v="2022-01-03T00:00:00"/>
    <x v="2"/>
    <n v="4"/>
    <n v="4"/>
    <x v="5"/>
  </r>
  <r>
    <s v="Orders - Week 2 - 2022.csv"/>
    <n v="5099"/>
    <d v="2022-01-03T00:00:00"/>
    <x v="3"/>
    <n v="5"/>
    <n v="1"/>
    <x v="1"/>
  </r>
  <r>
    <s v="Orders - Week 2 - 2022.csv"/>
    <n v="5100"/>
    <d v="2022-01-03T00:00:00"/>
    <x v="2"/>
    <n v="0"/>
    <n v="1"/>
    <x v="4"/>
  </r>
  <r>
    <s v="Orders - Week 2 - 2022.csv"/>
    <n v="5101"/>
    <d v="2022-01-03T00:00:00"/>
    <x v="5"/>
    <n v="0"/>
    <n v="2"/>
    <x v="1"/>
  </r>
  <r>
    <s v="Orders - Week 2 - 2022.csv"/>
    <n v="5102"/>
    <d v="2022-01-03T00:00:00"/>
    <x v="5"/>
    <n v="0"/>
    <n v="1"/>
    <x v="2"/>
  </r>
  <r>
    <s v="Orders - Week 2 - 2022.csv"/>
    <n v="5103"/>
    <d v="2022-01-03T00:00:00"/>
    <x v="1"/>
    <n v="4"/>
    <n v="4"/>
    <x v="4"/>
  </r>
  <r>
    <s v="Orders - Week 2 - 2022.csv"/>
    <n v="5104"/>
    <d v="2022-01-03T00:00:00"/>
    <x v="1"/>
    <n v="0"/>
    <n v="2"/>
    <x v="2"/>
  </r>
  <r>
    <s v="Orders - Week 2 - 2022.csv"/>
    <n v="5105"/>
    <d v="2022-01-03T00:00:00"/>
    <x v="3"/>
    <n v="5"/>
    <n v="2"/>
    <x v="2"/>
  </r>
  <r>
    <s v="Orders - Week 2 - 2022.csv"/>
    <n v="5106"/>
    <d v="2022-01-03T00:00:00"/>
    <x v="4"/>
    <n v="5"/>
    <n v="2"/>
    <x v="1"/>
  </r>
  <r>
    <s v="Orders - Week 2 - 2022.csv"/>
    <n v="5107"/>
    <d v="2022-01-03T00:00:00"/>
    <x v="4"/>
    <n v="5"/>
    <n v="1"/>
    <x v="5"/>
  </r>
  <r>
    <s v="Orders - Week 2 - 2022.csv"/>
    <n v="5108"/>
    <d v="2022-01-04T00:00:00"/>
    <x v="1"/>
    <n v="0"/>
    <n v="4"/>
    <x v="5"/>
  </r>
  <r>
    <s v="Orders - Week 2 - 2022.csv"/>
    <n v="5109"/>
    <d v="2022-01-04T00:00:00"/>
    <x v="1"/>
    <n v="0"/>
    <n v="3"/>
    <x v="0"/>
  </r>
  <r>
    <s v="Orders - Week 2 - 2022.csv"/>
    <n v="5110"/>
    <d v="2022-01-04T00:00:00"/>
    <x v="4"/>
    <n v="0"/>
    <n v="4"/>
    <x v="1"/>
  </r>
  <r>
    <s v="Orders - Week 2 - 2022.csv"/>
    <n v="5111"/>
    <d v="2022-01-04T00:00:00"/>
    <x v="3"/>
    <n v="0"/>
    <n v="2"/>
    <x v="2"/>
  </r>
  <r>
    <s v="Orders - Week 2 - 2022.csv"/>
    <n v="5112"/>
    <d v="2022-01-04T00:00:00"/>
    <x v="1"/>
    <n v="0"/>
    <n v="1"/>
    <x v="4"/>
  </r>
  <r>
    <s v="Orders - Week 2 - 2022.csv"/>
    <n v="5113"/>
    <d v="2022-01-04T00:00:00"/>
    <x v="1"/>
    <n v="0"/>
    <n v="3"/>
    <x v="4"/>
  </r>
  <r>
    <s v="Orders - Week 2 - 2022.csv"/>
    <n v="5115"/>
    <d v="2022-01-04T00:00:00"/>
    <x v="1"/>
    <n v="0"/>
    <n v="4"/>
    <x v="2"/>
  </r>
  <r>
    <s v="Orders - Week 2 - 2022.csv"/>
    <n v="5116"/>
    <d v="2022-01-04T00:00:00"/>
    <x v="4"/>
    <n v="0"/>
    <n v="2"/>
    <x v="4"/>
  </r>
  <r>
    <s v="Orders - Week 2 - 2022.csv"/>
    <n v="5118"/>
    <d v="2022-01-04T00:00:00"/>
    <x v="4"/>
    <n v="5"/>
    <n v="1"/>
    <x v="3"/>
  </r>
  <r>
    <s v="Orders - Week 2 - 2022.csv"/>
    <n v="5119"/>
    <d v="2022-01-04T00:00:00"/>
    <x v="2"/>
    <n v="0"/>
    <n v="1"/>
    <x v="2"/>
  </r>
  <r>
    <s v="Orders - Week 2 - 2022.csv"/>
    <n v="5120"/>
    <d v="2022-01-04T00:00:00"/>
    <x v="4"/>
    <n v="0"/>
    <n v="1"/>
    <x v="1"/>
  </r>
  <r>
    <s v="Orders - Week 2 - 2022.csv"/>
    <n v="5121"/>
    <d v="2022-01-04T00:00:00"/>
    <x v="3"/>
    <n v="5"/>
    <n v="2"/>
    <x v="0"/>
  </r>
  <r>
    <s v="Orders - Week 2 - 2022.csv"/>
    <n v="5122"/>
    <d v="2022-01-04T00:00:00"/>
    <x v="2"/>
    <n v="0"/>
    <n v="1"/>
    <x v="3"/>
  </r>
  <r>
    <s v="Orders - Week 2 - 2022.csv"/>
    <n v="5123"/>
    <d v="2022-01-04T00:00:00"/>
    <x v="1"/>
    <n v="0"/>
    <n v="1"/>
    <x v="5"/>
  </r>
  <r>
    <s v="Orders - Week 2 - 2022.csv"/>
    <n v="5124"/>
    <d v="2022-01-04T00:00:00"/>
    <x v="0"/>
    <n v="0"/>
    <n v="3"/>
    <x v="2"/>
  </r>
  <r>
    <s v="Orders - Week 2 - 2022.csv"/>
    <n v="5125"/>
    <d v="2022-01-04T00:00:00"/>
    <x v="2"/>
    <n v="0"/>
    <n v="4"/>
    <x v="2"/>
  </r>
  <r>
    <s v="Orders - Week 2 - 2022.csv"/>
    <n v="5126"/>
    <d v="2022-01-04T00:00:00"/>
    <x v="3"/>
    <n v="0"/>
    <n v="4"/>
    <x v="1"/>
  </r>
  <r>
    <s v="Orders - Week 2 - 2022.csv"/>
    <n v="5127"/>
    <d v="2022-01-04T00:00:00"/>
    <x v="4"/>
    <n v="5"/>
    <n v="2"/>
    <x v="2"/>
  </r>
  <r>
    <s v="Orders - Week 2 - 2022.csv"/>
    <n v="5129"/>
    <d v="2022-01-04T00:00:00"/>
    <x v="3"/>
    <n v="0"/>
    <n v="3"/>
    <x v="3"/>
  </r>
  <r>
    <s v="Orders - Week 2 - 2022.csv"/>
    <n v="5130"/>
    <d v="2022-01-04T00:00:00"/>
    <x v="5"/>
    <n v="0"/>
    <n v="4"/>
    <x v="2"/>
  </r>
  <r>
    <s v="Orders - Week 2 - 2022.csv"/>
    <n v="5131"/>
    <d v="2022-01-04T00:00:00"/>
    <x v="1"/>
    <n v="4"/>
    <n v="3"/>
    <x v="1"/>
  </r>
  <r>
    <s v="Orders - Week 2 - 2022.csv"/>
    <n v="5132"/>
    <d v="2022-01-04T00:00:00"/>
    <x v="4"/>
    <n v="0"/>
    <n v="1"/>
    <x v="5"/>
  </r>
  <r>
    <s v="Orders - Week 2 - 2022.csv"/>
    <n v="5133"/>
    <d v="2022-01-04T00:00:00"/>
    <x v="1"/>
    <n v="4"/>
    <n v="3"/>
    <x v="2"/>
  </r>
  <r>
    <s v="Orders - Week 2 - 2022.csv"/>
    <n v="5134"/>
    <d v="2022-01-04T00:00:00"/>
    <x v="2"/>
    <n v="4"/>
    <n v="3"/>
    <x v="4"/>
  </r>
  <r>
    <s v="Orders - Week 2 - 2022.csv"/>
    <n v="5135"/>
    <d v="2022-01-04T00:00:00"/>
    <x v="1"/>
    <n v="4"/>
    <n v="4"/>
    <x v="5"/>
  </r>
  <r>
    <s v="Orders - Week 2 - 2022.csv"/>
    <n v="5136"/>
    <d v="2022-01-04T00:00:00"/>
    <x v="1"/>
    <n v="4"/>
    <n v="4"/>
    <x v="3"/>
  </r>
  <r>
    <s v="Orders - Week 2 - 2022.csv"/>
    <n v="5137"/>
    <d v="2022-01-04T00:00:00"/>
    <x v="1"/>
    <n v="0"/>
    <n v="3"/>
    <x v="5"/>
  </r>
  <r>
    <s v="Orders - Week 2 - 2022.csv"/>
    <n v="5138"/>
    <d v="2022-01-04T00:00:00"/>
    <x v="1"/>
    <n v="4"/>
    <n v="3"/>
    <x v="5"/>
  </r>
  <r>
    <s v="Orders - Week 2 - 2022.csv"/>
    <n v="5139"/>
    <d v="2022-01-04T00:00:00"/>
    <x v="3"/>
    <n v="5"/>
    <n v="4"/>
    <x v="4"/>
  </r>
  <r>
    <s v="Orders - Week 2 - 2022.csv"/>
    <n v="5140"/>
    <d v="2022-01-04T00:00:00"/>
    <x v="1"/>
    <n v="0"/>
    <n v="2"/>
    <x v="1"/>
  </r>
  <r>
    <s v="Orders - Week 2 - 2022.csv"/>
    <n v="5142"/>
    <d v="2022-01-04T00:00:00"/>
    <x v="2"/>
    <n v="4"/>
    <n v="1"/>
    <x v="1"/>
  </r>
  <r>
    <s v="Orders - Week 2 - 2022.csv"/>
    <n v="5143"/>
    <d v="2022-01-04T00:00:00"/>
    <x v="1"/>
    <n v="0"/>
    <n v="3"/>
    <x v="4"/>
  </r>
  <r>
    <s v="Orders - Week 2 - 2022.csv"/>
    <n v="5144"/>
    <d v="2022-01-05T00:00:00"/>
    <x v="4"/>
    <n v="5"/>
    <n v="1"/>
    <x v="0"/>
  </r>
  <r>
    <s v="Orders - Week 2 - 2022.csv"/>
    <n v="5145"/>
    <d v="2022-01-05T00:00:00"/>
    <x v="2"/>
    <n v="4"/>
    <n v="3"/>
    <x v="4"/>
  </r>
  <r>
    <s v="Orders - Week 2 - 2022.csv"/>
    <n v="5146"/>
    <d v="2022-01-05T00:00:00"/>
    <x v="4"/>
    <n v="0"/>
    <n v="1"/>
    <x v="1"/>
  </r>
  <r>
    <s v="Orders - Week 2 - 2022.csv"/>
    <n v="5147"/>
    <d v="2022-01-05T00:00:00"/>
    <x v="4"/>
    <n v="0"/>
    <n v="1"/>
    <x v="4"/>
  </r>
  <r>
    <s v="Orders - Week 2 - 2022.csv"/>
    <n v="5149"/>
    <d v="2022-01-05T00:00:00"/>
    <x v="2"/>
    <n v="0"/>
    <n v="3"/>
    <x v="0"/>
  </r>
  <r>
    <s v="Orders - Week 2 - 2022.csv"/>
    <n v="5150"/>
    <d v="2022-01-05T00:00:00"/>
    <x v="0"/>
    <n v="0"/>
    <n v="3"/>
    <x v="3"/>
  </r>
  <r>
    <s v="Orders - Week 2 - 2022.csv"/>
    <n v="5151"/>
    <d v="2022-01-05T00:00:00"/>
    <x v="1"/>
    <n v="4"/>
    <n v="4"/>
    <x v="0"/>
  </r>
  <r>
    <s v="Orders - Week 2 - 2022.csv"/>
    <n v="5152"/>
    <d v="2022-01-05T00:00:00"/>
    <x v="5"/>
    <n v="0"/>
    <n v="4"/>
    <x v="2"/>
  </r>
  <r>
    <s v="Orders - Week 2 - 2022.csv"/>
    <n v="5153"/>
    <d v="2022-01-05T00:00:00"/>
    <x v="3"/>
    <n v="0"/>
    <n v="1"/>
    <x v="0"/>
  </r>
  <r>
    <s v="Orders - Week 2 - 2022.csv"/>
    <n v="5154"/>
    <d v="2022-01-05T00:00:00"/>
    <x v="3"/>
    <n v="0"/>
    <n v="3"/>
    <x v="1"/>
  </r>
  <r>
    <s v="Orders - Week 2 - 2022.csv"/>
    <n v="5155"/>
    <d v="2022-01-05T00:00:00"/>
    <x v="5"/>
    <n v="0"/>
    <n v="4"/>
    <x v="0"/>
  </r>
  <r>
    <s v="Orders - Week 2 - 2022.csv"/>
    <n v="5156"/>
    <d v="2022-01-05T00:00:00"/>
    <x v="3"/>
    <n v="5"/>
    <n v="2"/>
    <x v="3"/>
  </r>
  <r>
    <s v="Orders - Week 2 - 2022.csv"/>
    <n v="5157"/>
    <d v="2022-01-05T00:00:00"/>
    <x v="2"/>
    <n v="4"/>
    <n v="2"/>
    <x v="1"/>
  </r>
  <r>
    <s v="Orders - Week 2 - 2022.csv"/>
    <n v="5158"/>
    <d v="2022-01-05T00:00:00"/>
    <x v="4"/>
    <n v="0"/>
    <n v="2"/>
    <x v="0"/>
  </r>
  <r>
    <s v="Orders - Week 2 - 2022.csv"/>
    <n v="5159"/>
    <d v="2022-01-05T00:00:00"/>
    <x v="4"/>
    <n v="5"/>
    <n v="1"/>
    <x v="3"/>
  </r>
  <r>
    <s v="Orders - Week 2 - 2022.csv"/>
    <n v="5160"/>
    <d v="2022-01-05T00:00:00"/>
    <x v="1"/>
    <n v="4"/>
    <n v="1"/>
    <x v="4"/>
  </r>
  <r>
    <s v="Orders - Week 2 - 2022.csv"/>
    <n v="5161"/>
    <d v="2022-01-05T00:00:00"/>
    <x v="2"/>
    <n v="4"/>
    <n v="4"/>
    <x v="4"/>
  </r>
  <r>
    <s v="Orders - Week 2 - 2022.csv"/>
    <n v="5162"/>
    <d v="2022-01-05T00:00:00"/>
    <x v="1"/>
    <n v="4"/>
    <n v="1"/>
    <x v="0"/>
  </r>
  <r>
    <s v="Orders - Week 2 - 2022.csv"/>
    <n v="5163"/>
    <d v="2022-01-05T00:00:00"/>
    <x v="5"/>
    <n v="0"/>
    <n v="3"/>
    <x v="4"/>
  </r>
  <r>
    <s v="Orders - Week 2 - 2022.csv"/>
    <n v="5164"/>
    <d v="2022-01-05T00:00:00"/>
    <x v="1"/>
    <n v="4"/>
    <n v="4"/>
    <x v="1"/>
  </r>
  <r>
    <s v="Orders - Week 2 - 2022.csv"/>
    <n v="5165"/>
    <d v="2022-01-05T00:00:00"/>
    <x v="5"/>
    <n v="0"/>
    <n v="3"/>
    <x v="2"/>
  </r>
  <r>
    <s v="Orders - Week 2 - 2022.csv"/>
    <n v="5166"/>
    <d v="2022-01-05T00:00:00"/>
    <x v="4"/>
    <n v="0"/>
    <n v="3"/>
    <x v="2"/>
  </r>
  <r>
    <s v="Orders - Week 2 - 2022.csv"/>
    <n v="5167"/>
    <d v="2022-01-05T00:00:00"/>
    <x v="4"/>
    <n v="0"/>
    <n v="2"/>
    <x v="4"/>
  </r>
  <r>
    <s v="Orders - Week 2 - 2022.csv"/>
    <n v="5168"/>
    <d v="2022-01-05T00:00:00"/>
    <x v="0"/>
    <n v="0"/>
    <n v="1"/>
    <x v="0"/>
  </r>
  <r>
    <s v="Orders - Week 2 - 2022.csv"/>
    <n v="5169"/>
    <d v="2022-01-05T00:00:00"/>
    <x v="4"/>
    <n v="5"/>
    <n v="1"/>
    <x v="0"/>
  </r>
  <r>
    <s v="Orders - Week 2 - 2022.csv"/>
    <n v="5170"/>
    <d v="2022-01-05T00:00:00"/>
    <x v="3"/>
    <n v="0"/>
    <n v="4"/>
    <x v="5"/>
  </r>
  <r>
    <s v="Orders - Week 2 - 2022.csv"/>
    <n v="5171"/>
    <d v="2022-01-05T00:00:00"/>
    <x v="2"/>
    <n v="4"/>
    <n v="3"/>
    <x v="3"/>
  </r>
  <r>
    <s v="Orders - Week 2 - 2022.csv"/>
    <n v="5172"/>
    <d v="2022-01-05T00:00:00"/>
    <x v="2"/>
    <n v="0"/>
    <n v="1"/>
    <x v="3"/>
  </r>
  <r>
    <s v="Orders - Week 2 - 2022.csv"/>
    <n v="5173"/>
    <d v="2022-01-06T00:00:00"/>
    <x v="2"/>
    <n v="4"/>
    <n v="4"/>
    <x v="1"/>
  </r>
  <r>
    <s v="Orders - Week 2 - 2022.csv"/>
    <n v="5174"/>
    <d v="2022-01-06T00:00:00"/>
    <x v="4"/>
    <n v="0"/>
    <n v="1"/>
    <x v="4"/>
  </r>
  <r>
    <s v="Orders - Week 2 - 2022.csv"/>
    <n v="5175"/>
    <d v="2022-01-06T00:00:00"/>
    <x v="4"/>
    <n v="5"/>
    <n v="4"/>
    <x v="0"/>
  </r>
  <r>
    <s v="Orders - Week 2 - 2022.csv"/>
    <n v="5176"/>
    <d v="2022-01-06T00:00:00"/>
    <x v="0"/>
    <n v="0"/>
    <n v="2"/>
    <x v="2"/>
  </r>
  <r>
    <s v="Orders - Week 2 - 2022.csv"/>
    <n v="5177"/>
    <d v="2022-01-06T00:00:00"/>
    <x v="4"/>
    <n v="0"/>
    <n v="1"/>
    <x v="4"/>
  </r>
  <r>
    <s v="Orders - Week 2 - 2022.csv"/>
    <n v="5178"/>
    <d v="2022-01-06T00:00:00"/>
    <x v="3"/>
    <n v="0"/>
    <n v="3"/>
    <x v="2"/>
  </r>
  <r>
    <s v="Orders - Week 2 - 2022.csv"/>
    <n v="5179"/>
    <d v="2022-01-06T00:00:00"/>
    <x v="1"/>
    <n v="0"/>
    <n v="2"/>
    <x v="2"/>
  </r>
  <r>
    <s v="Orders - Week 2 - 2022.csv"/>
    <n v="5180"/>
    <d v="2022-01-06T00:00:00"/>
    <x v="4"/>
    <n v="5"/>
    <n v="4"/>
    <x v="0"/>
  </r>
  <r>
    <s v="Orders - Week 2 - 2022.csv"/>
    <n v="5181"/>
    <d v="2022-01-06T00:00:00"/>
    <x v="0"/>
    <n v="0"/>
    <n v="1"/>
    <x v="4"/>
  </r>
  <r>
    <s v="Orders - Week 2 - 2022.csv"/>
    <n v="5182"/>
    <d v="2022-01-06T00:00:00"/>
    <x v="2"/>
    <n v="4"/>
    <n v="4"/>
    <x v="4"/>
  </r>
  <r>
    <s v="Orders - Week 2 - 2022.csv"/>
    <n v="5183"/>
    <d v="2022-01-06T00:00:00"/>
    <x v="3"/>
    <n v="5"/>
    <n v="3"/>
    <x v="0"/>
  </r>
  <r>
    <s v="Orders - Week 2 - 2022.csv"/>
    <n v="5184"/>
    <d v="2022-01-06T00:00:00"/>
    <x v="2"/>
    <n v="4"/>
    <n v="1"/>
    <x v="1"/>
  </r>
  <r>
    <s v="Orders - Week 2 - 2022.csv"/>
    <n v="5185"/>
    <d v="2022-01-06T00:00:00"/>
    <x v="0"/>
    <n v="0"/>
    <n v="1"/>
    <x v="0"/>
  </r>
  <r>
    <s v="Orders - Week 2 - 2022.csv"/>
    <n v="5186"/>
    <d v="2022-01-06T00:00:00"/>
    <x v="2"/>
    <n v="0"/>
    <n v="4"/>
    <x v="5"/>
  </r>
  <r>
    <s v="Orders - Week 2 - 2022.csv"/>
    <n v="5187"/>
    <d v="2022-01-06T00:00:00"/>
    <x v="4"/>
    <n v="5"/>
    <n v="2"/>
    <x v="3"/>
  </r>
  <r>
    <s v="Orders - Week 2 - 2022.csv"/>
    <n v="5188"/>
    <d v="2022-01-06T00:00:00"/>
    <x v="2"/>
    <n v="0"/>
    <n v="3"/>
    <x v="3"/>
  </r>
  <r>
    <s v="Orders - Week 2 - 2022.csv"/>
    <n v="5189"/>
    <d v="2022-01-06T00:00:00"/>
    <x v="3"/>
    <n v="5"/>
    <n v="1"/>
    <x v="0"/>
  </r>
  <r>
    <s v="Orders - Week 2 - 2022.csv"/>
    <n v="5190"/>
    <d v="2022-01-06T00:00:00"/>
    <x v="3"/>
    <n v="0"/>
    <n v="3"/>
    <x v="3"/>
  </r>
  <r>
    <s v="Orders - Week 2 - 2022.csv"/>
    <n v="5191"/>
    <d v="2022-01-06T00:00:00"/>
    <x v="1"/>
    <n v="4"/>
    <n v="1"/>
    <x v="1"/>
  </r>
  <r>
    <s v="Orders - Week 2 - 2022.csv"/>
    <n v="5192"/>
    <d v="2022-01-06T00:00:00"/>
    <x v="3"/>
    <n v="5"/>
    <n v="4"/>
    <x v="1"/>
  </r>
  <r>
    <s v="Orders - Week 2 - 2022.csv"/>
    <n v="5193"/>
    <d v="2022-01-06T00:00:00"/>
    <x v="1"/>
    <n v="4"/>
    <n v="4"/>
    <x v="4"/>
  </r>
  <r>
    <s v="Orders - Week 2 - 2022.csv"/>
    <n v="5194"/>
    <d v="2022-01-06T00:00:00"/>
    <x v="1"/>
    <n v="0"/>
    <n v="3"/>
    <x v="0"/>
  </r>
  <r>
    <s v="Orders - Week 2 - 2022.csv"/>
    <n v="5195"/>
    <d v="2022-01-06T00:00:00"/>
    <x v="3"/>
    <n v="0"/>
    <n v="2"/>
    <x v="3"/>
  </r>
  <r>
    <s v="Orders - Week 2 - 2022.csv"/>
    <n v="5196"/>
    <d v="2022-01-06T00:00:00"/>
    <x v="2"/>
    <n v="4"/>
    <n v="1"/>
    <x v="4"/>
  </r>
  <r>
    <s v="Orders - Week 2 - 2022.csv"/>
    <n v="5197"/>
    <d v="2022-01-06T00:00:00"/>
    <x v="2"/>
    <n v="0"/>
    <n v="4"/>
    <x v="3"/>
  </r>
  <r>
    <s v="Orders - Week 2 - 2022.csv"/>
    <n v="5198"/>
    <d v="2022-01-06T00:00:00"/>
    <x v="2"/>
    <n v="0"/>
    <n v="4"/>
    <x v="2"/>
  </r>
  <r>
    <s v="Orders - Week 2 - 2022.csv"/>
    <n v="5199"/>
    <d v="2022-01-06T00:00:00"/>
    <x v="4"/>
    <n v="5"/>
    <n v="1"/>
    <x v="0"/>
  </r>
  <r>
    <s v="Orders - Week 2 - 2022.csv"/>
    <n v="5200"/>
    <d v="2022-01-06T00:00:00"/>
    <x v="0"/>
    <n v="0"/>
    <n v="3"/>
    <x v="1"/>
  </r>
  <r>
    <s v="Orders - Week 2 - 2022.csv"/>
    <n v="5201"/>
    <d v="2022-01-06T00:00:00"/>
    <x v="3"/>
    <n v="0"/>
    <n v="3"/>
    <x v="2"/>
  </r>
  <r>
    <s v="Orders - Week 2 - 2022.csv"/>
    <n v="5202"/>
    <d v="2022-01-06T00:00:00"/>
    <x v="2"/>
    <n v="0"/>
    <n v="2"/>
    <x v="2"/>
  </r>
  <r>
    <s v="Orders - Week 2 - 2022.csv"/>
    <n v="5203"/>
    <d v="2022-01-06T00:00:00"/>
    <x v="4"/>
    <n v="5"/>
    <n v="3"/>
    <x v="2"/>
  </r>
  <r>
    <s v="Orders - Week 2 - 2022.csv"/>
    <n v="5204"/>
    <d v="2022-01-06T00:00:00"/>
    <x v="0"/>
    <n v="0"/>
    <n v="3"/>
    <x v="4"/>
  </r>
  <r>
    <s v="Orders - Week 2 - 2022.csv"/>
    <n v="5205"/>
    <d v="2022-01-07T00:00:00"/>
    <x v="3"/>
    <n v="0"/>
    <n v="4"/>
    <x v="0"/>
  </r>
  <r>
    <s v="Orders - Week 2 - 2022.csv"/>
    <n v="5207"/>
    <d v="2022-01-07T00:00:00"/>
    <x v="1"/>
    <n v="0"/>
    <n v="4"/>
    <x v="1"/>
  </r>
  <r>
    <s v="Orders - Week 2 - 2022.csv"/>
    <n v="5209"/>
    <d v="2022-01-07T00:00:00"/>
    <x v="4"/>
    <n v="0"/>
    <n v="3"/>
    <x v="2"/>
  </r>
  <r>
    <s v="Orders - Week 2 - 2022.csv"/>
    <n v="5210"/>
    <d v="2022-01-07T00:00:00"/>
    <x v="3"/>
    <n v="0"/>
    <n v="1"/>
    <x v="2"/>
  </r>
  <r>
    <s v="Orders - Week 2 - 2022.csv"/>
    <n v="5211"/>
    <d v="2022-01-07T00:00:00"/>
    <x v="1"/>
    <n v="0"/>
    <n v="2"/>
    <x v="3"/>
  </r>
  <r>
    <s v="Orders - Week 2 - 2022.csv"/>
    <n v="5212"/>
    <d v="2022-01-07T00:00:00"/>
    <x v="4"/>
    <n v="0"/>
    <n v="4"/>
    <x v="3"/>
  </r>
  <r>
    <s v="Orders - Week 2 - 2022.csv"/>
    <n v="5213"/>
    <d v="2022-01-07T00:00:00"/>
    <x v="4"/>
    <n v="0"/>
    <n v="4"/>
    <x v="3"/>
  </r>
  <r>
    <s v="Orders - Week 2 - 2022.csv"/>
    <n v="5215"/>
    <d v="2022-01-07T00:00:00"/>
    <x v="0"/>
    <n v="0"/>
    <n v="3"/>
    <x v="5"/>
  </r>
  <r>
    <s v="Orders - Week 2 - 2022.csv"/>
    <n v="5217"/>
    <d v="2022-01-07T00:00:00"/>
    <x v="1"/>
    <n v="0"/>
    <n v="4"/>
    <x v="0"/>
  </r>
  <r>
    <s v="Orders - Week 2 - 2022.csv"/>
    <n v="5218"/>
    <d v="2022-01-07T00:00:00"/>
    <x v="2"/>
    <n v="0"/>
    <n v="2"/>
    <x v="1"/>
  </r>
  <r>
    <s v="Orders - Week 2 - 2022.csv"/>
    <n v="5219"/>
    <d v="2022-01-07T00:00:00"/>
    <x v="1"/>
    <n v="0"/>
    <n v="2"/>
    <x v="5"/>
  </r>
  <r>
    <s v="Orders - Week 2 - 2022.csv"/>
    <n v="5220"/>
    <d v="2022-01-07T00:00:00"/>
    <x v="2"/>
    <n v="0"/>
    <n v="1"/>
    <x v="2"/>
  </r>
  <r>
    <s v="Orders - Week 2 - 2022.csv"/>
    <n v="5221"/>
    <d v="2022-01-07T00:00:00"/>
    <x v="0"/>
    <n v="0"/>
    <n v="1"/>
    <x v="1"/>
  </r>
  <r>
    <s v="Orders - Week 2 - 2022.csv"/>
    <n v="5222"/>
    <d v="2022-01-07T00:00:00"/>
    <x v="3"/>
    <n v="0"/>
    <n v="3"/>
    <x v="2"/>
  </r>
  <r>
    <s v="Orders - Week 2 - 2022.csv"/>
    <n v="5223"/>
    <d v="2022-01-07T00:00:00"/>
    <x v="0"/>
    <n v="0"/>
    <n v="1"/>
    <x v="3"/>
  </r>
  <r>
    <s v="Orders - Week 2 - 2022.csv"/>
    <n v="5224"/>
    <d v="2022-01-07T00:00:00"/>
    <x v="3"/>
    <n v="0"/>
    <n v="1"/>
    <x v="3"/>
  </r>
  <r>
    <s v="Orders - Week 2 - 2022.csv"/>
    <n v="5225"/>
    <d v="2022-01-07T00:00:00"/>
    <x v="1"/>
    <n v="0"/>
    <n v="2"/>
    <x v="1"/>
  </r>
  <r>
    <s v="Orders - Week 2 - 2022.csv"/>
    <n v="5226"/>
    <d v="2022-01-07T00:00:00"/>
    <x v="4"/>
    <n v="5"/>
    <n v="4"/>
    <x v="3"/>
  </r>
  <r>
    <s v="Orders - Week 2 - 2022.csv"/>
    <n v="5227"/>
    <d v="2022-01-07T00:00:00"/>
    <x v="0"/>
    <n v="0"/>
    <n v="3"/>
    <x v="1"/>
  </r>
  <r>
    <s v="Orders - Week 2 - 2022.csv"/>
    <n v="5228"/>
    <d v="2022-01-07T00:00:00"/>
    <x v="4"/>
    <n v="5"/>
    <n v="3"/>
    <x v="1"/>
  </r>
  <r>
    <s v="Orders - Week 2 - 2022.csv"/>
    <n v="5230"/>
    <d v="2022-01-07T00:00:00"/>
    <x v="4"/>
    <n v="5"/>
    <n v="1"/>
    <x v="3"/>
  </r>
  <r>
    <s v="Orders - Week 2 - 2022.csv"/>
    <n v="5231"/>
    <d v="2022-01-07T00:00:00"/>
    <x v="4"/>
    <n v="0"/>
    <n v="4"/>
    <x v="0"/>
  </r>
  <r>
    <s v="Orders - Week 2 - 2022.csv"/>
    <n v="5232"/>
    <d v="2022-01-07T00:00:00"/>
    <x v="0"/>
    <n v="0"/>
    <n v="4"/>
    <x v="1"/>
  </r>
  <r>
    <s v="Orders - Week 2 - 2022.csv"/>
    <n v="5233"/>
    <d v="2022-01-08T00:00:00"/>
    <x v="3"/>
    <n v="0"/>
    <n v="2"/>
    <x v="4"/>
  </r>
  <r>
    <s v="Orders - Week 2 - 2022.csv"/>
    <n v="5234"/>
    <d v="2022-01-08T00:00:00"/>
    <x v="2"/>
    <n v="4"/>
    <n v="1"/>
    <x v="4"/>
  </r>
  <r>
    <s v="Orders - Week 2 - 2022.csv"/>
    <n v="5235"/>
    <d v="2022-01-08T00:00:00"/>
    <x v="4"/>
    <n v="0"/>
    <n v="2"/>
    <x v="3"/>
  </r>
  <r>
    <s v="Orders - Week 2 - 2022.csv"/>
    <n v="5236"/>
    <d v="2022-01-08T00:00:00"/>
    <x v="3"/>
    <n v="5"/>
    <n v="4"/>
    <x v="2"/>
  </r>
  <r>
    <s v="Orders - Week 2 - 2022.csv"/>
    <n v="5237"/>
    <d v="2022-01-08T00:00:00"/>
    <x v="2"/>
    <n v="4"/>
    <n v="1"/>
    <x v="3"/>
  </r>
  <r>
    <s v="Orders - Week 2 - 2022.csv"/>
    <n v="5238"/>
    <d v="2022-01-08T00:00:00"/>
    <x v="2"/>
    <n v="4"/>
    <n v="2"/>
    <x v="0"/>
  </r>
  <r>
    <s v="Orders - Week 2 - 2022.csv"/>
    <n v="5239"/>
    <d v="2022-01-08T00:00:00"/>
    <x v="3"/>
    <n v="5"/>
    <n v="2"/>
    <x v="3"/>
  </r>
  <r>
    <s v="Orders - Week 2 - 2022.csv"/>
    <n v="5240"/>
    <d v="2022-01-08T00:00:00"/>
    <x v="4"/>
    <n v="0"/>
    <n v="3"/>
    <x v="1"/>
  </r>
  <r>
    <s v="Orders - Week 2 - 2022.csv"/>
    <n v="5242"/>
    <d v="2022-01-08T00:00:00"/>
    <x v="1"/>
    <n v="0"/>
    <n v="2"/>
    <x v="0"/>
  </r>
  <r>
    <s v="Orders - Week 2 - 2022.csv"/>
    <n v="5243"/>
    <d v="2022-01-08T00:00:00"/>
    <x v="2"/>
    <n v="0"/>
    <n v="4"/>
    <x v="0"/>
  </r>
  <r>
    <s v="Orders - Week 2 - 2022.csv"/>
    <n v="5244"/>
    <d v="2022-01-08T00:00:00"/>
    <x v="5"/>
    <n v="0"/>
    <n v="3"/>
    <x v="0"/>
  </r>
  <r>
    <s v="Orders - Week 2 - 2022.csv"/>
    <n v="5245"/>
    <d v="2022-01-08T00:00:00"/>
    <x v="3"/>
    <n v="5"/>
    <n v="1"/>
    <x v="2"/>
  </r>
  <r>
    <s v="Orders - Week 2 - 2022.csv"/>
    <n v="5246"/>
    <d v="2022-01-08T00:00:00"/>
    <x v="5"/>
    <n v="0"/>
    <n v="3"/>
    <x v="4"/>
  </r>
  <r>
    <s v="Orders - Week 2 - 2022.csv"/>
    <n v="5247"/>
    <d v="2022-01-08T00:00:00"/>
    <x v="4"/>
    <n v="0"/>
    <n v="4"/>
    <x v="1"/>
  </r>
  <r>
    <s v="Orders - Week 2 - 2022.csv"/>
    <n v="5248"/>
    <d v="2022-01-08T00:00:00"/>
    <x v="5"/>
    <n v="0"/>
    <n v="2"/>
    <x v="5"/>
  </r>
  <r>
    <s v="Orders - Week 2 - 2022.csv"/>
    <n v="5249"/>
    <d v="2022-01-08T00:00:00"/>
    <x v="4"/>
    <n v="5"/>
    <n v="1"/>
    <x v="0"/>
  </r>
  <r>
    <s v="Orders - Week 2 - 2022.csv"/>
    <n v="5250"/>
    <d v="2022-01-08T00:00:00"/>
    <x v="0"/>
    <n v="0"/>
    <n v="4"/>
    <x v="1"/>
  </r>
  <r>
    <s v="Orders - Week 2 - 2022.csv"/>
    <n v="5251"/>
    <d v="2022-01-08T00:00:00"/>
    <x v="2"/>
    <n v="4"/>
    <n v="3"/>
    <x v="5"/>
  </r>
  <r>
    <s v="Orders - Week 2 - 2022.csv"/>
    <n v="5253"/>
    <d v="2022-01-08T00:00:00"/>
    <x v="4"/>
    <n v="0"/>
    <n v="2"/>
    <x v="1"/>
  </r>
  <r>
    <s v="Orders - Week 2 - 2022.csv"/>
    <n v="5254"/>
    <d v="2022-01-08T00:00:00"/>
    <x v="3"/>
    <n v="5"/>
    <n v="4"/>
    <x v="3"/>
  </r>
  <r>
    <s v="Orders - Week 2 - 2022.csv"/>
    <n v="5255"/>
    <d v="2022-01-08T00:00:00"/>
    <x v="3"/>
    <n v="5"/>
    <n v="1"/>
    <x v="2"/>
  </r>
  <r>
    <s v="Orders - Week 2 - 2022.csv"/>
    <n v="5256"/>
    <d v="2022-01-08T00:00:00"/>
    <x v="4"/>
    <n v="5"/>
    <n v="4"/>
    <x v="3"/>
  </r>
  <r>
    <s v="Orders - Week 2 - 2022.csv"/>
    <n v="5257"/>
    <d v="2022-01-08T00:00:00"/>
    <x v="4"/>
    <n v="0"/>
    <n v="4"/>
    <x v="5"/>
  </r>
  <r>
    <s v="Orders - Week 2 - 2022.csv"/>
    <n v="5258"/>
    <d v="2022-01-08T00:00:00"/>
    <x v="4"/>
    <n v="5"/>
    <n v="1"/>
    <x v="0"/>
  </r>
  <r>
    <s v="Orders - Week 2 - 2022.csv"/>
    <n v="5259"/>
    <d v="2022-01-08T00:00:00"/>
    <x v="5"/>
    <n v="0"/>
    <n v="4"/>
    <x v="3"/>
  </r>
  <r>
    <s v="Orders - Week 2 - 2022.csv"/>
    <n v="5260"/>
    <d v="2022-01-08T00:00:00"/>
    <x v="5"/>
    <n v="0"/>
    <n v="4"/>
    <x v="3"/>
  </r>
  <r>
    <s v="Orders - Week 2 - 2022.csv"/>
    <n v="5261"/>
    <d v="2022-01-08T00:00:00"/>
    <x v="3"/>
    <n v="5"/>
    <n v="3"/>
    <x v="5"/>
  </r>
  <r>
    <s v="Orders - Week 2 - 2022.csv"/>
    <n v="5262"/>
    <d v="2022-01-08T00:00:00"/>
    <x v="0"/>
    <n v="0"/>
    <n v="4"/>
    <x v="0"/>
  </r>
  <r>
    <s v="Orders - Week 2 - 2022.csv"/>
    <n v="5263"/>
    <d v="2022-01-08T00:00:00"/>
    <x v="2"/>
    <n v="0"/>
    <n v="2"/>
    <x v="2"/>
  </r>
  <r>
    <s v="Orders - Week 2 - 2022.csv"/>
    <n v="5264"/>
    <d v="2022-01-08T00:00:00"/>
    <x v="4"/>
    <n v="5"/>
    <n v="3"/>
    <x v="3"/>
  </r>
  <r>
    <s v="Orders - Week 2 - 2022.csv"/>
    <n v="5265"/>
    <d v="2022-01-08T00:00:00"/>
    <x v="4"/>
    <n v="5"/>
    <n v="1"/>
    <x v="3"/>
  </r>
  <r>
    <s v="Orders - Week 2 - 2022.csv"/>
    <n v="5267"/>
    <d v="2022-01-08T00:00:00"/>
    <x v="2"/>
    <n v="4"/>
    <n v="2"/>
    <x v="3"/>
  </r>
  <r>
    <s v="Orders - Week 2 - 2022.csv"/>
    <n v="5269"/>
    <d v="2022-01-08T00:00:00"/>
    <x v="2"/>
    <n v="4"/>
    <n v="3"/>
    <x v="1"/>
  </r>
  <r>
    <s v="Orders - Week 2 - 2022.csv"/>
    <n v="5270"/>
    <d v="2022-01-08T00:00:00"/>
    <x v="1"/>
    <n v="0"/>
    <n v="2"/>
    <x v="4"/>
  </r>
  <r>
    <s v="Orders - Week 2 - 2022.csv"/>
    <n v="5271"/>
    <d v="2022-01-08T00:00:00"/>
    <x v="5"/>
    <n v="0"/>
    <n v="3"/>
    <x v="4"/>
  </r>
  <r>
    <s v="Orders - Week 3 - 2022.csv"/>
    <n v="5272"/>
    <d v="2022-01-09T00:00:00"/>
    <x v="2"/>
    <n v="4"/>
    <n v="3"/>
    <x v="1"/>
  </r>
  <r>
    <s v="Orders - Week 3 - 2022.csv"/>
    <n v="5273"/>
    <d v="2022-01-09T00:00:00"/>
    <x v="1"/>
    <n v="0"/>
    <n v="3"/>
    <x v="4"/>
  </r>
  <r>
    <s v="Orders - Week 3 - 2022.csv"/>
    <n v="5275"/>
    <d v="2022-01-09T00:00:00"/>
    <x v="2"/>
    <n v="4"/>
    <n v="4"/>
    <x v="2"/>
  </r>
  <r>
    <s v="Orders - Week 3 - 2022.csv"/>
    <n v="5276"/>
    <d v="2022-01-09T00:00:00"/>
    <x v="2"/>
    <n v="0"/>
    <n v="1"/>
    <x v="5"/>
  </r>
  <r>
    <s v="Orders - Week 3 - 2022.csv"/>
    <n v="5277"/>
    <d v="2022-01-09T00:00:00"/>
    <x v="3"/>
    <n v="5"/>
    <n v="3"/>
    <x v="2"/>
  </r>
  <r>
    <s v="Orders - Week 3 - 2022.csv"/>
    <n v="5278"/>
    <d v="2022-01-09T00:00:00"/>
    <x v="3"/>
    <n v="0"/>
    <n v="4"/>
    <x v="4"/>
  </r>
  <r>
    <s v="Orders - Week 3 - 2022.csv"/>
    <n v="5279"/>
    <d v="2022-01-09T00:00:00"/>
    <x v="4"/>
    <n v="0"/>
    <n v="1"/>
    <x v="5"/>
  </r>
  <r>
    <s v="Orders - Week 3 - 2022.csv"/>
    <n v="5280"/>
    <d v="2022-01-09T00:00:00"/>
    <x v="0"/>
    <n v="0"/>
    <n v="4"/>
    <x v="0"/>
  </r>
  <r>
    <s v="Orders - Week 3 - 2022.csv"/>
    <n v="5281"/>
    <d v="2022-01-09T00:00:00"/>
    <x v="0"/>
    <n v="0"/>
    <n v="3"/>
    <x v="4"/>
  </r>
  <r>
    <s v="Orders - Week 3 - 2022.csv"/>
    <n v="5282"/>
    <d v="2022-01-09T00:00:00"/>
    <x v="2"/>
    <n v="4"/>
    <n v="1"/>
    <x v="3"/>
  </r>
  <r>
    <s v="Orders - Week 3 - 2022.csv"/>
    <n v="5283"/>
    <d v="2022-01-09T00:00:00"/>
    <x v="1"/>
    <n v="4"/>
    <n v="4"/>
    <x v="1"/>
  </r>
  <r>
    <s v="Orders - Week 3 - 2022.csv"/>
    <n v="5284"/>
    <d v="2022-01-09T00:00:00"/>
    <x v="0"/>
    <n v="0"/>
    <n v="2"/>
    <x v="2"/>
  </r>
  <r>
    <s v="Orders - Week 3 - 2022.csv"/>
    <n v="5285"/>
    <d v="2022-01-09T00:00:00"/>
    <x v="2"/>
    <n v="0"/>
    <n v="4"/>
    <x v="3"/>
  </r>
  <r>
    <s v="Orders - Week 3 - 2022.csv"/>
    <n v="5286"/>
    <d v="2022-01-09T00:00:00"/>
    <x v="2"/>
    <n v="4"/>
    <n v="1"/>
    <x v="1"/>
  </r>
  <r>
    <s v="Orders - Week 3 - 2022.csv"/>
    <n v="5287"/>
    <d v="2022-01-09T00:00:00"/>
    <x v="3"/>
    <n v="0"/>
    <n v="4"/>
    <x v="2"/>
  </r>
  <r>
    <s v="Orders - Week 3 - 2022.csv"/>
    <n v="5288"/>
    <d v="2022-01-09T00:00:00"/>
    <x v="4"/>
    <n v="5"/>
    <n v="2"/>
    <x v="5"/>
  </r>
  <r>
    <s v="Orders - Week 3 - 2022.csv"/>
    <n v="5289"/>
    <d v="2022-01-09T00:00:00"/>
    <x v="0"/>
    <n v="0"/>
    <n v="4"/>
    <x v="0"/>
  </r>
  <r>
    <s v="Orders - Week 3 - 2022.csv"/>
    <n v="5290"/>
    <d v="2022-01-09T00:00:00"/>
    <x v="4"/>
    <n v="0"/>
    <n v="3"/>
    <x v="1"/>
  </r>
  <r>
    <s v="Orders - Week 3 - 2022.csv"/>
    <n v="5291"/>
    <d v="2022-01-09T00:00:00"/>
    <x v="2"/>
    <n v="0"/>
    <n v="4"/>
    <x v="5"/>
  </r>
  <r>
    <s v="Orders - Week 3 - 2022.csv"/>
    <n v="5292"/>
    <d v="2022-01-09T00:00:00"/>
    <x v="3"/>
    <n v="5"/>
    <n v="1"/>
    <x v="2"/>
  </r>
  <r>
    <s v="Orders - Week 3 - 2022.csv"/>
    <n v="5293"/>
    <d v="2022-01-09T00:00:00"/>
    <x v="0"/>
    <n v="0"/>
    <n v="2"/>
    <x v="0"/>
  </r>
  <r>
    <s v="Orders - Week 3 - 2022.csv"/>
    <n v="5294"/>
    <d v="2022-01-09T00:00:00"/>
    <x v="1"/>
    <n v="4"/>
    <n v="3"/>
    <x v="4"/>
  </r>
  <r>
    <s v="Orders - Week 3 - 2022.csv"/>
    <n v="5295"/>
    <d v="2022-01-09T00:00:00"/>
    <x v="3"/>
    <n v="5"/>
    <n v="3"/>
    <x v="0"/>
  </r>
  <r>
    <s v="Orders - Week 3 - 2022.csv"/>
    <n v="5296"/>
    <d v="2022-01-09T00:00:00"/>
    <x v="3"/>
    <n v="5"/>
    <n v="1"/>
    <x v="4"/>
  </r>
  <r>
    <s v="Orders - Week 3 - 2022.csv"/>
    <n v="5297"/>
    <d v="2022-01-09T00:00:00"/>
    <x v="5"/>
    <n v="0"/>
    <n v="4"/>
    <x v="5"/>
  </r>
  <r>
    <s v="Orders - Week 3 - 2022.csv"/>
    <n v="5298"/>
    <d v="2022-01-10T00:00:00"/>
    <x v="3"/>
    <n v="5"/>
    <n v="4"/>
    <x v="4"/>
  </r>
  <r>
    <s v="Orders - Week 3 - 2022.csv"/>
    <n v="5299"/>
    <d v="2022-01-10T00:00:00"/>
    <x v="0"/>
    <n v="0"/>
    <n v="4"/>
    <x v="1"/>
  </r>
  <r>
    <s v="Orders - Week 3 - 2022.csv"/>
    <n v="5300"/>
    <d v="2022-01-10T00:00:00"/>
    <x v="1"/>
    <n v="0"/>
    <n v="2"/>
    <x v="0"/>
  </r>
  <r>
    <s v="Orders - Week 3 - 2022.csv"/>
    <n v="5301"/>
    <d v="2022-01-10T00:00:00"/>
    <x v="1"/>
    <n v="4"/>
    <n v="3"/>
    <x v="3"/>
  </r>
  <r>
    <s v="Orders - Week 3 - 2022.csv"/>
    <n v="5302"/>
    <d v="2022-01-10T00:00:00"/>
    <x v="1"/>
    <n v="4"/>
    <n v="3"/>
    <x v="5"/>
  </r>
  <r>
    <s v="Orders - Week 3 - 2022.csv"/>
    <n v="5303"/>
    <d v="2022-01-10T00:00:00"/>
    <x v="2"/>
    <n v="0"/>
    <n v="1"/>
    <x v="1"/>
  </r>
  <r>
    <s v="Orders - Week 3 - 2022.csv"/>
    <n v="5304"/>
    <d v="2022-01-10T00:00:00"/>
    <x v="2"/>
    <n v="4"/>
    <n v="4"/>
    <x v="4"/>
  </r>
  <r>
    <s v="Orders - Week 3 - 2022.csv"/>
    <n v="5305"/>
    <d v="2022-01-10T00:00:00"/>
    <x v="0"/>
    <n v="0"/>
    <n v="2"/>
    <x v="0"/>
  </r>
  <r>
    <s v="Orders - Week 3 - 2022.csv"/>
    <n v="5306"/>
    <d v="2022-01-10T00:00:00"/>
    <x v="1"/>
    <n v="0"/>
    <n v="2"/>
    <x v="5"/>
  </r>
  <r>
    <s v="Orders - Week 3 - 2022.csv"/>
    <n v="5307"/>
    <d v="2022-01-10T00:00:00"/>
    <x v="1"/>
    <n v="0"/>
    <n v="4"/>
    <x v="1"/>
  </r>
  <r>
    <s v="Orders - Week 3 - 2022.csv"/>
    <n v="5308"/>
    <d v="2022-01-10T00:00:00"/>
    <x v="4"/>
    <n v="5"/>
    <n v="3"/>
    <x v="4"/>
  </r>
  <r>
    <s v="Orders - Week 3 - 2022.csv"/>
    <n v="5309"/>
    <d v="2022-01-10T00:00:00"/>
    <x v="2"/>
    <n v="0"/>
    <n v="2"/>
    <x v="4"/>
  </r>
  <r>
    <s v="Orders - Week 3 - 2022.csv"/>
    <n v="5310"/>
    <d v="2022-01-10T00:00:00"/>
    <x v="0"/>
    <n v="0"/>
    <n v="1"/>
    <x v="3"/>
  </r>
  <r>
    <s v="Orders - Week 3 - 2022.csv"/>
    <n v="5311"/>
    <d v="2022-01-10T00:00:00"/>
    <x v="1"/>
    <n v="4"/>
    <n v="3"/>
    <x v="1"/>
  </r>
  <r>
    <s v="Orders - Week 3 - 2022.csv"/>
    <n v="5312"/>
    <d v="2022-01-10T00:00:00"/>
    <x v="2"/>
    <n v="4"/>
    <n v="4"/>
    <x v="1"/>
  </r>
  <r>
    <s v="Orders - Week 3 - 2022.csv"/>
    <n v="5313"/>
    <d v="2022-01-10T00:00:00"/>
    <x v="5"/>
    <n v="0"/>
    <n v="4"/>
    <x v="3"/>
  </r>
  <r>
    <s v="Orders - Week 3 - 2022.csv"/>
    <n v="5314"/>
    <d v="2022-01-10T00:00:00"/>
    <x v="4"/>
    <n v="5"/>
    <n v="1"/>
    <x v="5"/>
  </r>
  <r>
    <s v="Orders - Week 3 - 2022.csv"/>
    <n v="5315"/>
    <d v="2022-01-10T00:00:00"/>
    <x v="2"/>
    <n v="4"/>
    <n v="2"/>
    <x v="4"/>
  </r>
  <r>
    <s v="Orders - Week 3 - 2022.csv"/>
    <n v="5316"/>
    <d v="2022-01-10T00:00:00"/>
    <x v="3"/>
    <n v="5"/>
    <n v="4"/>
    <x v="3"/>
  </r>
  <r>
    <s v="Orders - Week 3 - 2022.csv"/>
    <n v="5317"/>
    <d v="2022-01-10T00:00:00"/>
    <x v="4"/>
    <n v="5"/>
    <n v="1"/>
    <x v="1"/>
  </r>
  <r>
    <s v="Orders - Week 3 - 2022.csv"/>
    <n v="5318"/>
    <d v="2022-01-10T00:00:00"/>
    <x v="3"/>
    <n v="0"/>
    <n v="4"/>
    <x v="3"/>
  </r>
  <r>
    <s v="Orders - Week 3 - 2022.csv"/>
    <n v="5319"/>
    <d v="2022-01-10T00:00:00"/>
    <x v="1"/>
    <n v="0"/>
    <n v="2"/>
    <x v="2"/>
  </r>
  <r>
    <s v="Orders - Week 3 - 2022.csv"/>
    <n v="5320"/>
    <d v="2022-01-10T00:00:00"/>
    <x v="2"/>
    <n v="0"/>
    <n v="3"/>
    <x v="1"/>
  </r>
  <r>
    <s v="Orders - Week 3 - 2022.csv"/>
    <n v="5321"/>
    <d v="2022-01-10T00:00:00"/>
    <x v="4"/>
    <n v="0"/>
    <n v="3"/>
    <x v="2"/>
  </r>
  <r>
    <s v="Orders - Week 3 - 2022.csv"/>
    <n v="5322"/>
    <d v="2022-01-10T00:00:00"/>
    <x v="3"/>
    <n v="0"/>
    <n v="4"/>
    <x v="4"/>
  </r>
  <r>
    <s v="Orders - Week 3 - 2022.csv"/>
    <n v="5323"/>
    <d v="2022-01-10T00:00:00"/>
    <x v="3"/>
    <n v="0"/>
    <n v="4"/>
    <x v="2"/>
  </r>
  <r>
    <s v="Orders - Week 3 - 2022.csv"/>
    <n v="5324"/>
    <d v="2022-01-10T00:00:00"/>
    <x v="1"/>
    <n v="0"/>
    <n v="2"/>
    <x v="5"/>
  </r>
  <r>
    <s v="Orders - Week 3 - 2022.csv"/>
    <n v="5325"/>
    <d v="2022-01-10T00:00:00"/>
    <x v="1"/>
    <n v="4"/>
    <n v="1"/>
    <x v="1"/>
  </r>
  <r>
    <s v="Orders - Week 3 - 2022.csv"/>
    <n v="5326"/>
    <d v="2022-01-10T00:00:00"/>
    <x v="3"/>
    <n v="5"/>
    <n v="4"/>
    <x v="4"/>
  </r>
  <r>
    <s v="Orders - Week 3 - 2022.csv"/>
    <n v="5327"/>
    <d v="2022-01-10T00:00:00"/>
    <x v="5"/>
    <n v="0"/>
    <n v="1"/>
    <x v="5"/>
  </r>
  <r>
    <s v="Orders - Week 3 - 2022.csv"/>
    <n v="5328"/>
    <d v="2022-01-10T00:00:00"/>
    <x v="2"/>
    <n v="4"/>
    <n v="3"/>
    <x v="4"/>
  </r>
  <r>
    <s v="Orders - Week 3 - 2022.csv"/>
    <n v="5329"/>
    <d v="2022-01-10T00:00:00"/>
    <x v="0"/>
    <n v="0"/>
    <n v="1"/>
    <x v="3"/>
  </r>
  <r>
    <s v="Orders - Week 3 - 2022.csv"/>
    <n v="5330"/>
    <d v="2022-01-10T00:00:00"/>
    <x v="1"/>
    <n v="4"/>
    <n v="1"/>
    <x v="2"/>
  </r>
  <r>
    <s v="Orders - Week 3 - 2022.csv"/>
    <n v="5331"/>
    <d v="2022-01-10T00:00:00"/>
    <x v="2"/>
    <n v="4"/>
    <n v="4"/>
    <x v="1"/>
  </r>
  <r>
    <s v="Orders - Week 3 - 2022.csv"/>
    <n v="5333"/>
    <d v="2022-01-10T00:00:00"/>
    <x v="4"/>
    <n v="0"/>
    <n v="4"/>
    <x v="1"/>
  </r>
  <r>
    <s v="Orders - Week 3 - 2022.csv"/>
    <n v="5334"/>
    <d v="2022-01-10T00:00:00"/>
    <x v="3"/>
    <n v="5"/>
    <n v="3"/>
    <x v="3"/>
  </r>
  <r>
    <s v="Orders - Week 3 - 2022.csv"/>
    <n v="5335"/>
    <d v="2022-01-10T00:00:00"/>
    <x v="4"/>
    <n v="5"/>
    <n v="2"/>
    <x v="0"/>
  </r>
  <r>
    <s v="Orders - Week 3 - 2022.csv"/>
    <n v="5337"/>
    <d v="2022-01-10T00:00:00"/>
    <x v="5"/>
    <n v="0"/>
    <n v="4"/>
    <x v="3"/>
  </r>
  <r>
    <s v="Orders - Week 3 - 2022.csv"/>
    <n v="5338"/>
    <d v="2022-01-10T00:00:00"/>
    <x v="3"/>
    <n v="5"/>
    <n v="1"/>
    <x v="2"/>
  </r>
  <r>
    <s v="Orders - Week 3 - 2022.csv"/>
    <n v="5339"/>
    <d v="2022-01-11T00:00:00"/>
    <x v="2"/>
    <n v="4"/>
    <n v="2"/>
    <x v="3"/>
  </r>
  <r>
    <s v="Orders - Week 3 - 2022.csv"/>
    <n v="5340"/>
    <d v="2022-01-11T00:00:00"/>
    <x v="5"/>
    <n v="0"/>
    <n v="1"/>
    <x v="3"/>
  </r>
  <r>
    <s v="Orders - Week 3 - 2022.csv"/>
    <n v="5341"/>
    <d v="2022-01-11T00:00:00"/>
    <x v="0"/>
    <n v="0"/>
    <n v="2"/>
    <x v="1"/>
  </r>
  <r>
    <s v="Orders - Week 3 - 2022.csv"/>
    <n v="5342"/>
    <d v="2022-01-11T00:00:00"/>
    <x v="4"/>
    <n v="0"/>
    <n v="1"/>
    <x v="1"/>
  </r>
  <r>
    <s v="Orders - Week 3 - 2022.csv"/>
    <n v="5343"/>
    <d v="2022-01-11T00:00:00"/>
    <x v="3"/>
    <n v="0"/>
    <n v="4"/>
    <x v="3"/>
  </r>
  <r>
    <s v="Orders - Week 3 - 2022.csv"/>
    <n v="5344"/>
    <d v="2022-01-11T00:00:00"/>
    <x v="2"/>
    <n v="0"/>
    <n v="3"/>
    <x v="5"/>
  </r>
  <r>
    <s v="Orders - Week 3 - 2022.csv"/>
    <n v="5345"/>
    <d v="2022-01-11T00:00:00"/>
    <x v="0"/>
    <n v="0"/>
    <n v="3"/>
    <x v="2"/>
  </r>
  <r>
    <s v="Orders - Week 3 - 2022.csv"/>
    <n v="5346"/>
    <d v="2022-01-11T00:00:00"/>
    <x v="3"/>
    <n v="0"/>
    <n v="1"/>
    <x v="1"/>
  </r>
  <r>
    <s v="Orders - Week 3 - 2022.csv"/>
    <n v="5347"/>
    <d v="2022-01-11T00:00:00"/>
    <x v="2"/>
    <n v="4"/>
    <n v="3"/>
    <x v="1"/>
  </r>
  <r>
    <s v="Orders - Week 3 - 2022.csv"/>
    <n v="5348"/>
    <d v="2022-01-11T00:00:00"/>
    <x v="0"/>
    <n v="0"/>
    <n v="3"/>
    <x v="2"/>
  </r>
  <r>
    <s v="Orders - Week 3 - 2022.csv"/>
    <n v="5349"/>
    <d v="2022-01-11T00:00:00"/>
    <x v="3"/>
    <n v="5"/>
    <n v="2"/>
    <x v="0"/>
  </r>
  <r>
    <s v="Orders - Week 3 - 2022.csv"/>
    <n v="5350"/>
    <d v="2022-01-11T00:00:00"/>
    <x v="5"/>
    <n v="0"/>
    <n v="1"/>
    <x v="1"/>
  </r>
  <r>
    <s v="Orders - Week 3 - 2022.csv"/>
    <n v="5351"/>
    <d v="2022-01-11T00:00:00"/>
    <x v="2"/>
    <n v="0"/>
    <n v="1"/>
    <x v="0"/>
  </r>
  <r>
    <s v="Orders - Week 3 - 2022.csv"/>
    <n v="5352"/>
    <d v="2022-01-11T00:00:00"/>
    <x v="1"/>
    <n v="0"/>
    <n v="4"/>
    <x v="3"/>
  </r>
  <r>
    <s v="Orders - Week 3 - 2022.csv"/>
    <n v="5353"/>
    <d v="2022-01-11T00:00:00"/>
    <x v="2"/>
    <n v="0"/>
    <n v="3"/>
    <x v="2"/>
  </r>
  <r>
    <s v="Orders - Week 3 - 2022.csv"/>
    <n v="5354"/>
    <d v="2022-01-11T00:00:00"/>
    <x v="2"/>
    <n v="0"/>
    <n v="3"/>
    <x v="0"/>
  </r>
  <r>
    <s v="Orders - Week 3 - 2022.csv"/>
    <n v="5355"/>
    <d v="2022-01-11T00:00:00"/>
    <x v="3"/>
    <n v="5"/>
    <n v="2"/>
    <x v="1"/>
  </r>
  <r>
    <s v="Orders - Week 3 - 2022.csv"/>
    <n v="5357"/>
    <d v="2022-01-11T00:00:00"/>
    <x v="1"/>
    <n v="4"/>
    <n v="2"/>
    <x v="5"/>
  </r>
  <r>
    <s v="Orders - Week 3 - 2022.csv"/>
    <n v="5358"/>
    <d v="2022-01-11T00:00:00"/>
    <x v="3"/>
    <n v="5"/>
    <n v="2"/>
    <x v="4"/>
  </r>
  <r>
    <s v="Orders - Week 3 - 2022.csv"/>
    <n v="5359"/>
    <d v="2022-01-11T00:00:00"/>
    <x v="0"/>
    <n v="0"/>
    <n v="4"/>
    <x v="3"/>
  </r>
  <r>
    <s v="Orders - Week 3 - 2022.csv"/>
    <n v="5360"/>
    <d v="2022-01-11T00:00:00"/>
    <x v="3"/>
    <n v="0"/>
    <n v="4"/>
    <x v="4"/>
  </r>
  <r>
    <s v="Orders - Week 3 - 2022.csv"/>
    <n v="5361"/>
    <d v="2022-01-11T00:00:00"/>
    <x v="1"/>
    <n v="0"/>
    <n v="2"/>
    <x v="2"/>
  </r>
  <r>
    <s v="Orders - Week 3 - 2022.csv"/>
    <n v="5362"/>
    <d v="2022-01-11T00:00:00"/>
    <x v="2"/>
    <n v="0"/>
    <n v="2"/>
    <x v="1"/>
  </r>
  <r>
    <s v="Orders - Week 3 - 2022.csv"/>
    <n v="5364"/>
    <d v="2022-01-11T00:00:00"/>
    <x v="3"/>
    <n v="5"/>
    <n v="1"/>
    <x v="0"/>
  </r>
  <r>
    <s v="Orders - Week 3 - 2022.csv"/>
    <n v="5365"/>
    <d v="2022-01-11T00:00:00"/>
    <x v="1"/>
    <n v="4"/>
    <n v="1"/>
    <x v="5"/>
  </r>
  <r>
    <s v="Orders - Week 3 - 2022.csv"/>
    <n v="5366"/>
    <d v="2022-01-11T00:00:00"/>
    <x v="4"/>
    <n v="5"/>
    <n v="4"/>
    <x v="2"/>
  </r>
  <r>
    <s v="Orders - Week 3 - 2022.csv"/>
    <n v="5367"/>
    <d v="2022-01-11T00:00:00"/>
    <x v="0"/>
    <n v="0"/>
    <n v="1"/>
    <x v="3"/>
  </r>
  <r>
    <s v="Orders - Week 3 - 2022.csv"/>
    <n v="5368"/>
    <d v="2022-01-11T00:00:00"/>
    <x v="2"/>
    <n v="4"/>
    <n v="1"/>
    <x v="5"/>
  </r>
  <r>
    <s v="Orders - Week 3 - 2022.csv"/>
    <n v="5369"/>
    <d v="2022-01-11T00:00:00"/>
    <x v="1"/>
    <n v="4"/>
    <n v="2"/>
    <x v="1"/>
  </r>
  <r>
    <s v="Orders - Week 3 - 2022.csv"/>
    <n v="5370"/>
    <d v="2022-01-11T00:00:00"/>
    <x v="2"/>
    <n v="0"/>
    <n v="1"/>
    <x v="5"/>
  </r>
  <r>
    <s v="Orders - Week 3 - 2022.csv"/>
    <n v="5371"/>
    <d v="2022-01-11T00:00:00"/>
    <x v="3"/>
    <n v="5"/>
    <n v="4"/>
    <x v="3"/>
  </r>
  <r>
    <s v="Orders - Week 3 - 2022.csv"/>
    <n v="5372"/>
    <d v="2022-01-11T00:00:00"/>
    <x v="5"/>
    <n v="0"/>
    <n v="4"/>
    <x v="0"/>
  </r>
  <r>
    <s v="Orders - Week 3 - 2022.csv"/>
    <n v="5373"/>
    <d v="2022-01-12T00:00:00"/>
    <x v="3"/>
    <n v="5"/>
    <n v="3"/>
    <x v="4"/>
  </r>
  <r>
    <s v="Orders - Week 3 - 2022.csv"/>
    <n v="5374"/>
    <d v="2022-01-12T00:00:00"/>
    <x v="1"/>
    <n v="0"/>
    <n v="1"/>
    <x v="4"/>
  </r>
  <r>
    <s v="Orders - Week 3 - 2022.csv"/>
    <n v="5375"/>
    <d v="2022-01-12T00:00:00"/>
    <x v="4"/>
    <n v="0"/>
    <n v="2"/>
    <x v="3"/>
  </r>
  <r>
    <s v="Orders - Week 3 - 2022.csv"/>
    <n v="5376"/>
    <d v="2022-01-12T00:00:00"/>
    <x v="2"/>
    <n v="0"/>
    <n v="4"/>
    <x v="3"/>
  </r>
  <r>
    <s v="Orders - Week 3 - 2022.csv"/>
    <n v="5377"/>
    <d v="2022-01-12T00:00:00"/>
    <x v="1"/>
    <n v="4"/>
    <n v="2"/>
    <x v="2"/>
  </r>
  <r>
    <s v="Orders - Week 3 - 2022.csv"/>
    <n v="5378"/>
    <d v="2022-01-12T00:00:00"/>
    <x v="2"/>
    <n v="4"/>
    <n v="3"/>
    <x v="3"/>
  </r>
  <r>
    <s v="Orders - Week 3 - 2022.csv"/>
    <n v="5379"/>
    <d v="2022-01-12T00:00:00"/>
    <x v="1"/>
    <n v="0"/>
    <n v="3"/>
    <x v="5"/>
  </r>
  <r>
    <s v="Orders - Week 3 - 2022.csv"/>
    <n v="5380"/>
    <d v="2022-01-12T00:00:00"/>
    <x v="5"/>
    <n v="0"/>
    <n v="1"/>
    <x v="1"/>
  </r>
  <r>
    <s v="Orders - Week 3 - 2022.csv"/>
    <n v="5381"/>
    <d v="2022-01-12T00:00:00"/>
    <x v="0"/>
    <n v="0"/>
    <n v="1"/>
    <x v="3"/>
  </r>
  <r>
    <s v="Orders - Week 3 - 2022.csv"/>
    <n v="5382"/>
    <d v="2022-01-12T00:00:00"/>
    <x v="0"/>
    <n v="0"/>
    <n v="3"/>
    <x v="0"/>
  </r>
  <r>
    <s v="Orders - Week 3 - 2022.csv"/>
    <n v="5383"/>
    <d v="2022-01-12T00:00:00"/>
    <x v="3"/>
    <n v="0"/>
    <n v="4"/>
    <x v="5"/>
  </r>
  <r>
    <s v="Orders - Week 3 - 2022.csv"/>
    <n v="5384"/>
    <d v="2022-01-12T00:00:00"/>
    <x v="0"/>
    <n v="0"/>
    <n v="1"/>
    <x v="1"/>
  </r>
  <r>
    <s v="Orders - Week 3 - 2022.csv"/>
    <n v="5385"/>
    <d v="2022-01-12T00:00:00"/>
    <x v="3"/>
    <n v="5"/>
    <n v="4"/>
    <x v="5"/>
  </r>
  <r>
    <s v="Orders - Week 3 - 2022.csv"/>
    <n v="5386"/>
    <d v="2022-01-12T00:00:00"/>
    <x v="4"/>
    <n v="5"/>
    <n v="4"/>
    <x v="2"/>
  </r>
  <r>
    <s v="Orders - Week 3 - 2022.csv"/>
    <n v="5387"/>
    <d v="2022-01-12T00:00:00"/>
    <x v="5"/>
    <n v="0"/>
    <n v="3"/>
    <x v="2"/>
  </r>
  <r>
    <s v="Orders - Week 3 - 2022.csv"/>
    <n v="5388"/>
    <d v="2022-01-12T00:00:00"/>
    <x v="1"/>
    <n v="4"/>
    <n v="2"/>
    <x v="3"/>
  </r>
  <r>
    <s v="Orders - Week 3 - 2022.csv"/>
    <n v="5389"/>
    <d v="2022-01-12T00:00:00"/>
    <x v="2"/>
    <n v="4"/>
    <n v="1"/>
    <x v="3"/>
  </r>
  <r>
    <s v="Orders - Week 3 - 2022.csv"/>
    <n v="5390"/>
    <d v="2022-01-12T00:00:00"/>
    <x v="4"/>
    <n v="5"/>
    <n v="3"/>
    <x v="0"/>
  </r>
  <r>
    <s v="Orders - Week 3 - 2022.csv"/>
    <n v="5391"/>
    <d v="2022-01-12T00:00:00"/>
    <x v="2"/>
    <n v="0"/>
    <n v="4"/>
    <x v="1"/>
  </r>
  <r>
    <s v="Orders - Week 3 - 2022.csv"/>
    <n v="5392"/>
    <d v="2022-01-12T00:00:00"/>
    <x v="2"/>
    <n v="4"/>
    <n v="1"/>
    <x v="0"/>
  </r>
  <r>
    <s v="Orders - Week 3 - 2022.csv"/>
    <n v="5393"/>
    <d v="2022-01-12T00:00:00"/>
    <x v="4"/>
    <n v="0"/>
    <n v="2"/>
    <x v="0"/>
  </r>
  <r>
    <s v="Orders - Week 3 - 2022.csv"/>
    <n v="5394"/>
    <d v="2022-01-12T00:00:00"/>
    <x v="4"/>
    <n v="0"/>
    <n v="1"/>
    <x v="3"/>
  </r>
  <r>
    <s v="Orders - Week 3 - 2022.csv"/>
    <n v="5395"/>
    <d v="2022-01-12T00:00:00"/>
    <x v="2"/>
    <n v="4"/>
    <n v="1"/>
    <x v="4"/>
  </r>
  <r>
    <s v="Orders - Week 3 - 2022.csv"/>
    <n v="5396"/>
    <d v="2022-01-12T00:00:00"/>
    <x v="2"/>
    <n v="0"/>
    <n v="1"/>
    <x v="2"/>
  </r>
  <r>
    <s v="Orders - Week 3 - 2022.csv"/>
    <n v="5397"/>
    <d v="2022-01-12T00:00:00"/>
    <x v="2"/>
    <n v="4"/>
    <n v="3"/>
    <x v="3"/>
  </r>
  <r>
    <s v="Orders - Week 3 - 2022.csv"/>
    <n v="5398"/>
    <d v="2022-01-13T00:00:00"/>
    <x v="2"/>
    <n v="4"/>
    <n v="4"/>
    <x v="1"/>
  </r>
  <r>
    <s v="Orders - Week 3 - 2022.csv"/>
    <n v="5399"/>
    <d v="2022-01-13T00:00:00"/>
    <x v="4"/>
    <n v="5"/>
    <n v="2"/>
    <x v="5"/>
  </r>
  <r>
    <s v="Orders - Week 3 - 2022.csv"/>
    <n v="5400"/>
    <d v="2022-01-13T00:00:00"/>
    <x v="3"/>
    <n v="0"/>
    <n v="1"/>
    <x v="0"/>
  </r>
  <r>
    <s v="Orders - Week 3 - 2022.csv"/>
    <n v="5401"/>
    <d v="2022-01-13T00:00:00"/>
    <x v="2"/>
    <n v="4"/>
    <n v="2"/>
    <x v="5"/>
  </r>
  <r>
    <s v="Orders - Week 3 - 2022.csv"/>
    <n v="5402"/>
    <d v="2022-01-13T00:00:00"/>
    <x v="4"/>
    <n v="0"/>
    <n v="3"/>
    <x v="1"/>
  </r>
  <r>
    <s v="Orders - Week 3 - 2022.csv"/>
    <n v="5403"/>
    <d v="2022-01-13T00:00:00"/>
    <x v="3"/>
    <n v="5"/>
    <n v="3"/>
    <x v="3"/>
  </r>
  <r>
    <s v="Orders - Week 3 - 2022.csv"/>
    <n v="5404"/>
    <d v="2022-01-13T00:00:00"/>
    <x v="4"/>
    <n v="0"/>
    <n v="3"/>
    <x v="4"/>
  </r>
  <r>
    <s v="Orders - Week 3 - 2022.csv"/>
    <n v="5405"/>
    <d v="2022-01-13T00:00:00"/>
    <x v="3"/>
    <n v="0"/>
    <n v="1"/>
    <x v="2"/>
  </r>
  <r>
    <s v="Orders - Week 3 - 2022.csv"/>
    <n v="5406"/>
    <d v="2022-01-13T00:00:00"/>
    <x v="3"/>
    <n v="0"/>
    <n v="2"/>
    <x v="5"/>
  </r>
  <r>
    <s v="Orders - Week 3 - 2022.csv"/>
    <n v="5407"/>
    <d v="2022-01-13T00:00:00"/>
    <x v="4"/>
    <n v="5"/>
    <n v="4"/>
    <x v="3"/>
  </r>
  <r>
    <s v="Orders - Week 3 - 2022.csv"/>
    <n v="5408"/>
    <d v="2022-01-13T00:00:00"/>
    <x v="0"/>
    <n v="0"/>
    <n v="3"/>
    <x v="2"/>
  </r>
  <r>
    <s v="Orders - Week 3 - 2022.csv"/>
    <n v="5409"/>
    <d v="2022-01-13T00:00:00"/>
    <x v="1"/>
    <n v="4"/>
    <n v="3"/>
    <x v="0"/>
  </r>
  <r>
    <s v="Orders - Week 3 - 2022.csv"/>
    <n v="5410"/>
    <d v="2022-01-13T00:00:00"/>
    <x v="2"/>
    <n v="0"/>
    <n v="4"/>
    <x v="4"/>
  </r>
  <r>
    <s v="Orders - Week 3 - 2022.csv"/>
    <n v="5411"/>
    <d v="2022-01-13T00:00:00"/>
    <x v="3"/>
    <n v="0"/>
    <n v="3"/>
    <x v="0"/>
  </r>
  <r>
    <s v="Orders - Week 3 - 2022.csv"/>
    <n v="5412"/>
    <d v="2022-01-13T00:00:00"/>
    <x v="1"/>
    <n v="4"/>
    <n v="1"/>
    <x v="4"/>
  </r>
  <r>
    <s v="Orders - Week 3 - 2022.csv"/>
    <n v="5413"/>
    <d v="2022-01-13T00:00:00"/>
    <x v="2"/>
    <n v="0"/>
    <n v="2"/>
    <x v="1"/>
  </r>
  <r>
    <s v="Orders - Week 3 - 2022.csv"/>
    <n v="5414"/>
    <d v="2022-01-13T00:00:00"/>
    <x v="5"/>
    <n v="0"/>
    <n v="2"/>
    <x v="2"/>
  </r>
  <r>
    <s v="Orders - Week 3 - 2022.csv"/>
    <n v="5416"/>
    <d v="2022-01-13T00:00:00"/>
    <x v="2"/>
    <n v="4"/>
    <n v="3"/>
    <x v="1"/>
  </r>
  <r>
    <s v="Orders - Week 3 - 2022.csv"/>
    <n v="5417"/>
    <d v="2022-01-13T00:00:00"/>
    <x v="4"/>
    <n v="5"/>
    <n v="3"/>
    <x v="5"/>
  </r>
  <r>
    <s v="Orders - Week 3 - 2022.csv"/>
    <n v="5419"/>
    <d v="2022-01-13T00:00:00"/>
    <x v="2"/>
    <n v="4"/>
    <n v="2"/>
    <x v="0"/>
  </r>
  <r>
    <s v="Orders - Week 3 - 2022.csv"/>
    <n v="5420"/>
    <d v="2022-01-13T00:00:00"/>
    <x v="1"/>
    <n v="0"/>
    <n v="1"/>
    <x v="5"/>
  </r>
  <r>
    <s v="Orders - Week 3 - 2022.csv"/>
    <n v="5421"/>
    <d v="2022-01-13T00:00:00"/>
    <x v="2"/>
    <n v="4"/>
    <n v="1"/>
    <x v="2"/>
  </r>
  <r>
    <s v="Orders - Week 3 - 2022.csv"/>
    <n v="5422"/>
    <d v="2022-01-13T00:00:00"/>
    <x v="4"/>
    <n v="0"/>
    <n v="1"/>
    <x v="2"/>
  </r>
  <r>
    <s v="Orders - Week 3 - 2022.csv"/>
    <n v="5423"/>
    <d v="2022-01-13T00:00:00"/>
    <x v="4"/>
    <n v="0"/>
    <n v="1"/>
    <x v="4"/>
  </r>
  <r>
    <s v="Orders - Week 3 - 2022.csv"/>
    <n v="5424"/>
    <d v="2022-01-13T00:00:00"/>
    <x v="2"/>
    <n v="0"/>
    <n v="3"/>
    <x v="1"/>
  </r>
  <r>
    <s v="Orders - Week 3 - 2022.csv"/>
    <n v="5426"/>
    <d v="2022-01-13T00:00:00"/>
    <x v="0"/>
    <n v="0"/>
    <n v="3"/>
    <x v="0"/>
  </r>
  <r>
    <s v="Orders - Week 3 - 2022.csv"/>
    <n v="5427"/>
    <d v="2022-01-13T00:00:00"/>
    <x v="3"/>
    <n v="0"/>
    <n v="4"/>
    <x v="2"/>
  </r>
  <r>
    <s v="Orders - Week 3 - 2022.csv"/>
    <n v="5429"/>
    <d v="2022-01-13T00:00:00"/>
    <x v="4"/>
    <n v="0"/>
    <n v="2"/>
    <x v="5"/>
  </r>
  <r>
    <s v="Orders - Week 3 - 2022.csv"/>
    <n v="5430"/>
    <d v="2022-01-13T00:00:00"/>
    <x v="4"/>
    <n v="5"/>
    <n v="1"/>
    <x v="0"/>
  </r>
  <r>
    <s v="Orders - Week 3 - 2022.csv"/>
    <n v="5431"/>
    <d v="2022-01-13T00:00:00"/>
    <x v="4"/>
    <n v="0"/>
    <n v="1"/>
    <x v="5"/>
  </r>
  <r>
    <s v="Orders - Week 3 - 2022.csv"/>
    <n v="5432"/>
    <d v="2022-01-13T00:00:00"/>
    <x v="5"/>
    <n v="0"/>
    <n v="2"/>
    <x v="0"/>
  </r>
  <r>
    <s v="Orders - Week 3 - 2022.csv"/>
    <n v="5433"/>
    <d v="2022-01-13T00:00:00"/>
    <x v="2"/>
    <n v="4"/>
    <n v="2"/>
    <x v="1"/>
  </r>
  <r>
    <s v="Orders - Week 3 - 2022.csv"/>
    <n v="5435"/>
    <d v="2022-01-13T00:00:00"/>
    <x v="4"/>
    <n v="0"/>
    <n v="2"/>
    <x v="4"/>
  </r>
  <r>
    <s v="Orders - Week 3 - 2022.csv"/>
    <n v="5436"/>
    <d v="2022-01-14T00:00:00"/>
    <x v="2"/>
    <n v="0"/>
    <n v="1"/>
    <x v="5"/>
  </r>
  <r>
    <s v="Orders - Week 3 - 2022.csv"/>
    <n v="5437"/>
    <d v="2022-01-14T00:00:00"/>
    <x v="0"/>
    <n v="0"/>
    <n v="4"/>
    <x v="3"/>
  </r>
  <r>
    <s v="Orders - Week 3 - 2022.csv"/>
    <n v="5438"/>
    <d v="2022-01-14T00:00:00"/>
    <x v="2"/>
    <n v="4"/>
    <n v="4"/>
    <x v="1"/>
  </r>
  <r>
    <s v="Orders - Week 3 - 2022.csv"/>
    <n v="5439"/>
    <d v="2022-01-14T00:00:00"/>
    <x v="4"/>
    <n v="5"/>
    <n v="3"/>
    <x v="5"/>
  </r>
  <r>
    <s v="Orders - Week 3 - 2022.csv"/>
    <n v="5440"/>
    <d v="2022-01-14T00:00:00"/>
    <x v="2"/>
    <n v="4"/>
    <n v="1"/>
    <x v="0"/>
  </r>
  <r>
    <s v="Orders - Week 3 - 2022.csv"/>
    <n v="5441"/>
    <d v="2022-01-14T00:00:00"/>
    <x v="1"/>
    <n v="4"/>
    <n v="4"/>
    <x v="5"/>
  </r>
  <r>
    <s v="Orders - Week 3 - 2022.csv"/>
    <n v="5442"/>
    <d v="2022-01-14T00:00:00"/>
    <x v="4"/>
    <n v="5"/>
    <n v="3"/>
    <x v="2"/>
  </r>
  <r>
    <s v="Orders - Week 3 - 2022.csv"/>
    <n v="5443"/>
    <d v="2022-01-14T00:00:00"/>
    <x v="3"/>
    <n v="5"/>
    <n v="1"/>
    <x v="5"/>
  </r>
  <r>
    <s v="Orders - Week 3 - 2022.csv"/>
    <n v="5444"/>
    <d v="2022-01-14T00:00:00"/>
    <x v="0"/>
    <n v="0"/>
    <n v="4"/>
    <x v="4"/>
  </r>
  <r>
    <s v="Orders - Week 3 - 2022.csv"/>
    <n v="5445"/>
    <d v="2022-01-14T00:00:00"/>
    <x v="3"/>
    <n v="0"/>
    <n v="4"/>
    <x v="1"/>
  </r>
  <r>
    <s v="Orders - Week 3 - 2022.csv"/>
    <n v="5446"/>
    <d v="2022-01-14T00:00:00"/>
    <x v="1"/>
    <n v="4"/>
    <n v="2"/>
    <x v="4"/>
  </r>
  <r>
    <s v="Orders - Week 3 - 2022.csv"/>
    <n v="5447"/>
    <d v="2022-01-14T00:00:00"/>
    <x v="1"/>
    <n v="4"/>
    <n v="3"/>
    <x v="2"/>
  </r>
  <r>
    <s v="Orders - Week 3 - 2022.csv"/>
    <n v="5448"/>
    <d v="2022-01-14T00:00:00"/>
    <x v="4"/>
    <n v="0"/>
    <n v="1"/>
    <x v="0"/>
  </r>
  <r>
    <s v="Orders - Week 3 - 2022.csv"/>
    <n v="5449"/>
    <d v="2022-01-14T00:00:00"/>
    <x v="3"/>
    <n v="5"/>
    <n v="3"/>
    <x v="3"/>
  </r>
  <r>
    <s v="Orders - Week 3 - 2022.csv"/>
    <n v="5450"/>
    <d v="2022-01-14T00:00:00"/>
    <x v="2"/>
    <n v="4"/>
    <n v="4"/>
    <x v="4"/>
  </r>
  <r>
    <s v="Orders - Week 3 - 2022.csv"/>
    <n v="5451"/>
    <d v="2022-01-14T00:00:00"/>
    <x v="0"/>
    <n v="0"/>
    <n v="1"/>
    <x v="0"/>
  </r>
  <r>
    <s v="Orders - Week 3 - 2022.csv"/>
    <n v="5452"/>
    <d v="2022-01-14T00:00:00"/>
    <x v="1"/>
    <n v="4"/>
    <n v="4"/>
    <x v="1"/>
  </r>
  <r>
    <s v="Orders - Week 3 - 2022.csv"/>
    <n v="5453"/>
    <d v="2022-01-14T00:00:00"/>
    <x v="2"/>
    <n v="0"/>
    <n v="4"/>
    <x v="2"/>
  </r>
  <r>
    <s v="Orders - Week 3 - 2022.csv"/>
    <n v="5454"/>
    <d v="2022-01-14T00:00:00"/>
    <x v="1"/>
    <n v="4"/>
    <n v="1"/>
    <x v="4"/>
  </r>
  <r>
    <s v="Orders - Week 3 - 2022.csv"/>
    <n v="5455"/>
    <d v="2022-01-14T00:00:00"/>
    <x v="3"/>
    <n v="5"/>
    <n v="4"/>
    <x v="5"/>
  </r>
  <r>
    <s v="Orders - Week 3 - 2022.csv"/>
    <n v="5456"/>
    <d v="2022-01-15T00:00:00"/>
    <x v="4"/>
    <n v="5"/>
    <n v="3"/>
    <x v="5"/>
  </r>
  <r>
    <s v="Orders - Week 3 - 2022.csv"/>
    <n v="5458"/>
    <d v="2022-01-15T00:00:00"/>
    <x v="3"/>
    <n v="0"/>
    <n v="4"/>
    <x v="5"/>
  </r>
  <r>
    <s v="Orders - Week 3 - 2022.csv"/>
    <n v="5459"/>
    <d v="2022-01-15T00:00:00"/>
    <x v="4"/>
    <n v="5"/>
    <n v="1"/>
    <x v="0"/>
  </r>
  <r>
    <s v="Orders - Week 3 - 2022.csv"/>
    <n v="5460"/>
    <d v="2022-01-15T00:00:00"/>
    <x v="1"/>
    <n v="4"/>
    <n v="1"/>
    <x v="3"/>
  </r>
  <r>
    <s v="Orders - Week 3 - 2022.csv"/>
    <n v="5461"/>
    <d v="2022-01-15T00:00:00"/>
    <x v="1"/>
    <n v="0"/>
    <n v="3"/>
    <x v="2"/>
  </r>
  <r>
    <s v="Orders - Week 3 - 2022.csv"/>
    <n v="5462"/>
    <d v="2022-01-15T00:00:00"/>
    <x v="5"/>
    <n v="0"/>
    <n v="4"/>
    <x v="3"/>
  </r>
  <r>
    <s v="Orders - Week 3 - 2022.csv"/>
    <n v="5463"/>
    <d v="2022-01-15T00:00:00"/>
    <x v="4"/>
    <n v="5"/>
    <n v="3"/>
    <x v="4"/>
  </r>
  <r>
    <s v="Orders - Week 3 - 2022.csv"/>
    <n v="5464"/>
    <d v="2022-01-15T00:00:00"/>
    <x v="0"/>
    <n v="0"/>
    <n v="3"/>
    <x v="0"/>
  </r>
  <r>
    <s v="Orders - Week 3 - 2022.csv"/>
    <n v="5465"/>
    <d v="2022-01-15T00:00:00"/>
    <x v="5"/>
    <n v="0"/>
    <n v="3"/>
    <x v="2"/>
  </r>
  <r>
    <s v="Orders - Week 3 - 2022.csv"/>
    <n v="5466"/>
    <d v="2022-01-15T00:00:00"/>
    <x v="2"/>
    <n v="0"/>
    <n v="4"/>
    <x v="1"/>
  </r>
  <r>
    <s v="Orders - Week 3 - 2022.csv"/>
    <n v="5467"/>
    <d v="2022-01-15T00:00:00"/>
    <x v="2"/>
    <n v="4"/>
    <n v="1"/>
    <x v="4"/>
  </r>
  <r>
    <s v="Orders - Week 3 - 2022.csv"/>
    <n v="5468"/>
    <d v="2022-01-15T00:00:00"/>
    <x v="1"/>
    <n v="4"/>
    <n v="4"/>
    <x v="4"/>
  </r>
  <r>
    <s v="Orders - Week 3 - 2022.csv"/>
    <n v="5469"/>
    <d v="2022-01-15T00:00:00"/>
    <x v="1"/>
    <n v="4"/>
    <n v="2"/>
    <x v="5"/>
  </r>
  <r>
    <s v="Orders - Week 3 - 2022.csv"/>
    <n v="5470"/>
    <d v="2022-01-15T00:00:00"/>
    <x v="1"/>
    <n v="4"/>
    <n v="3"/>
    <x v="1"/>
  </r>
  <r>
    <s v="Orders - Week 3 - 2022.csv"/>
    <n v="5471"/>
    <d v="2022-01-15T00:00:00"/>
    <x v="1"/>
    <n v="0"/>
    <n v="2"/>
    <x v="0"/>
  </r>
  <r>
    <s v="Orders - Week 3 - 2022.csv"/>
    <n v="5472"/>
    <d v="2022-01-15T00:00:00"/>
    <x v="5"/>
    <n v="0"/>
    <n v="2"/>
    <x v="1"/>
  </r>
  <r>
    <s v="Orders - Week 3 - 2022.csv"/>
    <n v="5473"/>
    <d v="2022-01-15T00:00:00"/>
    <x v="1"/>
    <n v="0"/>
    <n v="1"/>
    <x v="3"/>
  </r>
  <r>
    <s v="Orders - Week 3 - 2022.csv"/>
    <n v="5474"/>
    <d v="2022-01-15T00:00:00"/>
    <x v="4"/>
    <n v="0"/>
    <n v="1"/>
    <x v="3"/>
  </r>
  <r>
    <s v="Orders - Week 3 - 2022.csv"/>
    <n v="5475"/>
    <d v="2022-01-15T00:00:00"/>
    <x v="0"/>
    <n v="0"/>
    <n v="3"/>
    <x v="0"/>
  </r>
  <r>
    <s v="Orders - Week 3 - 2022.csv"/>
    <n v="5476"/>
    <d v="2022-01-15T00:00:00"/>
    <x v="4"/>
    <n v="0"/>
    <n v="3"/>
    <x v="1"/>
  </r>
  <r>
    <s v="Orders - Week 3 - 2022.csv"/>
    <n v="5477"/>
    <d v="2022-01-15T00:00:00"/>
    <x v="3"/>
    <n v="0"/>
    <n v="4"/>
    <x v="4"/>
  </r>
  <r>
    <s v="Orders - Week 3 - 2022.csv"/>
    <n v="5478"/>
    <d v="2022-01-15T00:00:00"/>
    <x v="2"/>
    <n v="4"/>
    <n v="4"/>
    <x v="1"/>
  </r>
  <r>
    <s v="Orders - Week 3 - 2022.csv"/>
    <n v="5479"/>
    <d v="2022-01-15T00:00:00"/>
    <x v="2"/>
    <n v="0"/>
    <n v="4"/>
    <x v="2"/>
  </r>
  <r>
    <s v="Orders - Week 3 - 2022.csv"/>
    <n v="5480"/>
    <d v="2022-01-15T00:00:00"/>
    <x v="1"/>
    <n v="4"/>
    <n v="4"/>
    <x v="1"/>
  </r>
  <r>
    <s v="Orders - Week 3 - 2022.csv"/>
    <n v="5481"/>
    <d v="2022-01-15T00:00:00"/>
    <x v="1"/>
    <n v="4"/>
    <n v="2"/>
    <x v="3"/>
  </r>
  <r>
    <s v="Orders - Week 3 - 2022.csv"/>
    <n v="5482"/>
    <d v="2022-01-15T00:00:00"/>
    <x v="5"/>
    <n v="0"/>
    <n v="3"/>
    <x v="1"/>
  </r>
  <r>
    <s v="Orders - Week 3 - 2022.csv"/>
    <n v="5483"/>
    <d v="2022-01-15T00:00:00"/>
    <x v="5"/>
    <n v="0"/>
    <n v="2"/>
    <x v="4"/>
  </r>
  <r>
    <s v="Orders - Week 3 - 2022.csv"/>
    <n v="5484"/>
    <d v="2022-01-15T00:00:00"/>
    <x v="4"/>
    <n v="5"/>
    <n v="1"/>
    <x v="1"/>
  </r>
  <r>
    <s v="Orders - Week 3 - 2022.csv"/>
    <n v="5485"/>
    <d v="2022-01-15T00:00:00"/>
    <x v="1"/>
    <n v="0"/>
    <n v="4"/>
    <x v="0"/>
  </r>
  <r>
    <s v="Orders - Week 3 - 2022.csv"/>
    <n v="5486"/>
    <d v="2022-01-15T00:00:00"/>
    <x v="1"/>
    <n v="0"/>
    <n v="3"/>
    <x v="1"/>
  </r>
  <r>
    <s v="Orders - Week 3 - 2022.csv"/>
    <n v="5487"/>
    <d v="2022-01-15T00:00:00"/>
    <x v="4"/>
    <n v="0"/>
    <n v="3"/>
    <x v="5"/>
  </r>
  <r>
    <s v="Orders - Week 3 - 2022.csv"/>
    <n v="5488"/>
    <d v="2022-01-15T00:00:00"/>
    <x v="1"/>
    <n v="4"/>
    <n v="4"/>
    <x v="3"/>
  </r>
  <r>
    <s v="Orders - Week 3 - 2022.csv"/>
    <n v="5489"/>
    <d v="2022-01-15T00:00:00"/>
    <x v="0"/>
    <n v="0"/>
    <n v="2"/>
    <x v="5"/>
  </r>
  <r>
    <s v="Orders - Week 3 - 2022.csv"/>
    <n v="5490"/>
    <d v="2022-01-15T00:00:00"/>
    <x v="2"/>
    <n v="4"/>
    <n v="1"/>
    <x v="3"/>
  </r>
  <r>
    <s v="Orders - Week 3 - 2022.csv"/>
    <n v="5492"/>
    <d v="2022-01-15T00:00:00"/>
    <x v="2"/>
    <n v="4"/>
    <n v="3"/>
    <x v="2"/>
  </r>
  <r>
    <s v="Orders - Week 3 - 2022.csv"/>
    <n v="5493"/>
    <d v="2022-01-15T00:00:00"/>
    <x v="2"/>
    <n v="4"/>
    <n v="1"/>
    <x v="5"/>
  </r>
  <r>
    <s v="Orders - Week 3 - 2022.csv"/>
    <n v="5494"/>
    <d v="2022-01-15T00:00:00"/>
    <x v="1"/>
    <n v="0"/>
    <n v="4"/>
    <x v="3"/>
  </r>
  <r>
    <s v="Orders - Week 4 - 2022.csv"/>
    <n v="5495"/>
    <d v="2022-01-16T00:00:00"/>
    <x v="4"/>
    <n v="0"/>
    <n v="2"/>
    <x v="2"/>
  </r>
  <r>
    <s v="Orders - Week 4 - 2022.csv"/>
    <n v="5496"/>
    <d v="2022-01-16T00:00:00"/>
    <x v="1"/>
    <n v="4"/>
    <n v="2"/>
    <x v="0"/>
  </r>
  <r>
    <s v="Orders - Week 4 - 2022.csv"/>
    <n v="5497"/>
    <d v="2022-01-16T00:00:00"/>
    <x v="2"/>
    <n v="4"/>
    <n v="3"/>
    <x v="0"/>
  </r>
  <r>
    <s v="Orders - Week 4 - 2022.csv"/>
    <n v="5498"/>
    <d v="2022-01-16T00:00:00"/>
    <x v="5"/>
    <n v="0"/>
    <n v="1"/>
    <x v="3"/>
  </r>
  <r>
    <s v="Orders - Week 4 - 2022.csv"/>
    <n v="5499"/>
    <d v="2022-01-16T00:00:00"/>
    <x v="2"/>
    <n v="0"/>
    <n v="2"/>
    <x v="1"/>
  </r>
  <r>
    <s v="Orders - Week 4 - 2022.csv"/>
    <n v="5500"/>
    <d v="2022-01-16T00:00:00"/>
    <x v="4"/>
    <n v="5"/>
    <n v="3"/>
    <x v="4"/>
  </r>
  <r>
    <s v="Orders - Week 4 - 2022.csv"/>
    <n v="5501"/>
    <d v="2022-01-16T00:00:00"/>
    <x v="4"/>
    <n v="0"/>
    <n v="1"/>
    <x v="5"/>
  </r>
  <r>
    <s v="Orders - Week 4 - 2022.csv"/>
    <n v="5502"/>
    <d v="2022-01-16T00:00:00"/>
    <x v="3"/>
    <n v="0"/>
    <n v="4"/>
    <x v="3"/>
  </r>
  <r>
    <s v="Orders - Week 4 - 2022.csv"/>
    <n v="5503"/>
    <d v="2022-01-16T00:00:00"/>
    <x v="2"/>
    <n v="4"/>
    <n v="4"/>
    <x v="4"/>
  </r>
  <r>
    <s v="Orders - Week 4 - 2022.csv"/>
    <n v="5506"/>
    <d v="2022-01-16T00:00:00"/>
    <x v="4"/>
    <n v="0"/>
    <n v="1"/>
    <x v="5"/>
  </r>
  <r>
    <s v="Orders - Week 4 - 2022.csv"/>
    <n v="5508"/>
    <d v="2022-01-16T00:00:00"/>
    <x v="4"/>
    <n v="5"/>
    <n v="2"/>
    <x v="5"/>
  </r>
  <r>
    <s v="Orders - Week 4 - 2022.csv"/>
    <n v="5509"/>
    <d v="2022-01-16T00:00:00"/>
    <x v="2"/>
    <n v="0"/>
    <n v="1"/>
    <x v="5"/>
  </r>
  <r>
    <s v="Orders - Week 4 - 2022.csv"/>
    <n v="5510"/>
    <d v="2022-01-16T00:00:00"/>
    <x v="2"/>
    <n v="0"/>
    <n v="3"/>
    <x v="0"/>
  </r>
  <r>
    <s v="Orders - Week 4 - 2022.csv"/>
    <n v="5511"/>
    <d v="2022-01-16T00:00:00"/>
    <x v="0"/>
    <n v="0"/>
    <n v="1"/>
    <x v="4"/>
  </r>
  <r>
    <s v="Orders - Week 4 - 2022.csv"/>
    <n v="5512"/>
    <d v="2022-01-16T00:00:00"/>
    <x v="5"/>
    <n v="0"/>
    <n v="1"/>
    <x v="3"/>
  </r>
  <r>
    <s v="Orders - Week 4 - 2022.csv"/>
    <n v="5513"/>
    <d v="2022-01-16T00:00:00"/>
    <x v="5"/>
    <n v="0"/>
    <n v="2"/>
    <x v="5"/>
  </r>
  <r>
    <s v="Orders - Week 4 - 2022.csv"/>
    <n v="5514"/>
    <d v="2022-01-16T00:00:00"/>
    <x v="2"/>
    <n v="0"/>
    <n v="3"/>
    <x v="1"/>
  </r>
  <r>
    <s v="Orders - Week 4 - 2022.csv"/>
    <n v="5515"/>
    <d v="2022-01-16T00:00:00"/>
    <x v="4"/>
    <n v="5"/>
    <n v="3"/>
    <x v="2"/>
  </r>
  <r>
    <s v="Orders - Week 4 - 2022.csv"/>
    <n v="5518"/>
    <d v="2022-01-16T00:00:00"/>
    <x v="2"/>
    <n v="0"/>
    <n v="4"/>
    <x v="1"/>
  </r>
  <r>
    <s v="Orders - Week 4 - 2022.csv"/>
    <n v="5519"/>
    <d v="2022-01-16T00:00:00"/>
    <x v="2"/>
    <n v="0"/>
    <n v="4"/>
    <x v="2"/>
  </r>
  <r>
    <s v="Orders - Week 4 - 2022.csv"/>
    <n v="5520"/>
    <d v="2022-01-16T00:00:00"/>
    <x v="4"/>
    <n v="0"/>
    <n v="3"/>
    <x v="3"/>
  </r>
  <r>
    <s v="Orders - Week 4 - 2022.csv"/>
    <n v="5521"/>
    <d v="2022-01-16T00:00:00"/>
    <x v="2"/>
    <n v="0"/>
    <n v="1"/>
    <x v="5"/>
  </r>
  <r>
    <s v="Orders - Week 4 - 2022.csv"/>
    <n v="5522"/>
    <d v="2022-01-16T00:00:00"/>
    <x v="2"/>
    <n v="4"/>
    <n v="1"/>
    <x v="0"/>
  </r>
  <r>
    <s v="Orders - Week 4 - 2022.csv"/>
    <n v="5523"/>
    <d v="2022-01-16T00:00:00"/>
    <x v="3"/>
    <n v="5"/>
    <n v="2"/>
    <x v="3"/>
  </r>
  <r>
    <s v="Orders - Week 4 - 2022.csv"/>
    <n v="5524"/>
    <d v="2022-01-16T00:00:00"/>
    <x v="4"/>
    <n v="5"/>
    <n v="2"/>
    <x v="0"/>
  </r>
  <r>
    <s v="Orders - Week 4 - 2022.csv"/>
    <n v="5525"/>
    <d v="2022-01-16T00:00:00"/>
    <x v="0"/>
    <n v="0"/>
    <n v="2"/>
    <x v="3"/>
  </r>
  <r>
    <s v="Orders - Week 4 - 2022.csv"/>
    <n v="5527"/>
    <d v="2022-01-16T00:00:00"/>
    <x v="2"/>
    <n v="4"/>
    <n v="4"/>
    <x v="1"/>
  </r>
  <r>
    <s v="Orders - Week 4 - 2022.csv"/>
    <n v="5528"/>
    <d v="2022-01-16T00:00:00"/>
    <x v="2"/>
    <n v="0"/>
    <n v="1"/>
    <x v="1"/>
  </r>
  <r>
    <s v="Orders - Week 4 - 2022.csv"/>
    <n v="5529"/>
    <d v="2022-01-16T00:00:00"/>
    <x v="5"/>
    <n v="0"/>
    <n v="4"/>
    <x v="2"/>
  </r>
  <r>
    <s v="Orders - Week 4 - 2022.csv"/>
    <n v="5530"/>
    <d v="2022-01-17T00:00:00"/>
    <x v="1"/>
    <n v="0"/>
    <n v="1"/>
    <x v="1"/>
  </r>
  <r>
    <s v="Orders - Week 4 - 2022.csv"/>
    <n v="5531"/>
    <d v="2022-01-17T00:00:00"/>
    <x v="1"/>
    <n v="0"/>
    <n v="4"/>
    <x v="4"/>
  </r>
  <r>
    <s v="Orders - Week 4 - 2022.csv"/>
    <n v="5532"/>
    <d v="2022-01-17T00:00:00"/>
    <x v="4"/>
    <n v="0"/>
    <n v="3"/>
    <x v="2"/>
  </r>
  <r>
    <s v="Orders - Week 4 - 2022.csv"/>
    <n v="5533"/>
    <d v="2022-01-17T00:00:00"/>
    <x v="2"/>
    <n v="0"/>
    <n v="2"/>
    <x v="2"/>
  </r>
  <r>
    <s v="Orders - Week 4 - 2022.csv"/>
    <n v="5534"/>
    <d v="2022-01-17T00:00:00"/>
    <x v="0"/>
    <n v="0"/>
    <n v="1"/>
    <x v="5"/>
  </r>
  <r>
    <s v="Orders - Week 4 - 2022.csv"/>
    <n v="5535"/>
    <d v="2022-01-17T00:00:00"/>
    <x v="1"/>
    <n v="0"/>
    <n v="4"/>
    <x v="2"/>
  </r>
  <r>
    <s v="Orders - Week 4 - 2022.csv"/>
    <n v="5536"/>
    <d v="2022-01-17T00:00:00"/>
    <x v="4"/>
    <n v="5"/>
    <n v="4"/>
    <x v="0"/>
  </r>
  <r>
    <s v="Orders - Week 4 - 2022.csv"/>
    <n v="5538"/>
    <d v="2022-01-17T00:00:00"/>
    <x v="2"/>
    <n v="0"/>
    <n v="2"/>
    <x v="1"/>
  </r>
  <r>
    <s v="Orders - Week 4 - 2022.csv"/>
    <n v="5540"/>
    <d v="2022-01-17T00:00:00"/>
    <x v="3"/>
    <n v="5"/>
    <n v="2"/>
    <x v="3"/>
  </r>
  <r>
    <s v="Orders - Week 4 - 2022.csv"/>
    <n v="5542"/>
    <d v="2022-01-17T00:00:00"/>
    <x v="0"/>
    <n v="0"/>
    <n v="2"/>
    <x v="4"/>
  </r>
  <r>
    <s v="Orders - Week 4 - 2022.csv"/>
    <n v="5543"/>
    <d v="2022-01-17T00:00:00"/>
    <x v="4"/>
    <n v="5"/>
    <n v="3"/>
    <x v="0"/>
  </r>
  <r>
    <s v="Orders - Week 4 - 2022.csv"/>
    <n v="5544"/>
    <d v="2022-01-17T00:00:00"/>
    <x v="3"/>
    <n v="0"/>
    <n v="2"/>
    <x v="1"/>
  </r>
  <r>
    <s v="Orders - Week 4 - 2022.csv"/>
    <n v="5545"/>
    <d v="2022-01-17T00:00:00"/>
    <x v="2"/>
    <n v="4"/>
    <n v="3"/>
    <x v="1"/>
  </r>
  <r>
    <s v="Orders - Week 4 - 2022.csv"/>
    <n v="5546"/>
    <d v="2022-01-17T00:00:00"/>
    <x v="3"/>
    <n v="0"/>
    <n v="4"/>
    <x v="0"/>
  </r>
  <r>
    <s v="Orders - Week 4 - 2022.csv"/>
    <n v="5547"/>
    <d v="2022-01-17T00:00:00"/>
    <x v="3"/>
    <n v="0"/>
    <n v="3"/>
    <x v="5"/>
  </r>
  <r>
    <s v="Orders - Week 4 - 2022.csv"/>
    <n v="5548"/>
    <d v="2022-01-17T00:00:00"/>
    <x v="5"/>
    <n v="0"/>
    <n v="3"/>
    <x v="1"/>
  </r>
  <r>
    <s v="Orders - Week 4 - 2022.csv"/>
    <n v="5549"/>
    <d v="2022-01-17T00:00:00"/>
    <x v="2"/>
    <n v="0"/>
    <n v="1"/>
    <x v="0"/>
  </r>
  <r>
    <s v="Orders - Week 4 - 2022.csv"/>
    <n v="5550"/>
    <d v="2022-01-17T00:00:00"/>
    <x v="2"/>
    <n v="0"/>
    <n v="4"/>
    <x v="5"/>
  </r>
  <r>
    <s v="Orders - Week 4 - 2022.csv"/>
    <n v="5551"/>
    <d v="2022-01-17T00:00:00"/>
    <x v="0"/>
    <n v="0"/>
    <n v="1"/>
    <x v="1"/>
  </r>
  <r>
    <s v="Orders - Week 4 - 2022.csv"/>
    <n v="5552"/>
    <d v="2022-01-17T00:00:00"/>
    <x v="5"/>
    <n v="0"/>
    <n v="2"/>
    <x v="0"/>
  </r>
  <r>
    <s v="Orders - Week 4 - 2022.csv"/>
    <n v="5553"/>
    <d v="2022-01-17T00:00:00"/>
    <x v="4"/>
    <n v="5"/>
    <n v="4"/>
    <x v="1"/>
  </r>
  <r>
    <s v="Orders - Week 4 - 2022.csv"/>
    <n v="5554"/>
    <d v="2022-01-17T00:00:00"/>
    <x v="1"/>
    <n v="4"/>
    <n v="1"/>
    <x v="1"/>
  </r>
  <r>
    <s v="Orders - Week 4 - 2022.csv"/>
    <n v="5555"/>
    <d v="2022-01-17T00:00:00"/>
    <x v="2"/>
    <n v="4"/>
    <n v="1"/>
    <x v="0"/>
  </r>
  <r>
    <s v="Orders - Week 4 - 2022.csv"/>
    <n v="5556"/>
    <d v="2022-01-17T00:00:00"/>
    <x v="1"/>
    <n v="4"/>
    <n v="1"/>
    <x v="4"/>
  </r>
  <r>
    <s v="Orders - Week 4 - 2022.csv"/>
    <n v="5557"/>
    <d v="2022-01-17T00:00:00"/>
    <x v="0"/>
    <n v="0"/>
    <n v="3"/>
    <x v="2"/>
  </r>
  <r>
    <s v="Orders - Week 4 - 2022.csv"/>
    <n v="5558"/>
    <d v="2022-01-17T00:00:00"/>
    <x v="0"/>
    <n v="0"/>
    <n v="2"/>
    <x v="5"/>
  </r>
  <r>
    <s v="Orders - Week 4 - 2022.csv"/>
    <n v="5559"/>
    <d v="2022-01-17T00:00:00"/>
    <x v="4"/>
    <n v="5"/>
    <n v="4"/>
    <x v="1"/>
  </r>
  <r>
    <s v="Orders - Week 4 - 2022.csv"/>
    <n v="5560"/>
    <d v="2022-01-17T00:00:00"/>
    <x v="4"/>
    <n v="0"/>
    <n v="2"/>
    <x v="2"/>
  </r>
  <r>
    <s v="Orders - Week 4 - 2022.csv"/>
    <n v="5561"/>
    <d v="2022-01-17T00:00:00"/>
    <x v="0"/>
    <n v="0"/>
    <n v="1"/>
    <x v="0"/>
  </r>
  <r>
    <s v="Orders - Week 4 - 2022.csv"/>
    <n v="5562"/>
    <d v="2022-01-17T00:00:00"/>
    <x v="4"/>
    <n v="0"/>
    <n v="2"/>
    <x v="3"/>
  </r>
  <r>
    <s v="Orders - Week 4 - 2022.csv"/>
    <n v="5563"/>
    <d v="2022-01-17T00:00:00"/>
    <x v="5"/>
    <n v="0"/>
    <n v="4"/>
    <x v="5"/>
  </r>
  <r>
    <s v="Orders - Week 4 - 2022.csv"/>
    <n v="5564"/>
    <d v="2022-01-17T00:00:00"/>
    <x v="5"/>
    <n v="0"/>
    <n v="1"/>
    <x v="4"/>
  </r>
  <r>
    <s v="Orders - Week 4 - 2022.csv"/>
    <n v="5565"/>
    <d v="2022-01-17T00:00:00"/>
    <x v="0"/>
    <n v="0"/>
    <n v="2"/>
    <x v="1"/>
  </r>
  <r>
    <s v="Orders - Week 4 - 2022.csv"/>
    <n v="5566"/>
    <d v="2022-01-18T00:00:00"/>
    <x v="3"/>
    <n v="5"/>
    <n v="1"/>
    <x v="0"/>
  </r>
  <r>
    <s v="Orders - Week 4 - 2022.csv"/>
    <n v="5567"/>
    <d v="2022-01-18T00:00:00"/>
    <x v="2"/>
    <n v="4"/>
    <n v="2"/>
    <x v="4"/>
  </r>
  <r>
    <s v="Orders - Week 4 - 2022.csv"/>
    <n v="5568"/>
    <d v="2022-01-18T00:00:00"/>
    <x v="1"/>
    <n v="4"/>
    <n v="4"/>
    <x v="1"/>
  </r>
  <r>
    <s v="Orders - Week 4 - 2022.csv"/>
    <n v="5569"/>
    <d v="2022-01-18T00:00:00"/>
    <x v="3"/>
    <n v="0"/>
    <n v="4"/>
    <x v="3"/>
  </r>
  <r>
    <s v="Orders - Week 4 - 2022.csv"/>
    <n v="5570"/>
    <d v="2022-01-18T00:00:00"/>
    <x v="1"/>
    <n v="0"/>
    <n v="4"/>
    <x v="2"/>
  </r>
  <r>
    <s v="Orders - Week 4 - 2022.csv"/>
    <n v="5571"/>
    <d v="2022-01-18T00:00:00"/>
    <x v="3"/>
    <n v="0"/>
    <n v="1"/>
    <x v="0"/>
  </r>
  <r>
    <s v="Orders - Week 4 - 2022.csv"/>
    <n v="5572"/>
    <d v="2022-01-18T00:00:00"/>
    <x v="4"/>
    <n v="0"/>
    <n v="3"/>
    <x v="2"/>
  </r>
  <r>
    <s v="Orders - Week 4 - 2022.csv"/>
    <n v="5573"/>
    <d v="2022-01-18T00:00:00"/>
    <x v="1"/>
    <n v="4"/>
    <n v="2"/>
    <x v="0"/>
  </r>
  <r>
    <s v="Orders - Week 4 - 2022.csv"/>
    <n v="5574"/>
    <d v="2022-01-18T00:00:00"/>
    <x v="4"/>
    <n v="5"/>
    <n v="3"/>
    <x v="3"/>
  </r>
  <r>
    <s v="Orders - Week 4 - 2022.csv"/>
    <n v="5575"/>
    <d v="2022-01-18T00:00:00"/>
    <x v="2"/>
    <n v="4"/>
    <n v="1"/>
    <x v="2"/>
  </r>
  <r>
    <s v="Orders - Week 4 - 2022.csv"/>
    <n v="5576"/>
    <d v="2022-01-18T00:00:00"/>
    <x v="4"/>
    <n v="5"/>
    <n v="2"/>
    <x v="4"/>
  </r>
  <r>
    <s v="Orders - Week 4 - 2022.csv"/>
    <n v="5577"/>
    <d v="2022-01-18T00:00:00"/>
    <x v="3"/>
    <n v="5"/>
    <n v="3"/>
    <x v="0"/>
  </r>
  <r>
    <s v="Orders - Week 4 - 2022.csv"/>
    <n v="5578"/>
    <d v="2022-01-18T00:00:00"/>
    <x v="5"/>
    <n v="0"/>
    <n v="3"/>
    <x v="4"/>
  </r>
  <r>
    <s v="Orders - Week 4 - 2022.csv"/>
    <n v="5579"/>
    <d v="2022-01-18T00:00:00"/>
    <x v="4"/>
    <n v="0"/>
    <n v="1"/>
    <x v="4"/>
  </r>
  <r>
    <s v="Orders - Week 4 - 2022.csv"/>
    <n v="5580"/>
    <d v="2022-01-18T00:00:00"/>
    <x v="1"/>
    <n v="0"/>
    <n v="4"/>
    <x v="1"/>
  </r>
  <r>
    <s v="Orders - Week 4 - 2022.csv"/>
    <n v="5581"/>
    <d v="2022-01-18T00:00:00"/>
    <x v="2"/>
    <n v="4"/>
    <n v="2"/>
    <x v="4"/>
  </r>
  <r>
    <s v="Orders - Week 4 - 2022.csv"/>
    <n v="5582"/>
    <d v="2022-01-18T00:00:00"/>
    <x v="5"/>
    <n v="0"/>
    <n v="3"/>
    <x v="0"/>
  </r>
  <r>
    <s v="Orders - Week 4 - 2022.csv"/>
    <n v="5583"/>
    <d v="2022-01-18T00:00:00"/>
    <x v="3"/>
    <n v="0"/>
    <n v="2"/>
    <x v="5"/>
  </r>
  <r>
    <s v="Orders - Week 4 - 2022.csv"/>
    <n v="5584"/>
    <d v="2022-01-18T00:00:00"/>
    <x v="4"/>
    <n v="5"/>
    <n v="2"/>
    <x v="2"/>
  </r>
  <r>
    <s v="Orders - Week 4 - 2022.csv"/>
    <n v="5585"/>
    <d v="2022-01-18T00:00:00"/>
    <x v="4"/>
    <n v="5"/>
    <n v="4"/>
    <x v="5"/>
  </r>
  <r>
    <s v="Orders - Week 4 - 2022.csv"/>
    <n v="5586"/>
    <d v="2022-01-18T00:00:00"/>
    <x v="4"/>
    <n v="5"/>
    <n v="1"/>
    <x v="0"/>
  </r>
  <r>
    <s v="Orders - Week 4 - 2022.csv"/>
    <n v="5587"/>
    <d v="2022-01-18T00:00:00"/>
    <x v="5"/>
    <n v="0"/>
    <n v="4"/>
    <x v="4"/>
  </r>
  <r>
    <s v="Orders - Week 4 - 2022.csv"/>
    <n v="5588"/>
    <d v="2022-01-18T00:00:00"/>
    <x v="4"/>
    <n v="5"/>
    <n v="3"/>
    <x v="2"/>
  </r>
  <r>
    <s v="Orders - Week 4 - 2022.csv"/>
    <n v="5589"/>
    <d v="2022-01-18T00:00:00"/>
    <x v="3"/>
    <n v="5"/>
    <n v="2"/>
    <x v="5"/>
  </r>
  <r>
    <s v="Orders - Week 4 - 2022.csv"/>
    <n v="5590"/>
    <d v="2022-01-18T00:00:00"/>
    <x v="0"/>
    <n v="0"/>
    <n v="2"/>
    <x v="3"/>
  </r>
  <r>
    <s v="Orders - Week 4 - 2022.csv"/>
    <n v="5591"/>
    <d v="2022-01-18T00:00:00"/>
    <x v="4"/>
    <n v="0"/>
    <n v="4"/>
    <x v="5"/>
  </r>
  <r>
    <s v="Orders - Week 4 - 2022.csv"/>
    <n v="5592"/>
    <d v="2022-01-18T00:00:00"/>
    <x v="1"/>
    <n v="4"/>
    <n v="1"/>
    <x v="5"/>
  </r>
  <r>
    <s v="Orders - Week 4 - 2022.csv"/>
    <n v="5593"/>
    <d v="2022-01-18T00:00:00"/>
    <x v="3"/>
    <n v="0"/>
    <n v="1"/>
    <x v="5"/>
  </r>
  <r>
    <s v="Orders - Week 4 - 2022.csv"/>
    <n v="5594"/>
    <d v="2022-01-18T00:00:00"/>
    <x v="1"/>
    <n v="0"/>
    <n v="3"/>
    <x v="2"/>
  </r>
  <r>
    <s v="Orders - Week 4 - 2022.csv"/>
    <n v="5595"/>
    <d v="2022-01-18T00:00:00"/>
    <x v="4"/>
    <n v="0"/>
    <n v="4"/>
    <x v="1"/>
  </r>
  <r>
    <s v="Orders - Week 4 - 2022.csv"/>
    <n v="5596"/>
    <d v="2022-01-18T00:00:00"/>
    <x v="3"/>
    <n v="0"/>
    <n v="4"/>
    <x v="1"/>
  </r>
  <r>
    <s v="Orders - Week 4 - 2022.csv"/>
    <n v="5597"/>
    <d v="2022-01-18T00:00:00"/>
    <x v="4"/>
    <n v="5"/>
    <n v="4"/>
    <x v="1"/>
  </r>
  <r>
    <s v="Orders - Week 4 - 2022.csv"/>
    <n v="5598"/>
    <d v="2022-01-18T00:00:00"/>
    <x v="1"/>
    <n v="0"/>
    <n v="3"/>
    <x v="1"/>
  </r>
  <r>
    <s v="Orders - Week 4 - 2022.csv"/>
    <n v="5599"/>
    <d v="2022-01-18T00:00:00"/>
    <x v="0"/>
    <n v="0"/>
    <n v="2"/>
    <x v="5"/>
  </r>
  <r>
    <s v="Orders - Week 4 - 2022.csv"/>
    <n v="5600"/>
    <d v="2022-01-18T00:00:00"/>
    <x v="4"/>
    <n v="0"/>
    <n v="2"/>
    <x v="3"/>
  </r>
  <r>
    <s v="Orders - Week 4 - 2022.csv"/>
    <n v="5601"/>
    <d v="2022-01-18T00:00:00"/>
    <x v="2"/>
    <n v="0"/>
    <n v="4"/>
    <x v="5"/>
  </r>
  <r>
    <s v="Orders - Week 4 - 2022.csv"/>
    <n v="5602"/>
    <d v="2022-01-18T00:00:00"/>
    <x v="4"/>
    <n v="0"/>
    <n v="1"/>
    <x v="1"/>
  </r>
  <r>
    <s v="Orders - Week 4 - 2022.csv"/>
    <n v="5603"/>
    <d v="2022-01-18T00:00:00"/>
    <x v="3"/>
    <n v="0"/>
    <n v="4"/>
    <x v="1"/>
  </r>
  <r>
    <s v="Orders - Week 4 - 2022.csv"/>
    <n v="5604"/>
    <d v="2022-01-18T00:00:00"/>
    <x v="5"/>
    <n v="0"/>
    <n v="3"/>
    <x v="0"/>
  </r>
  <r>
    <s v="Orders - Week 4 - 2022.csv"/>
    <n v="5605"/>
    <d v="2022-01-19T00:00:00"/>
    <x v="2"/>
    <n v="0"/>
    <n v="4"/>
    <x v="4"/>
  </r>
  <r>
    <s v="Orders - Week 4 - 2022.csv"/>
    <n v="5606"/>
    <d v="2022-01-19T00:00:00"/>
    <x v="3"/>
    <n v="0"/>
    <n v="3"/>
    <x v="2"/>
  </r>
  <r>
    <s v="Orders - Week 4 - 2022.csv"/>
    <n v="5607"/>
    <d v="2022-01-19T00:00:00"/>
    <x v="5"/>
    <n v="0"/>
    <n v="4"/>
    <x v="4"/>
  </r>
  <r>
    <s v="Orders - Week 4 - 2022.csv"/>
    <n v="5608"/>
    <d v="2022-01-19T00:00:00"/>
    <x v="1"/>
    <n v="0"/>
    <n v="3"/>
    <x v="1"/>
  </r>
  <r>
    <s v="Orders - Week 4 - 2022.csv"/>
    <n v="5609"/>
    <d v="2022-01-19T00:00:00"/>
    <x v="3"/>
    <n v="0"/>
    <n v="1"/>
    <x v="2"/>
  </r>
  <r>
    <s v="Orders - Week 4 - 2022.csv"/>
    <n v="5610"/>
    <d v="2022-01-19T00:00:00"/>
    <x v="5"/>
    <n v="0"/>
    <n v="1"/>
    <x v="5"/>
  </r>
  <r>
    <s v="Orders - Week 4 - 2022.csv"/>
    <n v="5611"/>
    <d v="2022-01-19T00:00:00"/>
    <x v="1"/>
    <n v="4"/>
    <n v="4"/>
    <x v="5"/>
  </r>
  <r>
    <s v="Orders - Week 4 - 2022.csv"/>
    <n v="5612"/>
    <d v="2022-01-19T00:00:00"/>
    <x v="3"/>
    <n v="5"/>
    <n v="3"/>
    <x v="3"/>
  </r>
  <r>
    <s v="Orders - Week 4 - 2022.csv"/>
    <n v="5613"/>
    <d v="2022-01-19T00:00:00"/>
    <x v="4"/>
    <n v="0"/>
    <n v="1"/>
    <x v="1"/>
  </r>
  <r>
    <s v="Orders - Week 4 - 2022.csv"/>
    <n v="5614"/>
    <d v="2022-01-19T00:00:00"/>
    <x v="4"/>
    <n v="0"/>
    <n v="1"/>
    <x v="2"/>
  </r>
  <r>
    <s v="Orders - Week 4 - 2022.csv"/>
    <n v="5615"/>
    <d v="2022-01-19T00:00:00"/>
    <x v="3"/>
    <n v="0"/>
    <n v="1"/>
    <x v="2"/>
  </r>
  <r>
    <s v="Orders - Week 4 - 2022.csv"/>
    <n v="5616"/>
    <d v="2022-01-19T00:00:00"/>
    <x v="4"/>
    <n v="5"/>
    <n v="3"/>
    <x v="0"/>
  </r>
  <r>
    <s v="Orders - Week 4 - 2022.csv"/>
    <n v="5617"/>
    <d v="2022-01-19T00:00:00"/>
    <x v="1"/>
    <n v="4"/>
    <n v="2"/>
    <x v="5"/>
  </r>
  <r>
    <s v="Orders - Week 4 - 2022.csv"/>
    <n v="5618"/>
    <d v="2022-01-19T00:00:00"/>
    <x v="2"/>
    <n v="4"/>
    <n v="3"/>
    <x v="5"/>
  </r>
  <r>
    <s v="Orders - Week 4 - 2022.csv"/>
    <n v="5619"/>
    <d v="2022-01-19T00:00:00"/>
    <x v="1"/>
    <n v="4"/>
    <n v="4"/>
    <x v="0"/>
  </r>
  <r>
    <s v="Orders - Week 4 - 2022.csv"/>
    <n v="5621"/>
    <d v="2022-01-19T00:00:00"/>
    <x v="4"/>
    <n v="0"/>
    <n v="1"/>
    <x v="3"/>
  </r>
  <r>
    <s v="Orders - Week 4 - 2022.csv"/>
    <n v="5622"/>
    <d v="2022-01-19T00:00:00"/>
    <x v="3"/>
    <n v="5"/>
    <n v="1"/>
    <x v="1"/>
  </r>
  <r>
    <s v="Orders - Week 4 - 2022.csv"/>
    <n v="5623"/>
    <d v="2022-01-19T00:00:00"/>
    <x v="5"/>
    <n v="0"/>
    <n v="1"/>
    <x v="2"/>
  </r>
  <r>
    <s v="Orders - Week 4 - 2022.csv"/>
    <n v="5624"/>
    <d v="2022-01-19T00:00:00"/>
    <x v="1"/>
    <n v="4"/>
    <n v="1"/>
    <x v="5"/>
  </r>
  <r>
    <s v="Orders - Week 4 - 2022.csv"/>
    <n v="5625"/>
    <d v="2022-01-19T00:00:00"/>
    <x v="5"/>
    <n v="0"/>
    <n v="3"/>
    <x v="5"/>
  </r>
  <r>
    <s v="Orders - Week 4 - 2022.csv"/>
    <n v="5626"/>
    <d v="2022-01-19T00:00:00"/>
    <x v="1"/>
    <n v="0"/>
    <n v="1"/>
    <x v="0"/>
  </r>
  <r>
    <s v="Orders - Week 4 - 2022.csv"/>
    <n v="5628"/>
    <d v="2022-01-19T00:00:00"/>
    <x v="1"/>
    <n v="0"/>
    <n v="3"/>
    <x v="5"/>
  </r>
  <r>
    <s v="Orders - Week 4 - 2022.csv"/>
    <n v="5629"/>
    <d v="2022-01-19T00:00:00"/>
    <x v="4"/>
    <n v="0"/>
    <n v="3"/>
    <x v="4"/>
  </r>
  <r>
    <s v="Orders - Week 4 - 2022.csv"/>
    <n v="5630"/>
    <d v="2022-01-19T00:00:00"/>
    <x v="5"/>
    <n v="0"/>
    <n v="1"/>
    <x v="3"/>
  </r>
  <r>
    <s v="Orders - Week 4 - 2022.csv"/>
    <n v="5631"/>
    <d v="2022-01-19T00:00:00"/>
    <x v="4"/>
    <n v="5"/>
    <n v="2"/>
    <x v="1"/>
  </r>
  <r>
    <s v="Orders - Week 4 - 2022.csv"/>
    <n v="5632"/>
    <d v="2022-01-20T00:00:00"/>
    <x v="4"/>
    <n v="0"/>
    <n v="1"/>
    <x v="0"/>
  </r>
  <r>
    <s v="Orders - Week 4 - 2022.csv"/>
    <n v="5633"/>
    <d v="2022-01-20T00:00:00"/>
    <x v="4"/>
    <n v="5"/>
    <n v="3"/>
    <x v="0"/>
  </r>
  <r>
    <s v="Orders - Week 4 - 2022.csv"/>
    <n v="5634"/>
    <d v="2022-01-20T00:00:00"/>
    <x v="1"/>
    <n v="4"/>
    <n v="1"/>
    <x v="4"/>
  </r>
  <r>
    <s v="Orders - Week 4 - 2022.csv"/>
    <n v="5635"/>
    <d v="2022-01-20T00:00:00"/>
    <x v="4"/>
    <n v="0"/>
    <n v="2"/>
    <x v="0"/>
  </r>
  <r>
    <s v="Orders - Week 4 - 2022.csv"/>
    <n v="5636"/>
    <d v="2022-01-20T00:00:00"/>
    <x v="5"/>
    <n v="0"/>
    <n v="2"/>
    <x v="1"/>
  </r>
  <r>
    <s v="Orders - Week 4 - 2022.csv"/>
    <n v="5637"/>
    <d v="2022-01-20T00:00:00"/>
    <x v="5"/>
    <n v="0"/>
    <n v="4"/>
    <x v="2"/>
  </r>
  <r>
    <s v="Orders - Week 4 - 2022.csv"/>
    <n v="5638"/>
    <d v="2022-01-20T00:00:00"/>
    <x v="2"/>
    <n v="0"/>
    <n v="1"/>
    <x v="0"/>
  </r>
  <r>
    <s v="Orders - Week 4 - 2022.csv"/>
    <n v="5639"/>
    <d v="2022-01-20T00:00:00"/>
    <x v="0"/>
    <n v="0"/>
    <n v="2"/>
    <x v="2"/>
  </r>
  <r>
    <s v="Orders - Week 4 - 2022.csv"/>
    <n v="5640"/>
    <d v="2022-01-20T00:00:00"/>
    <x v="2"/>
    <n v="0"/>
    <n v="1"/>
    <x v="1"/>
  </r>
  <r>
    <s v="Orders - Week 4 - 2022.csv"/>
    <n v="5641"/>
    <d v="2022-01-20T00:00:00"/>
    <x v="4"/>
    <n v="0"/>
    <n v="4"/>
    <x v="4"/>
  </r>
  <r>
    <s v="Orders - Week 4 - 2022.csv"/>
    <n v="5642"/>
    <d v="2022-01-20T00:00:00"/>
    <x v="4"/>
    <n v="5"/>
    <n v="2"/>
    <x v="1"/>
  </r>
  <r>
    <s v="Orders - Week 4 - 2022.csv"/>
    <n v="5643"/>
    <d v="2022-01-20T00:00:00"/>
    <x v="4"/>
    <n v="5"/>
    <n v="2"/>
    <x v="2"/>
  </r>
  <r>
    <s v="Orders - Week 4 - 2022.csv"/>
    <n v="5644"/>
    <d v="2022-01-20T00:00:00"/>
    <x v="3"/>
    <n v="0"/>
    <n v="1"/>
    <x v="0"/>
  </r>
  <r>
    <s v="Orders - Week 4 - 2022.csv"/>
    <n v="5645"/>
    <d v="2022-01-20T00:00:00"/>
    <x v="1"/>
    <n v="4"/>
    <n v="1"/>
    <x v="4"/>
  </r>
  <r>
    <s v="Orders - Week 4 - 2022.csv"/>
    <n v="5646"/>
    <d v="2022-01-20T00:00:00"/>
    <x v="1"/>
    <n v="4"/>
    <n v="3"/>
    <x v="1"/>
  </r>
  <r>
    <s v="Orders - Week 4 - 2022.csv"/>
    <n v="5647"/>
    <d v="2022-01-20T00:00:00"/>
    <x v="1"/>
    <n v="0"/>
    <n v="4"/>
    <x v="3"/>
  </r>
  <r>
    <s v="Orders - Week 4 - 2022.csv"/>
    <n v="5648"/>
    <d v="2022-01-20T00:00:00"/>
    <x v="4"/>
    <n v="5"/>
    <n v="1"/>
    <x v="0"/>
  </r>
  <r>
    <s v="Orders - Week 4 - 2022.csv"/>
    <n v="5649"/>
    <d v="2022-01-20T00:00:00"/>
    <x v="3"/>
    <n v="5"/>
    <n v="2"/>
    <x v="1"/>
  </r>
  <r>
    <s v="Orders - Week 4 - 2022.csv"/>
    <n v="5650"/>
    <d v="2022-01-20T00:00:00"/>
    <x v="4"/>
    <n v="5"/>
    <n v="4"/>
    <x v="2"/>
  </r>
  <r>
    <s v="Orders - Week 4 - 2022.csv"/>
    <n v="5651"/>
    <d v="2022-01-20T00:00:00"/>
    <x v="3"/>
    <n v="5"/>
    <n v="3"/>
    <x v="2"/>
  </r>
  <r>
    <s v="Orders - Week 4 - 2022.csv"/>
    <n v="5652"/>
    <d v="2022-01-20T00:00:00"/>
    <x v="5"/>
    <n v="0"/>
    <n v="1"/>
    <x v="2"/>
  </r>
  <r>
    <s v="Orders - Week 4 - 2022.csv"/>
    <n v="5653"/>
    <d v="2022-01-20T00:00:00"/>
    <x v="3"/>
    <n v="0"/>
    <n v="2"/>
    <x v="1"/>
  </r>
  <r>
    <s v="Orders - Week 4 - 2022.csv"/>
    <n v="5654"/>
    <d v="2022-01-20T00:00:00"/>
    <x v="4"/>
    <n v="5"/>
    <n v="1"/>
    <x v="5"/>
  </r>
  <r>
    <s v="Orders - Week 4 - 2022.csv"/>
    <n v="5655"/>
    <d v="2022-01-20T00:00:00"/>
    <x v="1"/>
    <n v="4"/>
    <n v="4"/>
    <x v="4"/>
  </r>
  <r>
    <s v="Orders - Week 4 - 2022.csv"/>
    <n v="5656"/>
    <d v="2022-01-21T00:00:00"/>
    <x v="2"/>
    <n v="0"/>
    <n v="2"/>
    <x v="5"/>
  </r>
  <r>
    <s v="Orders - Week 4 - 2022.csv"/>
    <n v="5657"/>
    <d v="2022-01-21T00:00:00"/>
    <x v="0"/>
    <n v="0"/>
    <n v="4"/>
    <x v="2"/>
  </r>
  <r>
    <s v="Orders - Week 4 - 2022.csv"/>
    <n v="5658"/>
    <d v="2022-01-21T00:00:00"/>
    <x v="4"/>
    <n v="0"/>
    <n v="3"/>
    <x v="4"/>
  </r>
  <r>
    <s v="Orders - Week 4 - 2022.csv"/>
    <n v="5659"/>
    <d v="2022-01-21T00:00:00"/>
    <x v="3"/>
    <n v="5"/>
    <n v="4"/>
    <x v="3"/>
  </r>
  <r>
    <s v="Orders - Week 4 - 2022.csv"/>
    <n v="5660"/>
    <d v="2022-01-21T00:00:00"/>
    <x v="3"/>
    <n v="0"/>
    <n v="2"/>
    <x v="4"/>
  </r>
  <r>
    <s v="Orders - Week 4 - 2022.csv"/>
    <n v="5661"/>
    <d v="2022-01-21T00:00:00"/>
    <x v="4"/>
    <n v="0"/>
    <n v="2"/>
    <x v="2"/>
  </r>
  <r>
    <s v="Orders - Week 4 - 2022.csv"/>
    <n v="5662"/>
    <d v="2022-01-21T00:00:00"/>
    <x v="0"/>
    <n v="0"/>
    <n v="4"/>
    <x v="3"/>
  </r>
  <r>
    <s v="Orders - Week 4 - 2022.csv"/>
    <n v="5663"/>
    <d v="2022-01-21T00:00:00"/>
    <x v="2"/>
    <n v="0"/>
    <n v="1"/>
    <x v="4"/>
  </r>
  <r>
    <s v="Orders - Week 4 - 2022.csv"/>
    <n v="5664"/>
    <d v="2022-01-21T00:00:00"/>
    <x v="2"/>
    <n v="4"/>
    <n v="2"/>
    <x v="2"/>
  </r>
  <r>
    <s v="Orders - Week 4 - 2022.csv"/>
    <n v="5665"/>
    <d v="2022-01-21T00:00:00"/>
    <x v="4"/>
    <n v="5"/>
    <n v="3"/>
    <x v="2"/>
  </r>
  <r>
    <s v="Orders - Week 4 - 2022.csv"/>
    <n v="5666"/>
    <d v="2022-01-21T00:00:00"/>
    <x v="5"/>
    <n v="0"/>
    <n v="4"/>
    <x v="1"/>
  </r>
  <r>
    <s v="Orders - Week 4 - 2022.csv"/>
    <n v="5667"/>
    <d v="2022-01-21T00:00:00"/>
    <x v="4"/>
    <n v="5"/>
    <n v="4"/>
    <x v="4"/>
  </r>
  <r>
    <s v="Orders - Week 4 - 2022.csv"/>
    <n v="5668"/>
    <d v="2022-01-21T00:00:00"/>
    <x v="2"/>
    <n v="4"/>
    <n v="3"/>
    <x v="0"/>
  </r>
  <r>
    <s v="Orders - Week 4 - 2022.csv"/>
    <n v="5669"/>
    <d v="2022-01-21T00:00:00"/>
    <x v="4"/>
    <n v="5"/>
    <n v="3"/>
    <x v="0"/>
  </r>
  <r>
    <s v="Orders - Week 4 - 2022.csv"/>
    <n v="5670"/>
    <d v="2022-01-21T00:00:00"/>
    <x v="2"/>
    <n v="0"/>
    <n v="3"/>
    <x v="1"/>
  </r>
  <r>
    <s v="Orders - Week 4 - 2022.csv"/>
    <n v="5671"/>
    <d v="2022-01-21T00:00:00"/>
    <x v="1"/>
    <n v="0"/>
    <n v="1"/>
    <x v="3"/>
  </r>
  <r>
    <s v="Orders - Week 4 - 2022.csv"/>
    <n v="5672"/>
    <d v="2022-01-21T00:00:00"/>
    <x v="1"/>
    <n v="4"/>
    <n v="1"/>
    <x v="4"/>
  </r>
  <r>
    <s v="Orders - Week 4 - 2022.csv"/>
    <n v="5673"/>
    <d v="2022-01-21T00:00:00"/>
    <x v="1"/>
    <n v="4"/>
    <n v="1"/>
    <x v="2"/>
  </r>
  <r>
    <s v="Orders - Week 4 - 2022.csv"/>
    <n v="5675"/>
    <d v="2022-01-21T00:00:00"/>
    <x v="3"/>
    <n v="5"/>
    <n v="4"/>
    <x v="0"/>
  </r>
  <r>
    <s v="Orders - Week 4 - 2022.csv"/>
    <n v="5676"/>
    <d v="2022-01-21T00:00:00"/>
    <x v="3"/>
    <n v="0"/>
    <n v="3"/>
    <x v="0"/>
  </r>
  <r>
    <s v="Orders - Week 4 - 2022.csv"/>
    <n v="5677"/>
    <d v="2022-01-21T00:00:00"/>
    <x v="5"/>
    <n v="0"/>
    <n v="1"/>
    <x v="2"/>
  </r>
  <r>
    <s v="Orders - Week 4 - 2022.csv"/>
    <n v="5678"/>
    <d v="2022-01-21T00:00:00"/>
    <x v="3"/>
    <n v="0"/>
    <n v="3"/>
    <x v="0"/>
  </r>
  <r>
    <s v="Orders - Week 4 - 2022.csv"/>
    <n v="5679"/>
    <d v="2022-01-21T00:00:00"/>
    <x v="0"/>
    <n v="0"/>
    <n v="1"/>
    <x v="0"/>
  </r>
  <r>
    <s v="Orders - Week 4 - 2022.csv"/>
    <n v="5680"/>
    <d v="2022-01-21T00:00:00"/>
    <x v="1"/>
    <n v="0"/>
    <n v="2"/>
    <x v="2"/>
  </r>
  <r>
    <s v="Orders - Week 4 - 2022.csv"/>
    <n v="5681"/>
    <d v="2022-01-21T00:00:00"/>
    <x v="3"/>
    <n v="5"/>
    <n v="4"/>
    <x v="2"/>
  </r>
  <r>
    <s v="Orders - Week 4 - 2022.csv"/>
    <n v="5682"/>
    <d v="2022-01-21T00:00:00"/>
    <x v="1"/>
    <n v="4"/>
    <n v="4"/>
    <x v="2"/>
  </r>
  <r>
    <s v="Orders - Week 4 - 2022.csv"/>
    <n v="5683"/>
    <d v="2022-01-21T00:00:00"/>
    <x v="4"/>
    <n v="5"/>
    <n v="1"/>
    <x v="4"/>
  </r>
  <r>
    <s v="Orders - Week 4 - 2022.csv"/>
    <n v="5684"/>
    <d v="2022-01-21T00:00:00"/>
    <x v="2"/>
    <n v="4"/>
    <n v="3"/>
    <x v="2"/>
  </r>
  <r>
    <s v="Orders - Week 4 - 2022.csv"/>
    <n v="5685"/>
    <d v="2022-01-21T00:00:00"/>
    <x v="5"/>
    <n v="0"/>
    <n v="1"/>
    <x v="0"/>
  </r>
  <r>
    <s v="Orders - Week 4 - 2022.csv"/>
    <n v="5686"/>
    <d v="2022-01-21T00:00:00"/>
    <x v="2"/>
    <n v="4"/>
    <n v="2"/>
    <x v="4"/>
  </r>
  <r>
    <s v="Orders - Week 4 - 2022.csv"/>
    <n v="5687"/>
    <d v="2022-01-21T00:00:00"/>
    <x v="2"/>
    <n v="0"/>
    <n v="3"/>
    <x v="2"/>
  </r>
  <r>
    <s v="Orders - Week 4 - 2022.csv"/>
    <n v="5688"/>
    <d v="2022-01-21T00:00:00"/>
    <x v="1"/>
    <n v="4"/>
    <n v="3"/>
    <x v="1"/>
  </r>
  <r>
    <s v="Orders - Week 4 - 2022.csv"/>
    <n v="5689"/>
    <d v="2022-01-21T00:00:00"/>
    <x v="1"/>
    <n v="0"/>
    <n v="4"/>
    <x v="1"/>
  </r>
  <r>
    <s v="Orders - Week 4 - 2022.csv"/>
    <n v="5690"/>
    <d v="2022-01-21T00:00:00"/>
    <x v="2"/>
    <n v="0"/>
    <n v="4"/>
    <x v="2"/>
  </r>
  <r>
    <s v="Orders - Week 4 - 2022.csv"/>
    <n v="5691"/>
    <d v="2022-01-21T00:00:00"/>
    <x v="1"/>
    <n v="4"/>
    <n v="4"/>
    <x v="1"/>
  </r>
  <r>
    <s v="Orders - Week 4 - 2022.csv"/>
    <n v="5693"/>
    <d v="2022-01-21T00:00:00"/>
    <x v="2"/>
    <n v="0"/>
    <n v="3"/>
    <x v="5"/>
  </r>
  <r>
    <s v="Orders - Week 4 - 2022.csv"/>
    <n v="5694"/>
    <d v="2022-01-21T00:00:00"/>
    <x v="3"/>
    <n v="0"/>
    <n v="4"/>
    <x v="2"/>
  </r>
  <r>
    <s v="Orders - Week 4 - 2022.csv"/>
    <n v="5695"/>
    <d v="2022-01-21T00:00:00"/>
    <x v="5"/>
    <n v="0"/>
    <n v="2"/>
    <x v="4"/>
  </r>
  <r>
    <s v="Orders - Week 4 - 2022.csv"/>
    <n v="5696"/>
    <d v="2022-01-21T00:00:00"/>
    <x v="4"/>
    <n v="5"/>
    <n v="1"/>
    <x v="2"/>
  </r>
  <r>
    <s v="Orders - Week 4 - 2022.csv"/>
    <n v="5697"/>
    <d v="2022-01-21T00:00:00"/>
    <x v="3"/>
    <n v="5"/>
    <n v="1"/>
    <x v="5"/>
  </r>
  <r>
    <s v="Orders - Week 4 - 2022.csv"/>
    <n v="5698"/>
    <d v="2022-01-22T00:00:00"/>
    <x v="5"/>
    <n v="0"/>
    <n v="3"/>
    <x v="1"/>
  </r>
  <r>
    <s v="Orders - Week 4 - 2022.csv"/>
    <n v="5699"/>
    <d v="2022-01-22T00:00:00"/>
    <x v="4"/>
    <n v="5"/>
    <n v="4"/>
    <x v="5"/>
  </r>
  <r>
    <s v="Orders - Week 4 - 2022.csv"/>
    <n v="5700"/>
    <d v="2022-01-22T00:00:00"/>
    <x v="4"/>
    <n v="5"/>
    <n v="2"/>
    <x v="5"/>
  </r>
  <r>
    <s v="Orders - Week 4 - 2022.csv"/>
    <n v="5701"/>
    <d v="2022-01-22T00:00:00"/>
    <x v="3"/>
    <n v="5"/>
    <n v="1"/>
    <x v="4"/>
  </r>
  <r>
    <s v="Orders - Week 4 - 2022.csv"/>
    <n v="5703"/>
    <d v="2022-01-22T00:00:00"/>
    <x v="1"/>
    <n v="4"/>
    <n v="2"/>
    <x v="4"/>
  </r>
  <r>
    <s v="Orders - Week 4 - 2022.csv"/>
    <n v="5704"/>
    <d v="2022-01-22T00:00:00"/>
    <x v="3"/>
    <n v="5"/>
    <n v="3"/>
    <x v="0"/>
  </r>
  <r>
    <s v="Orders - Week 4 - 2022.csv"/>
    <n v="5705"/>
    <d v="2022-01-22T00:00:00"/>
    <x v="0"/>
    <n v="0"/>
    <n v="3"/>
    <x v="0"/>
  </r>
  <r>
    <s v="Orders - Week 4 - 2022.csv"/>
    <n v="5706"/>
    <d v="2022-01-22T00:00:00"/>
    <x v="0"/>
    <n v="0"/>
    <n v="4"/>
    <x v="3"/>
  </r>
  <r>
    <s v="Orders - Week 4 - 2022.csv"/>
    <n v="5709"/>
    <d v="2022-01-22T00:00:00"/>
    <x v="1"/>
    <n v="4"/>
    <n v="3"/>
    <x v="5"/>
  </r>
  <r>
    <s v="Orders - Week 4 - 2022.csv"/>
    <n v="5710"/>
    <d v="2022-01-22T00:00:00"/>
    <x v="0"/>
    <n v="0"/>
    <n v="4"/>
    <x v="4"/>
  </r>
  <r>
    <s v="Orders - Week 4 - 2022.csv"/>
    <n v="5711"/>
    <d v="2022-01-22T00:00:00"/>
    <x v="4"/>
    <n v="5"/>
    <n v="2"/>
    <x v="3"/>
  </r>
  <r>
    <s v="Orders - Week 4 - 2022.csv"/>
    <n v="5712"/>
    <d v="2022-01-22T00:00:00"/>
    <x v="0"/>
    <n v="0"/>
    <n v="4"/>
    <x v="5"/>
  </r>
  <r>
    <s v="Orders - Week 4 - 2022.csv"/>
    <n v="5713"/>
    <d v="2022-01-22T00:00:00"/>
    <x v="3"/>
    <n v="0"/>
    <n v="1"/>
    <x v="3"/>
  </r>
  <r>
    <s v="Orders - Week 4 - 2022.csv"/>
    <n v="5714"/>
    <d v="2022-01-22T00:00:00"/>
    <x v="1"/>
    <n v="0"/>
    <n v="2"/>
    <x v="0"/>
  </r>
  <r>
    <s v="Orders - Week 4 - 2022.csv"/>
    <n v="5715"/>
    <d v="2022-01-22T00:00:00"/>
    <x v="1"/>
    <n v="4"/>
    <n v="1"/>
    <x v="0"/>
  </r>
  <r>
    <s v="Orders - Week 4 - 2022.csv"/>
    <n v="5716"/>
    <d v="2022-01-22T00:00:00"/>
    <x v="2"/>
    <n v="4"/>
    <n v="2"/>
    <x v="2"/>
  </r>
  <r>
    <s v="Orders - Week 4 - 2022.csv"/>
    <n v="5717"/>
    <d v="2022-01-22T00:00:00"/>
    <x v="1"/>
    <n v="0"/>
    <n v="1"/>
    <x v="3"/>
  </r>
  <r>
    <s v="Orders - Week 4 - 2022.csv"/>
    <n v="5718"/>
    <d v="2022-01-22T00:00:00"/>
    <x v="1"/>
    <n v="4"/>
    <n v="2"/>
    <x v="1"/>
  </r>
  <r>
    <s v="Orders - Week 4 - 2022.csv"/>
    <n v="5719"/>
    <d v="2022-01-22T00:00:00"/>
    <x v="4"/>
    <n v="5"/>
    <n v="4"/>
    <x v="5"/>
  </r>
  <r>
    <s v="Orders - Week 4 - 2022.csv"/>
    <n v="5720"/>
    <d v="2022-01-22T00:00:00"/>
    <x v="3"/>
    <n v="5"/>
    <n v="2"/>
    <x v="2"/>
  </r>
  <r>
    <s v="Orders - Week 4 - 2022.csv"/>
    <n v="5722"/>
    <d v="2022-01-22T00:00:00"/>
    <x v="1"/>
    <n v="4"/>
    <n v="1"/>
    <x v="1"/>
  </r>
  <r>
    <s v="Orders - Week 4 - 2022.csv"/>
    <n v="5723"/>
    <d v="2022-01-22T00:00:00"/>
    <x v="4"/>
    <n v="5"/>
    <n v="1"/>
    <x v="1"/>
  </r>
  <r>
    <s v="Orders - Week 4 - 2022.csv"/>
    <n v="5724"/>
    <d v="2022-01-22T00:00:00"/>
    <x v="3"/>
    <n v="5"/>
    <n v="3"/>
    <x v="0"/>
  </r>
  <r>
    <s v="Orders - Week 4 - 2022.csv"/>
    <n v="5725"/>
    <d v="2022-01-22T00:00:00"/>
    <x v="2"/>
    <n v="0"/>
    <n v="2"/>
    <x v="5"/>
  </r>
  <r>
    <s v="Orders - Week 4 - 2022.csv"/>
    <n v="5726"/>
    <d v="2022-01-22T00:00:00"/>
    <x v="1"/>
    <n v="0"/>
    <n v="2"/>
    <x v="2"/>
  </r>
  <r>
    <s v="Orders - Week 4 - 2022.csv"/>
    <n v="5727"/>
    <d v="2022-01-22T00:00:00"/>
    <x v="1"/>
    <n v="0"/>
    <n v="1"/>
    <x v="0"/>
  </r>
  <r>
    <s v="Orders - Week 4 - 2022.csv"/>
    <n v="5728"/>
    <d v="2022-01-22T00:00:00"/>
    <x v="3"/>
    <n v="5"/>
    <n v="2"/>
    <x v="5"/>
  </r>
  <r>
    <s v="Orders - Week 4 - 2022.csv"/>
    <n v="5729"/>
    <d v="2022-01-22T00:00:00"/>
    <x v="1"/>
    <n v="4"/>
    <n v="2"/>
    <x v="2"/>
  </r>
  <r>
    <s v="Orders - Week 4 - 2022.csv"/>
    <n v="5730"/>
    <d v="2022-01-22T00:00:00"/>
    <x v="1"/>
    <n v="0"/>
    <n v="3"/>
    <x v="2"/>
  </r>
  <r>
    <s v="Orders - Week 4 - 2022.csv"/>
    <n v="5731"/>
    <d v="2022-01-22T00:00:00"/>
    <x v="1"/>
    <n v="0"/>
    <n v="4"/>
    <x v="4"/>
  </r>
  <r>
    <s v="Orders - Week 4 - 2022.csv"/>
    <n v="5732"/>
    <d v="2022-01-22T00:00:00"/>
    <x v="4"/>
    <n v="5"/>
    <n v="1"/>
    <x v="0"/>
  </r>
  <r>
    <s v="Orders - Week 4 - 2022.csv"/>
    <n v="5733"/>
    <d v="2022-01-22T00:00:00"/>
    <x v="1"/>
    <n v="4"/>
    <n v="1"/>
    <x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BC3051B-8967-492E-AD21-48086D4DCFBD}" name="PivotTable1" cacheId="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B4:C11" firstHeaderRow="1" firstDataRow="1" firstDataCol="1"/>
  <pivotFields count="7">
    <pivotField showAll="0"/>
    <pivotField showAll="0"/>
    <pivotField numFmtId="14" showAll="0"/>
    <pivotField showAll="0"/>
    <pivotField showAll="0"/>
    <pivotField dataField="1" showAll="0"/>
    <pivotField axis="axisRow" showAll="0">
      <items count="7">
        <item x="1"/>
        <item x="4"/>
        <item x="0"/>
        <item x="2"/>
        <item x="3"/>
        <item x="5"/>
        <item t="default"/>
      </items>
    </pivotField>
  </pivotFields>
  <rowFields count="1">
    <field x="6"/>
  </rowFields>
  <rowItems count="7">
    <i>
      <x/>
    </i>
    <i>
      <x v="1"/>
    </i>
    <i>
      <x v="2"/>
    </i>
    <i>
      <x v="3"/>
    </i>
    <i>
      <x v="4"/>
    </i>
    <i>
      <x v="5"/>
    </i>
    <i t="grand">
      <x/>
    </i>
  </rowItems>
  <colItems count="1">
    <i/>
  </colItems>
  <dataFields count="1">
    <dataField name="Sum of Qty" fld="5"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80717DB-01EB-478D-A83B-D50D0E80581D}" name="PivotTable1" cacheId="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B4:C11" firstHeaderRow="1" firstDataRow="1" firstDataCol="1"/>
  <pivotFields count="7">
    <pivotField showAll="0"/>
    <pivotField showAll="0"/>
    <pivotField numFmtId="14" showAll="0"/>
    <pivotField showAll="0">
      <items count="7">
        <item x="5"/>
        <item x="0"/>
        <item x="2"/>
        <item x="3"/>
        <item x="4"/>
        <item x="1"/>
        <item t="default"/>
      </items>
    </pivotField>
    <pivotField showAll="0"/>
    <pivotField dataField="1" showAll="0"/>
    <pivotField axis="axisRow" showAll="0">
      <items count="7">
        <item x="1"/>
        <item x="4"/>
        <item x="0"/>
        <item x="2"/>
        <item x="3"/>
        <item x="5"/>
        <item t="default"/>
      </items>
    </pivotField>
  </pivotFields>
  <rowFields count="1">
    <field x="6"/>
  </rowFields>
  <rowItems count="7">
    <i>
      <x/>
    </i>
    <i>
      <x v="1"/>
    </i>
    <i>
      <x v="2"/>
    </i>
    <i>
      <x v="3"/>
    </i>
    <i>
      <x v="4"/>
    </i>
    <i>
      <x v="5"/>
    </i>
    <i t="grand">
      <x/>
    </i>
  </rowItems>
  <colItems count="1">
    <i/>
  </colItems>
  <dataFields count="1">
    <dataField name="Sum of Qty" fld="5"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6A66C032-6BBA-41EB-91B9-A0698F99C2F9}" autoFormatId="16" applyNumberFormats="0" applyBorderFormats="0" applyFontFormats="0" applyPatternFormats="0" applyAlignmentFormats="0" applyWidthHeightFormats="0">
  <queryTableRefresh nextId="8">
    <queryTableFields count="7">
      <queryTableField id="1" name="Source.Name" tableColumnId="1"/>
      <queryTableField id="2" name="Order ID" tableColumnId="2"/>
      <queryTableField id="3" name="Order Date" tableColumnId="3"/>
      <queryTableField id="4" name="Product ID.1" tableColumnId="4"/>
      <queryTableField id="5" name="Product ID.2" tableColumnId="5"/>
      <queryTableField id="6" name="Qty" tableColumnId="6"/>
      <queryTableField id="7" name="Color" tableColumnId="7"/>
    </queryTableFields>
  </queryTableRefresh>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duct_ID.1" xr10:uid="{B18DD5DE-0E14-43C0-96AA-9371CDD8B7FA}" sourceName="Product ID.1">
  <pivotTables>
    <pivotTable tabId="22" name="PivotTable1"/>
  </pivotTables>
  <data>
    <tabular pivotCacheId="1356049243">
      <items count="6">
        <i x="5" s="1"/>
        <i x="0" s="1"/>
        <i x="2" s="1"/>
        <i x="3" s="1"/>
        <i x="4"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duct ID.1" xr10:uid="{529A8D07-AF7C-49C8-8DE5-8BE4E9D9EE7F}" cache="Slicer_Product_ID.1" caption="Product ID.1" rowHeight="257175"/>
</slicers>
</file>

<file path=xl/tables/_rels/table6.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78551D6-A578-4A37-8939-B7DCD3BDEC35}" name="tblExample" displayName="tblExample" ref="B4:D12" totalsRowShown="0" headerRowDxfId="17" dataDxfId="16">
  <autoFilter ref="B4:D12" xr:uid="{00000000-0009-0000-0100-000001000000}"/>
  <tableColumns count="3">
    <tableColumn id="1" xr3:uid="{28DFB2EC-34FE-4928-8A1B-56980A881353}" name="Emp ID" dataDxfId="15"/>
    <tableColumn id="2" xr3:uid="{71302AF7-ABE6-4702-962D-3BCB5B2DC88E}" name="Name" dataDxfId="14"/>
    <tableColumn id="3" xr3:uid="{0B962700-05E2-4C28-8FD5-3E23C80C3698}" name="Sales" dataDxfId="1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5FDB08F-AD74-458A-8475-1013E80D8ACE}" name="tblDuplicates" displayName="tblDuplicates" ref="B4:F106" totalsRowShown="0">
  <autoFilter ref="B4:F106" xr:uid="{FD34C5F3-1FA5-4338-BFB1-85C75E87C86C}"/>
  <sortState xmlns:xlrd2="http://schemas.microsoft.com/office/spreadsheetml/2017/richdata2" ref="B5:F106">
    <sortCondition ref="B4:B106"/>
  </sortState>
  <tableColumns count="5">
    <tableColumn id="5" xr3:uid="{8886B93D-246B-4BD1-AC1D-2B9714781256}" name="Trans ID" dataDxfId="12"/>
    <tableColumn id="1" xr3:uid="{3EBFA1D7-D916-49AD-9E79-3426012A03FE}" name="Date"/>
    <tableColumn id="2" xr3:uid="{04B85D97-DD91-4820-BF11-E1723342938E}" name="Company"/>
    <tableColumn id="3" xr3:uid="{DB37CC2F-85B8-4F69-816D-49FA105FFBA3}" name="Product"/>
    <tableColumn id="4" xr3:uid="{532EA1E4-A33D-403A-BD86-7BD1B108D609}" name="Amount" dataDxfId="11" dataCellStyle="Currency"/>
  </tableColumns>
  <tableStyleInfo name="TableStyleLight9"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1EF91E8-0576-4D02-885C-CD2EE0AC8216}" name="tblNames" displayName="tblNames" ref="B4:C20" totalsRowShown="0" headerRowDxfId="10">
  <autoFilter ref="B4:C20" xr:uid="{21EF91E8-0576-4D02-885C-CD2EE0AC8216}"/>
  <tableColumns count="2">
    <tableColumn id="1" xr3:uid="{0B1CFC77-7D71-4EEB-B4B8-F75BB829375F}" name="Name"/>
    <tableColumn id="2" xr3:uid="{1C934A20-E8CD-4AF1-8CA7-8547982EA7BA}" name="Email" dataDxfId="9">
      <calculatedColumnFormula>_xlfn.XLOOKUP(tblNames[[#This Row],[Name]],tblCustomers[Name],tblCustomers[Email])</calculatedColumnFormula>
    </tableColumn>
  </tableColumns>
  <tableStyleInfo name="TableStyleLight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4FB79CA-6384-47C5-9506-8C5740F05394}" name="tblCustomers" displayName="tblCustomers" ref="E4:I1004" totalsRowShown="0" headerRowDxfId="8">
  <autoFilter ref="E4:I1004" xr:uid="{24FB79CA-6384-47C5-9506-8C5740F05394}"/>
  <tableColumns count="5">
    <tableColumn id="1" xr3:uid="{131F52AC-03F2-4107-9F30-C30B27B2C8E1}" name="ID"/>
    <tableColumn id="2" xr3:uid="{5792E045-6FE4-49D8-B6B2-33BFB225EF96}" name="Name"/>
    <tableColumn id="3" xr3:uid="{09CBB904-1566-465E-BE85-81435AA114E2}" name="Phone"/>
    <tableColumn id="4" xr3:uid="{3104A700-10A8-4098-8B4A-033F6649C6B0}" name="Email"/>
    <tableColumn id="5" xr3:uid="{9C5CB681-7E65-496F-8CF7-CD9D53E2602E}" name="Company"/>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F3C0C9C-CDC6-499D-88BB-F87A0882C5AD}" name="tblSalesFilter" displayName="tblSalesFilter" ref="B5:F85" totalsRowShown="0">
  <autoFilter ref="B5:F85" xr:uid="{D7C9AAD2-7BB2-463C-935D-823523F3587A}"/>
  <tableColumns count="5">
    <tableColumn id="1" xr3:uid="{A9889B7F-0652-4F5B-8D06-FF7E36EEE308}" name="Order Date"/>
    <tableColumn id="2" xr3:uid="{05D191B7-1066-4ED9-8613-B9AF5300E5C3}" name="Customer Name"/>
    <tableColumn id="3" xr3:uid="{9F474FB8-B5D7-4BDD-8491-156120A330D7}" name="Products"/>
    <tableColumn id="4" xr3:uid="{6C8CF913-BDFA-49DB-9868-301D5E3E533F}" name="Unit Price"/>
    <tableColumn id="5" xr3:uid="{3BA933FF-5FBF-4900-908C-3D7EADBCFD31}" name="Quantity"/>
  </tableColumns>
  <tableStyleInfo name="TableStyleLight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546FE69-8EC7-42BB-A10C-E452564AAC6D}" name="Order_Data" displayName="Order_Data" ref="A1:G661" tableType="queryTable" totalsRowShown="0">
  <autoFilter ref="A1:G661" xr:uid="{4546FE69-8EC7-42BB-A10C-E452564AAC6D}"/>
  <tableColumns count="7">
    <tableColumn id="1" xr3:uid="{51ACF272-58B8-4D76-A1A7-92EB6C24A1BE}" uniqueName="1" name="Source.Name" queryTableFieldId="1" dataDxfId="2"/>
    <tableColumn id="2" xr3:uid="{B8CE339B-0C94-43CE-982D-D2DE6B54F153}" uniqueName="2" name="Order ID" queryTableFieldId="2"/>
    <tableColumn id="3" xr3:uid="{2170177D-9391-4BD4-98F4-AA1D48182922}" uniqueName="3" name="Order Date" queryTableFieldId="3" dataDxfId="1"/>
    <tableColumn id="4" xr3:uid="{84ABAF9B-BC67-426C-9896-C3E81063E3CC}" uniqueName="4" name="Product ID.1" queryTableFieldId="4"/>
    <tableColumn id="5" xr3:uid="{DD13110A-CEDE-49EE-B325-16BF6FD49D25}" uniqueName="5" name="Product ID.2" queryTableFieldId="5"/>
    <tableColumn id="6" xr3:uid="{0F6E98EE-45B1-4223-A04C-5932386CA1B2}" uniqueName="6" name="Qty" queryTableFieldId="6"/>
    <tableColumn id="7" xr3:uid="{ABE7E3A6-DD97-4D6D-B286-1858EBB46FAA}" uniqueName="7" name="Color" queryTableFieldId="7" dataDxfId="0"/>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E482CEB-E178-48BA-9A80-6AECA6E4FD1C}" name="tblOrders4" displayName="tblOrders4" ref="B4:H1005" totalsRowCount="1">
  <autoFilter ref="B4:H1004" xr:uid="{5B67555C-8E59-41D3-943B-299645EC0828}"/>
  <tableColumns count="7">
    <tableColumn id="1" xr3:uid="{294C38F8-3C7C-497C-8012-27D7F294C5E5}" name="Order ID" totalsRowLabel="Total"/>
    <tableColumn id="2" xr3:uid="{C19B7716-56A3-40F4-8C2E-D5DE637E8968}" name="Order Date" dataDxfId="7"/>
    <tableColumn id="3" xr3:uid="{30A8DEA4-D6BC-40F4-BEBF-9C2BCB592EA6}" name="Product ID"/>
    <tableColumn id="4" xr3:uid="{38264B97-B1C9-4A57-A1C8-883898DBCEF5}" name="Qty"/>
    <tableColumn id="5" xr3:uid="{1472F116-8686-4158-859F-3B55824967CD}" name="Color"/>
    <tableColumn id="6" xr3:uid="{F7AAA5B3-3BBB-4089-8EC3-31B2BA36AC2A}" name="Ship Weight" dataDxfId="6">
      <calculatedColumnFormula>IF(_xlfn.XLOOKUP(tblOrders4[[#This Row],[Product ID]],tblProducts[Item],tblProducts[Weight])&lt;40,_xlfn.XLOOKUP(tblOrders4[[#This Row],[Product ID]],tblProducts[Item],tblProducts[Weight]),"BULK")</calculatedColumnFormula>
    </tableColumn>
    <tableColumn id="7" xr3:uid="{2420F6DA-13A0-427C-8511-B4F441768D3A}" name="LET" totalsRowFunction="sum" dataDxfId="5">
      <calculatedColumnFormula>_xlfn.LET(_xlpm.weight,_xlfn.XLOOKUP(tblOrders4[[#This Row],[Product ID]],tblProducts[Item],tblProducts[Weight]),
IF(_xlpm.weight&lt;40,_xlpm.weight,"BULK"))</calculatedColumnFormula>
    </tableColumn>
  </tableColumns>
  <tableStyleInfo name="TableStyleMedium2"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C587A4B-BA3B-4B23-ABAF-69661B69D9ED}" name="tblProducts" displayName="tblProducts" ref="N4:O15" totalsRowShown="0">
  <autoFilter ref="N4:O15" xr:uid="{BC587A4B-BA3B-4B23-ABAF-69661B69D9ED}"/>
  <sortState xmlns:xlrd2="http://schemas.microsoft.com/office/spreadsheetml/2017/richdata2" ref="N5:O15">
    <sortCondition ref="N1:N12"/>
  </sortState>
  <tableColumns count="2">
    <tableColumn id="1" xr3:uid="{D3182E5C-D4CE-4533-ABCA-2AAC8D432C8B}" name="Item"/>
    <tableColumn id="2" xr3:uid="{400776F7-F70F-49DF-BE08-0FB1FC13E54E}" name="Weight"/>
  </tableColumns>
  <tableStyleInfo name="TableStyleLight10"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8EA1239-A5AB-4A4C-88DB-125DD987927A}" name="Table1" displayName="Table1" ref="B4:C976" totalsRowShown="0">
  <autoFilter ref="B4:C976" xr:uid="{9EE7D262-7673-45B3-B2BF-A3AF45AAD441}"/>
  <tableColumns count="2">
    <tableColumn id="1" xr3:uid="{EDFF6401-A6E2-4600-A4ED-E9D5275233BD}" name="Invoice ID" dataDxfId="4" dataCellStyle="Comma"/>
    <tableColumn id="2" xr3:uid="{89D80B8F-702B-459D-A62D-D53ACA8603FC}" name="Amount" dataDxfId="3" dataCellStyle="Comma"/>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12.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table" Target="../tables/table7.xml"/></Relationships>
</file>

<file path=xl/worksheets/_rels/sheet15.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36E9F-E5A6-4249-9000-E04BBA72F4DF}">
  <dimension ref="B2:C20"/>
  <sheetViews>
    <sheetView showGridLines="0" tabSelected="1" workbookViewId="0">
      <selection activeCell="C24" sqref="C24"/>
    </sheetView>
  </sheetViews>
  <sheetFormatPr defaultRowHeight="15" x14ac:dyDescent="0.25"/>
  <cols>
    <col min="2" max="2" width="3.42578125" customWidth="1"/>
    <col min="3" max="3" width="30.28515625" bestFit="1" customWidth="1"/>
  </cols>
  <sheetData>
    <row r="2" spans="2:3" ht="17.25" x14ac:dyDescent="0.3">
      <c r="B2" s="50" t="s">
        <v>4667</v>
      </c>
    </row>
    <row r="4" spans="2:3" x14ac:dyDescent="0.25">
      <c r="B4" s="52"/>
      <c r="C4" s="30" t="s">
        <v>4668</v>
      </c>
    </row>
    <row r="5" spans="2:3" x14ac:dyDescent="0.25">
      <c r="B5">
        <v>1</v>
      </c>
      <c r="C5" s="51" t="s">
        <v>4669</v>
      </c>
    </row>
    <row r="6" spans="2:3" x14ac:dyDescent="0.25">
      <c r="B6">
        <v>2</v>
      </c>
      <c r="C6" s="51" t="s">
        <v>4639</v>
      </c>
    </row>
    <row r="7" spans="2:3" x14ac:dyDescent="0.25">
      <c r="B7">
        <v>3</v>
      </c>
      <c r="C7" s="51" t="s">
        <v>4670</v>
      </c>
    </row>
    <row r="8" spans="2:3" x14ac:dyDescent="0.25">
      <c r="B8">
        <v>4</v>
      </c>
      <c r="C8" s="51" t="s">
        <v>4671</v>
      </c>
    </row>
    <row r="9" spans="2:3" x14ac:dyDescent="0.25">
      <c r="B9">
        <v>5</v>
      </c>
      <c r="C9" s="51" t="s">
        <v>163</v>
      </c>
    </row>
    <row r="10" spans="2:3" x14ac:dyDescent="0.25">
      <c r="B10">
        <v>6</v>
      </c>
      <c r="C10" s="51" t="s">
        <v>4672</v>
      </c>
    </row>
    <row r="11" spans="2:3" x14ac:dyDescent="0.25">
      <c r="B11">
        <v>7</v>
      </c>
      <c r="C11" s="51" t="s">
        <v>4673</v>
      </c>
    </row>
    <row r="12" spans="2:3" x14ac:dyDescent="0.25">
      <c r="B12">
        <v>8</v>
      </c>
      <c r="C12" s="51" t="s">
        <v>4674</v>
      </c>
    </row>
    <row r="13" spans="2:3" x14ac:dyDescent="0.25">
      <c r="B13">
        <v>9</v>
      </c>
      <c r="C13" s="51" t="s">
        <v>4692</v>
      </c>
    </row>
    <row r="14" spans="2:3" x14ac:dyDescent="0.25">
      <c r="B14">
        <v>10</v>
      </c>
      <c r="C14" s="51" t="s">
        <v>4675</v>
      </c>
    </row>
    <row r="15" spans="2:3" x14ac:dyDescent="0.25">
      <c r="B15">
        <v>11</v>
      </c>
      <c r="C15" s="51" t="s">
        <v>4676</v>
      </c>
    </row>
    <row r="16" spans="2:3" x14ac:dyDescent="0.25">
      <c r="B16">
        <v>12</v>
      </c>
      <c r="C16" s="51" t="s">
        <v>4677</v>
      </c>
    </row>
    <row r="17" spans="2:3" x14ac:dyDescent="0.25">
      <c r="B17">
        <v>13</v>
      </c>
      <c r="C17" s="51" t="s">
        <v>3642</v>
      </c>
    </row>
    <row r="18" spans="2:3" x14ac:dyDescent="0.25">
      <c r="B18">
        <v>14</v>
      </c>
      <c r="C18" s="51" t="s">
        <v>4678</v>
      </c>
    </row>
    <row r="19" spans="2:3" x14ac:dyDescent="0.25">
      <c r="B19">
        <v>15</v>
      </c>
      <c r="C19" s="51" t="s">
        <v>4679</v>
      </c>
    </row>
    <row r="20" spans="2:3" x14ac:dyDescent="0.25">
      <c r="B20">
        <v>16</v>
      </c>
      <c r="C20" s="51" t="s">
        <v>4680</v>
      </c>
    </row>
  </sheetData>
  <hyperlinks>
    <hyperlink ref="C5" location="'Formulas'!A1" display="Formulas" xr:uid="{A92C6F9C-5A71-427C-8AA5-392B83CDFB94}"/>
    <hyperlink ref="C6" location="'COUNTIF'!A1" display="COUNTIF" xr:uid="{3C31DB71-1C9C-4E11-96EE-E75A733B05E6}"/>
    <hyperlink ref="C7" location="'Data Types + Number Formatting'!A1" display="Data Types + Number Formatting" xr:uid="{6927F31B-AB40-4040-B0A3-044AD725D72B}"/>
    <hyperlink ref="C8" location="'Excel Tables Pros Cons'!A1" display="Excel Tables Pros Cons" xr:uid="{31CCBB18-FEDA-4585-8FBF-B10D94B27C26}"/>
    <hyperlink ref="C9" location="'Conditional Formatting'!A1" display="Conditional Formatting" xr:uid="{B2E99210-0992-41F4-BAE9-98E3F36CF072}"/>
    <hyperlink ref="C10" location="'Simple XLOOKUP'!A1" display="Simple XLOOKUP" xr:uid="{EA0B3225-CDF5-47FB-ADA9-0D22601948AF}"/>
    <hyperlink ref="C11" location="'FILTER'!A1" display="FILTER" xr:uid="{CFD9E880-601B-49CE-92FB-3824A18DBC52}"/>
    <hyperlink ref="C12" location="'Power Query'!A1" display="Power Query" xr:uid="{2489A1B5-E1EF-46CC-BEB7-21130A50FFC4}"/>
    <hyperlink ref="C13" location="'Order Data'!A1" display="Order Data" xr:uid="{7DB31031-FD15-4DB5-8BAD-F98AE2F0EE9B}"/>
    <hyperlink ref="C14" location="'Pivot Tables'!A1" display="Pivot Tables" xr:uid="{CF79A087-EDB2-4547-9906-8C6D49706E94}"/>
    <hyperlink ref="C15" location="'Pivot Charts + Dashboards'!A1" display="Pivot Charts + Dashboards" xr:uid="{2EC69D18-2B29-4CEC-9DB3-3F6C3E5C4EB0}"/>
    <hyperlink ref="C16" location="'Power Pivot'!A1" display="Power Pivot" xr:uid="{69DD16FD-7078-4AEA-BF46-8D17009290CC}"/>
    <hyperlink ref="C17" location="'LET'!A1" display="LET" xr:uid="{80BDC21E-5E6B-4A03-856B-0A5CA94294EE}"/>
    <hyperlink ref="C18" location="'LAMBDA'!A1" display="LAMBDA" xr:uid="{7525A322-1028-417B-AE47-168E33E6574A}"/>
    <hyperlink ref="C19" location="'VBA'!A1" display="VBA" xr:uid="{C6220776-9D25-4233-AA0F-075BC03BEE2A}"/>
    <hyperlink ref="C20" location="'AI'!A1" display="AI" xr:uid="{9895D421-8747-401C-B1E1-4FF354141933}"/>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921A-87E5-4D9D-9445-3A0519FE7159}">
  <sheetPr codeName="Sheet2"/>
  <dimension ref="B1:G18"/>
  <sheetViews>
    <sheetView zoomScaleNormal="100" workbookViewId="0">
      <selection activeCell="E15" sqref="E15"/>
    </sheetView>
  </sheetViews>
  <sheetFormatPr defaultRowHeight="15" x14ac:dyDescent="0.25"/>
  <cols>
    <col min="1" max="1" width="3.7109375" customWidth="1"/>
    <col min="2" max="2" width="10.85546875" bestFit="1" customWidth="1"/>
    <col min="3" max="3" width="15.85546875" bestFit="1" customWidth="1"/>
    <col min="4" max="4" width="9.7109375" bestFit="1" customWidth="1"/>
    <col min="5" max="5" width="8.7109375" bestFit="1" customWidth="1"/>
    <col min="6" max="6" width="12.5703125" bestFit="1" customWidth="1"/>
    <col min="7" max="7" width="9" bestFit="1" customWidth="1"/>
  </cols>
  <sheetData>
    <row r="1" spans="2:7" s="14" customFormat="1" ht="30" customHeight="1" x14ac:dyDescent="0.35">
      <c r="B1" s="14" t="s">
        <v>0</v>
      </c>
    </row>
    <row r="4" spans="2:7" x14ac:dyDescent="0.25">
      <c r="B4" s="13" t="s">
        <v>1</v>
      </c>
      <c r="C4" s="13" t="s">
        <v>2</v>
      </c>
      <c r="D4" s="13" t="s">
        <v>3</v>
      </c>
      <c r="E4" s="13" t="s">
        <v>4</v>
      </c>
      <c r="F4" s="13" t="s">
        <v>5</v>
      </c>
      <c r="G4" s="13" t="s">
        <v>6</v>
      </c>
    </row>
    <row r="5" spans="2:7" x14ac:dyDescent="0.25">
      <c r="B5" s="2">
        <v>43101</v>
      </c>
      <c r="C5" t="s">
        <v>7</v>
      </c>
      <c r="D5" s="3">
        <v>9.1999999999999993</v>
      </c>
      <c r="E5" s="4">
        <v>970</v>
      </c>
      <c r="F5" s="5">
        <v>93.702000000000012</v>
      </c>
      <c r="G5" s="6">
        <f>D5*E5</f>
        <v>8924</v>
      </c>
    </row>
    <row r="6" spans="2:7" x14ac:dyDescent="0.25">
      <c r="B6" s="2">
        <v>43101</v>
      </c>
      <c r="C6" t="s">
        <v>8</v>
      </c>
      <c r="D6" s="3">
        <v>46</v>
      </c>
      <c r="E6" s="4">
        <v>190</v>
      </c>
      <c r="F6" s="7">
        <v>89.14800000000001</v>
      </c>
      <c r="G6" s="6">
        <f>D6*E6</f>
        <v>8740</v>
      </c>
    </row>
    <row r="7" spans="2:7" x14ac:dyDescent="0.25">
      <c r="B7" s="2">
        <v>43101</v>
      </c>
      <c r="C7" t="s">
        <v>9</v>
      </c>
      <c r="D7" s="3">
        <v>9.1999999999999993</v>
      </c>
      <c r="E7" s="4">
        <v>470</v>
      </c>
      <c r="F7" s="7">
        <v>41.510399999999997</v>
      </c>
      <c r="G7" s="6">
        <f t="shared" ref="G7:G12" si="0">D7*E7</f>
        <v>4324</v>
      </c>
    </row>
    <row r="8" spans="2:7" x14ac:dyDescent="0.25">
      <c r="B8" s="2">
        <v>43101</v>
      </c>
      <c r="C8" t="s">
        <v>8</v>
      </c>
      <c r="D8" s="3">
        <v>0</v>
      </c>
      <c r="E8" s="4">
        <v>0</v>
      </c>
      <c r="F8" s="7">
        <v>20</v>
      </c>
      <c r="G8" s="6">
        <f t="shared" si="0"/>
        <v>0</v>
      </c>
    </row>
    <row r="9" spans="2:7" x14ac:dyDescent="0.25">
      <c r="B9" s="2">
        <v>43101</v>
      </c>
      <c r="C9" t="s">
        <v>10</v>
      </c>
      <c r="D9" s="3">
        <v>2.99</v>
      </c>
      <c r="E9" s="4">
        <v>900</v>
      </c>
      <c r="F9" s="7">
        <v>27.717300000000005</v>
      </c>
      <c r="G9" s="6">
        <f t="shared" si="0"/>
        <v>2691</v>
      </c>
    </row>
    <row r="10" spans="2:7" x14ac:dyDescent="0.25">
      <c r="B10" s="2">
        <v>43102</v>
      </c>
      <c r="C10" t="s">
        <v>11</v>
      </c>
      <c r="D10" s="3">
        <v>14</v>
      </c>
      <c r="E10" s="4">
        <v>100</v>
      </c>
      <c r="F10" s="7">
        <v>13.86</v>
      </c>
      <c r="G10" s="6">
        <f t="shared" si="0"/>
        <v>1400</v>
      </c>
    </row>
    <row r="11" spans="2:7" x14ac:dyDescent="0.25">
      <c r="B11" s="2">
        <v>43102</v>
      </c>
      <c r="C11" t="s">
        <v>10</v>
      </c>
      <c r="D11" s="3">
        <v>10</v>
      </c>
      <c r="E11" s="4">
        <v>810</v>
      </c>
      <c r="F11" s="7">
        <v>62.83</v>
      </c>
      <c r="G11" s="6">
        <f t="shared" si="0"/>
        <v>8100</v>
      </c>
    </row>
    <row r="12" spans="2:7" x14ac:dyDescent="0.25">
      <c r="B12" s="2">
        <v>43103</v>
      </c>
      <c r="C12" t="s">
        <v>7</v>
      </c>
      <c r="D12" s="3">
        <v>3.5</v>
      </c>
      <c r="E12" s="4">
        <v>750</v>
      </c>
      <c r="F12" s="7">
        <v>26.25</v>
      </c>
      <c r="G12" s="6">
        <f t="shared" si="0"/>
        <v>2625</v>
      </c>
    </row>
    <row r="13" spans="2:7" ht="15.75" thickBot="1" x14ac:dyDescent="0.3">
      <c r="B13" s="8" t="s">
        <v>12</v>
      </c>
      <c r="C13" s="9"/>
      <c r="D13" s="8"/>
      <c r="E13" s="10">
        <f t="shared" ref="E13:G13" si="1">SUM(E5:E12)</f>
        <v>4190</v>
      </c>
      <c r="F13" s="11">
        <f t="shared" si="1"/>
        <v>375.01770000000005</v>
      </c>
      <c r="G13" s="12">
        <f t="shared" si="1"/>
        <v>36804</v>
      </c>
    </row>
    <row r="15" spans="2:7" x14ac:dyDescent="0.25">
      <c r="D15" t="s">
        <v>13</v>
      </c>
      <c r="E15" s="4">
        <f>AVERAGE(E5:E12)</f>
        <v>523.75</v>
      </c>
      <c r="F15" s="6">
        <f>AVERAGE(F5:F12)</f>
        <v>46.877212500000006</v>
      </c>
      <c r="G15" s="6">
        <f>AVERAGE(G5:G12)</f>
        <v>4600.5</v>
      </c>
    </row>
    <row r="16" spans="2:7" x14ac:dyDescent="0.25">
      <c r="D16" t="s">
        <v>14</v>
      </c>
      <c r="E16" s="4">
        <f>COUNT(E5:E12)</f>
        <v>8</v>
      </c>
      <c r="F16" s="6">
        <f>COUNT(F5:F12)</f>
        <v>8</v>
      </c>
      <c r="G16" s="6">
        <f>COUNT(G5:G12)</f>
        <v>8</v>
      </c>
    </row>
    <row r="17" spans="4:7" x14ac:dyDescent="0.25">
      <c r="D17" t="s">
        <v>15</v>
      </c>
      <c r="E17" s="4">
        <f>MAX(E5:E12)</f>
        <v>970</v>
      </c>
      <c r="F17" s="6">
        <f>MAX(F5:F12)</f>
        <v>93.702000000000012</v>
      </c>
      <c r="G17" s="6">
        <f>MAX(G5:G12)</f>
        <v>8924</v>
      </c>
    </row>
    <row r="18" spans="4:7" x14ac:dyDescent="0.25">
      <c r="D18" t="s">
        <v>16</v>
      </c>
      <c r="E18" s="4">
        <f>MIN(E5:E12)</f>
        <v>0</v>
      </c>
      <c r="F18" s="6">
        <f>MIN(F5:F12)</f>
        <v>13.86</v>
      </c>
      <c r="G18" s="6">
        <f>MIN(G5:G12)</f>
        <v>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11650-1625-4F0B-B4AC-74ECEC69969D}">
  <dimension ref="B1:H29"/>
  <sheetViews>
    <sheetView workbookViewId="0">
      <selection activeCell="H3" sqref="H3"/>
    </sheetView>
  </sheetViews>
  <sheetFormatPr defaultRowHeight="15" x14ac:dyDescent="0.25"/>
  <cols>
    <col min="1" max="1" width="3.7109375" customWidth="1"/>
    <col min="2" max="2" width="10.85546875" bestFit="1" customWidth="1"/>
    <col min="3" max="3" width="20.5703125" bestFit="1" customWidth="1"/>
    <col min="4" max="4" width="8" bestFit="1" customWidth="1"/>
    <col min="5" max="5" width="5.5703125" customWidth="1"/>
  </cols>
  <sheetData>
    <row r="1" spans="2:8" s="14" customFormat="1" ht="30" customHeight="1" x14ac:dyDescent="0.35">
      <c r="B1" s="14" t="s">
        <v>4639</v>
      </c>
    </row>
    <row r="3" spans="2:8" x14ac:dyDescent="0.25">
      <c r="B3" s="30" t="s">
        <v>1</v>
      </c>
      <c r="C3" s="30" t="s">
        <v>3626</v>
      </c>
      <c r="D3" s="30" t="s">
        <v>55</v>
      </c>
      <c r="E3" s="30" t="s">
        <v>3639</v>
      </c>
      <c r="G3" s="30" t="s">
        <v>4666</v>
      </c>
      <c r="H3">
        <f>COUNTIF(E4:E29,"&gt;1")</f>
        <v>16</v>
      </c>
    </row>
    <row r="4" spans="2:8" x14ac:dyDescent="0.25">
      <c r="B4" s="18">
        <v>44562</v>
      </c>
      <c r="C4" t="s">
        <v>4640</v>
      </c>
      <c r="D4" t="s">
        <v>3643</v>
      </c>
      <c r="E4">
        <v>3</v>
      </c>
    </row>
    <row r="5" spans="2:8" x14ac:dyDescent="0.25">
      <c r="B5" s="18">
        <v>44562</v>
      </c>
      <c r="C5" t="s">
        <v>4641</v>
      </c>
      <c r="D5" t="s">
        <v>3645</v>
      </c>
      <c r="E5">
        <v>1</v>
      </c>
    </row>
    <row r="6" spans="2:8" x14ac:dyDescent="0.25">
      <c r="B6" s="18">
        <v>44562</v>
      </c>
      <c r="C6" t="s">
        <v>4642</v>
      </c>
      <c r="D6" t="s">
        <v>3646</v>
      </c>
      <c r="E6">
        <v>3</v>
      </c>
    </row>
    <row r="7" spans="2:8" x14ac:dyDescent="0.25">
      <c r="B7" s="18">
        <v>44562</v>
      </c>
      <c r="C7" t="s">
        <v>4643</v>
      </c>
      <c r="D7" t="s">
        <v>3645</v>
      </c>
      <c r="E7">
        <v>2</v>
      </c>
    </row>
    <row r="8" spans="2:8" x14ac:dyDescent="0.25">
      <c r="B8" s="18">
        <v>44562</v>
      </c>
      <c r="C8" t="s">
        <v>4644</v>
      </c>
      <c r="D8" t="s">
        <v>3649</v>
      </c>
      <c r="E8">
        <v>2</v>
      </c>
    </row>
    <row r="9" spans="2:8" x14ac:dyDescent="0.25">
      <c r="B9" s="18">
        <v>44562</v>
      </c>
      <c r="C9" t="s">
        <v>4645</v>
      </c>
      <c r="D9" t="s">
        <v>3650</v>
      </c>
      <c r="E9">
        <v>3</v>
      </c>
    </row>
    <row r="10" spans="2:8" x14ac:dyDescent="0.25">
      <c r="B10" s="18">
        <v>44562</v>
      </c>
      <c r="C10" t="s">
        <v>4646</v>
      </c>
      <c r="D10" t="s">
        <v>3651</v>
      </c>
      <c r="E10">
        <v>3</v>
      </c>
    </row>
    <row r="11" spans="2:8" x14ac:dyDescent="0.25">
      <c r="B11" s="18">
        <v>44562</v>
      </c>
      <c r="C11" t="s">
        <v>4647</v>
      </c>
      <c r="D11" t="s">
        <v>3646</v>
      </c>
      <c r="E11">
        <v>4</v>
      </c>
    </row>
    <row r="12" spans="2:8" x14ac:dyDescent="0.25">
      <c r="B12" s="18">
        <v>44562</v>
      </c>
      <c r="C12" t="s">
        <v>4648</v>
      </c>
      <c r="D12" t="s">
        <v>3652</v>
      </c>
      <c r="E12">
        <v>3</v>
      </c>
    </row>
    <row r="13" spans="2:8" x14ac:dyDescent="0.25">
      <c r="B13" s="18">
        <v>44562</v>
      </c>
      <c r="C13" t="s">
        <v>4649</v>
      </c>
      <c r="D13" t="s">
        <v>3652</v>
      </c>
      <c r="E13">
        <v>2</v>
      </c>
    </row>
    <row r="14" spans="2:8" x14ac:dyDescent="0.25">
      <c r="B14" s="18">
        <v>44562</v>
      </c>
      <c r="C14" t="s">
        <v>4650</v>
      </c>
      <c r="D14" t="s">
        <v>3654</v>
      </c>
      <c r="E14">
        <v>1</v>
      </c>
    </row>
    <row r="15" spans="2:8" x14ac:dyDescent="0.25">
      <c r="B15" s="18">
        <v>44562</v>
      </c>
      <c r="C15" t="s">
        <v>4651</v>
      </c>
      <c r="D15" t="s">
        <v>3656</v>
      </c>
      <c r="E15">
        <v>1</v>
      </c>
    </row>
    <row r="16" spans="2:8" x14ac:dyDescent="0.25">
      <c r="B16" s="18">
        <v>44562</v>
      </c>
      <c r="C16" t="s">
        <v>4652</v>
      </c>
      <c r="D16" t="s">
        <v>3643</v>
      </c>
      <c r="E16">
        <v>2</v>
      </c>
    </row>
    <row r="17" spans="2:5" x14ac:dyDescent="0.25">
      <c r="B17" s="18">
        <v>44562</v>
      </c>
      <c r="C17" t="s">
        <v>4653</v>
      </c>
      <c r="D17" t="s">
        <v>3645</v>
      </c>
      <c r="E17">
        <v>4</v>
      </c>
    </row>
    <row r="18" spans="2:5" x14ac:dyDescent="0.25">
      <c r="B18" s="18">
        <v>44562</v>
      </c>
      <c r="C18" t="s">
        <v>4654</v>
      </c>
      <c r="D18" t="s">
        <v>3652</v>
      </c>
      <c r="E18">
        <v>1</v>
      </c>
    </row>
    <row r="19" spans="2:5" x14ac:dyDescent="0.25">
      <c r="B19" s="18">
        <v>44562</v>
      </c>
      <c r="C19" t="s">
        <v>4655</v>
      </c>
      <c r="D19" t="s">
        <v>3654</v>
      </c>
      <c r="E19">
        <v>2</v>
      </c>
    </row>
    <row r="20" spans="2:5" x14ac:dyDescent="0.25">
      <c r="B20" s="18">
        <v>44562</v>
      </c>
      <c r="C20" t="s">
        <v>4656</v>
      </c>
      <c r="D20" t="s">
        <v>3650</v>
      </c>
      <c r="E20">
        <v>1</v>
      </c>
    </row>
    <row r="21" spans="2:5" x14ac:dyDescent="0.25">
      <c r="B21" s="18">
        <v>44562</v>
      </c>
      <c r="C21" t="s">
        <v>4657</v>
      </c>
      <c r="D21" t="s">
        <v>3649</v>
      </c>
      <c r="E21">
        <v>1</v>
      </c>
    </row>
    <row r="22" spans="2:5" x14ac:dyDescent="0.25">
      <c r="B22" s="18">
        <v>44562</v>
      </c>
      <c r="C22" t="s">
        <v>4658</v>
      </c>
      <c r="D22" t="s">
        <v>3650</v>
      </c>
      <c r="E22">
        <v>1</v>
      </c>
    </row>
    <row r="23" spans="2:5" x14ac:dyDescent="0.25">
      <c r="B23" s="18">
        <v>44562</v>
      </c>
      <c r="C23" t="s">
        <v>4659</v>
      </c>
      <c r="D23" t="s">
        <v>3649</v>
      </c>
      <c r="E23">
        <v>3</v>
      </c>
    </row>
    <row r="24" spans="2:5" x14ac:dyDescent="0.25">
      <c r="B24" s="18">
        <v>44562</v>
      </c>
      <c r="C24" t="s">
        <v>4660</v>
      </c>
      <c r="D24" t="s">
        <v>3654</v>
      </c>
      <c r="E24">
        <v>2</v>
      </c>
    </row>
    <row r="25" spans="2:5" x14ac:dyDescent="0.25">
      <c r="B25" s="18">
        <v>44562</v>
      </c>
      <c r="C25" t="s">
        <v>4661</v>
      </c>
      <c r="D25" t="s">
        <v>3649</v>
      </c>
      <c r="E25">
        <v>2</v>
      </c>
    </row>
    <row r="26" spans="2:5" x14ac:dyDescent="0.25">
      <c r="B26" s="18">
        <v>44562</v>
      </c>
      <c r="C26" t="s">
        <v>4662</v>
      </c>
      <c r="D26" t="s">
        <v>3652</v>
      </c>
      <c r="E26">
        <v>1</v>
      </c>
    </row>
    <row r="27" spans="2:5" x14ac:dyDescent="0.25">
      <c r="B27" s="18">
        <v>44562</v>
      </c>
      <c r="C27" t="s">
        <v>4663</v>
      </c>
      <c r="D27" t="s">
        <v>3651</v>
      </c>
      <c r="E27">
        <v>1</v>
      </c>
    </row>
    <row r="28" spans="2:5" x14ac:dyDescent="0.25">
      <c r="B28" s="18">
        <v>44562</v>
      </c>
      <c r="C28" t="s">
        <v>4664</v>
      </c>
      <c r="D28" t="s">
        <v>3646</v>
      </c>
      <c r="E28">
        <v>1</v>
      </c>
    </row>
    <row r="29" spans="2:5" x14ac:dyDescent="0.25">
      <c r="B29" s="18">
        <v>44562</v>
      </c>
      <c r="C29" t="s">
        <v>4665</v>
      </c>
      <c r="D29" t="s">
        <v>3658</v>
      </c>
      <c r="E29">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88ABF-B102-43C4-9573-06A2271FD12A}">
  <sheetPr codeName="Sheet3"/>
  <dimension ref="B1:E17"/>
  <sheetViews>
    <sheetView zoomScaleNormal="100" workbookViewId="0">
      <selection activeCell="C12" sqref="C12"/>
    </sheetView>
  </sheetViews>
  <sheetFormatPr defaultRowHeight="15" outlineLevelRow="1" x14ac:dyDescent="0.25"/>
  <cols>
    <col min="1" max="1" width="3.7109375" customWidth="1"/>
    <col min="2" max="2" width="16.28515625" customWidth="1"/>
    <col min="3" max="3" width="17.7109375" bestFit="1" customWidth="1"/>
    <col min="4" max="4" width="12" bestFit="1" customWidth="1"/>
    <col min="5" max="5" width="11" bestFit="1" customWidth="1"/>
    <col min="6" max="6" width="12.42578125" bestFit="1" customWidth="1"/>
    <col min="7" max="7" width="11.5703125" bestFit="1" customWidth="1"/>
    <col min="8" max="9" width="11.85546875" bestFit="1" customWidth="1"/>
    <col min="10" max="10" width="11.85546875" customWidth="1"/>
  </cols>
  <sheetData>
    <row r="1" spans="2:5" s="14" customFormat="1" ht="30" customHeight="1" x14ac:dyDescent="0.35">
      <c r="B1" s="14" t="s">
        <v>29</v>
      </c>
    </row>
    <row r="4" spans="2:5" x14ac:dyDescent="0.25">
      <c r="B4" s="15" t="s">
        <v>17</v>
      </c>
    </row>
    <row r="5" spans="2:5" x14ac:dyDescent="0.25">
      <c r="B5" t="s">
        <v>18</v>
      </c>
      <c r="C5">
        <v>10000</v>
      </c>
    </row>
    <row r="6" spans="2:5" x14ac:dyDescent="0.25">
      <c r="B6" t="s">
        <v>19</v>
      </c>
      <c r="C6" t="s">
        <v>20</v>
      </c>
    </row>
    <row r="7" spans="2:5" x14ac:dyDescent="0.25">
      <c r="B7" t="s">
        <v>21</v>
      </c>
      <c r="C7" t="b">
        <v>1</v>
      </c>
    </row>
    <row r="10" spans="2:5" hidden="1" outlineLevel="1" x14ac:dyDescent="0.25">
      <c r="B10" s="13" t="s">
        <v>22</v>
      </c>
    </row>
    <row r="11" spans="2:5" hidden="1" outlineLevel="1" x14ac:dyDescent="0.25">
      <c r="B11" t="s">
        <v>23</v>
      </c>
      <c r="C11">
        <v>1245.5</v>
      </c>
    </row>
    <row r="12" spans="2:5" hidden="1" outlineLevel="1" x14ac:dyDescent="0.25">
      <c r="B12" t="s">
        <v>24</v>
      </c>
      <c r="C12" s="16">
        <v>1245.5</v>
      </c>
    </row>
    <row r="13" spans="2:5" hidden="1" outlineLevel="1" x14ac:dyDescent="0.25">
      <c r="B13" t="s">
        <v>25</v>
      </c>
      <c r="C13" s="17">
        <v>1245.5</v>
      </c>
    </row>
    <row r="14" spans="2:5" hidden="1" outlineLevel="1" x14ac:dyDescent="0.25">
      <c r="B14" t="s">
        <v>26</v>
      </c>
      <c r="C14" s="18">
        <v>43132</v>
      </c>
    </row>
    <row r="15" spans="2:5" hidden="1" outlineLevel="1" x14ac:dyDescent="0.25">
      <c r="B15" t="s">
        <v>27</v>
      </c>
      <c r="C15" s="1">
        <v>0.1</v>
      </c>
      <c r="D15" s="1">
        <v>10</v>
      </c>
      <c r="E15" s="1">
        <v>0.1</v>
      </c>
    </row>
    <row r="16" spans="2:5" hidden="1" outlineLevel="1" x14ac:dyDescent="0.25">
      <c r="B16" t="s">
        <v>19</v>
      </c>
      <c r="C16" s="19" t="s">
        <v>28</v>
      </c>
    </row>
    <row r="17" collapsed="1" x14ac:dyDescent="0.25"/>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B29C7-2064-4465-8458-B10D26C2D95A}">
  <sheetPr codeName="Sheet4"/>
  <dimension ref="A1:T36"/>
  <sheetViews>
    <sheetView workbookViewId="0">
      <selection activeCell="A31" sqref="A31:XFD34"/>
    </sheetView>
  </sheetViews>
  <sheetFormatPr defaultColWidth="9.140625" defaultRowHeight="15" outlineLevelCol="1" x14ac:dyDescent="0.25"/>
  <cols>
    <col min="1" max="1" width="3.7109375" style="21" customWidth="1"/>
    <col min="2" max="2" width="9.42578125" style="21" bestFit="1" customWidth="1"/>
    <col min="3" max="3" width="19.7109375" style="21" bestFit="1" customWidth="1"/>
    <col min="4" max="4" width="9.42578125" style="21" bestFit="1" customWidth="1"/>
    <col min="5" max="5" width="7.140625" style="21" customWidth="1"/>
    <col min="6" max="6" width="5.7109375" style="21" hidden="1" customWidth="1" outlineLevel="1"/>
    <col min="7" max="7" width="53.7109375" style="21" hidden="1" customWidth="1" outlineLevel="1"/>
    <col min="8" max="8" width="9.140625" style="21" collapsed="1"/>
    <col min="9" max="16384" width="9.140625" style="21"/>
  </cols>
  <sheetData>
    <row r="1" spans="1:20" s="29" customFormat="1" ht="30" customHeight="1" x14ac:dyDescent="0.35">
      <c r="B1" s="29" t="s">
        <v>52</v>
      </c>
    </row>
    <row r="2" spans="1:20" x14ac:dyDescent="0.25">
      <c r="A2" s="20"/>
      <c r="E2" s="48"/>
      <c r="F2" s="22"/>
      <c r="G2" s="22"/>
      <c r="H2" s="22"/>
      <c r="I2" s="22"/>
      <c r="J2" s="22"/>
      <c r="K2" s="22"/>
      <c r="L2" s="22"/>
      <c r="M2" s="22"/>
      <c r="N2" s="22"/>
      <c r="O2" s="22"/>
      <c r="P2" s="22"/>
      <c r="Q2" s="22"/>
      <c r="R2" s="22"/>
      <c r="S2" s="22"/>
      <c r="T2" s="22"/>
    </row>
    <row r="3" spans="1:20" x14ac:dyDescent="0.25">
      <c r="A3" s="20"/>
      <c r="E3" s="49"/>
      <c r="F3" s="24"/>
      <c r="G3" s="24"/>
      <c r="H3" s="24"/>
      <c r="I3" s="24"/>
      <c r="J3" s="24"/>
      <c r="K3" s="24"/>
      <c r="L3" s="24"/>
      <c r="M3" s="24"/>
      <c r="N3" s="24"/>
      <c r="O3" s="24"/>
      <c r="P3" s="24"/>
      <c r="Q3" s="24"/>
      <c r="R3" s="24"/>
      <c r="S3" s="24"/>
      <c r="T3" s="24"/>
    </row>
    <row r="4" spans="1:20" ht="15.75" x14ac:dyDescent="0.25">
      <c r="B4" s="21" t="s">
        <v>30</v>
      </c>
      <c r="C4" s="21" t="s">
        <v>31</v>
      </c>
      <c r="D4" s="21" t="s">
        <v>32</v>
      </c>
      <c r="E4" s="49"/>
      <c r="F4" s="24"/>
      <c r="G4" s="23" t="s">
        <v>33</v>
      </c>
      <c r="H4" s="24"/>
      <c r="I4" s="24"/>
      <c r="J4" s="24"/>
      <c r="K4" s="24"/>
      <c r="L4" s="24"/>
      <c r="M4" s="24"/>
      <c r="N4" s="24"/>
      <c r="O4" s="24"/>
      <c r="P4" s="24"/>
      <c r="Q4" s="24"/>
      <c r="R4" s="24"/>
      <c r="S4" s="24"/>
      <c r="T4" s="24"/>
    </row>
    <row r="5" spans="1:20" x14ac:dyDescent="0.25">
      <c r="B5" s="25">
        <v>10001</v>
      </c>
      <c r="C5" s="21" t="s">
        <v>34</v>
      </c>
      <c r="D5" s="26">
        <v>100000</v>
      </c>
      <c r="E5" s="49"/>
      <c r="F5" s="24"/>
      <c r="G5" s="27" t="s">
        <v>35</v>
      </c>
      <c r="H5" s="24"/>
      <c r="I5" s="24"/>
      <c r="J5" s="24"/>
      <c r="K5" s="24"/>
      <c r="L5" s="24"/>
      <c r="M5" s="24"/>
      <c r="N5" s="24"/>
      <c r="O5" s="24"/>
      <c r="P5" s="24"/>
      <c r="Q5" s="24"/>
      <c r="R5" s="24"/>
      <c r="S5" s="24"/>
      <c r="T5" s="24"/>
    </row>
    <row r="6" spans="1:20" x14ac:dyDescent="0.25">
      <c r="B6" s="25">
        <v>10002</v>
      </c>
      <c r="C6" s="21" t="s">
        <v>36</v>
      </c>
      <c r="D6" s="26">
        <v>150000</v>
      </c>
      <c r="E6" s="49"/>
      <c r="F6" s="24"/>
      <c r="G6" s="27" t="s">
        <v>37</v>
      </c>
      <c r="H6" s="24"/>
      <c r="I6" s="24"/>
      <c r="J6" s="24"/>
      <c r="K6" s="24"/>
      <c r="L6" s="24"/>
      <c r="M6" s="24"/>
      <c r="N6" s="24"/>
      <c r="O6" s="24"/>
      <c r="P6" s="24"/>
      <c r="Q6" s="24"/>
      <c r="R6" s="24"/>
      <c r="S6" s="24"/>
      <c r="T6" s="24"/>
    </row>
    <row r="7" spans="1:20" x14ac:dyDescent="0.25">
      <c r="B7" s="25">
        <v>10003</v>
      </c>
      <c r="C7" s="21" t="s">
        <v>38</v>
      </c>
      <c r="D7" s="26">
        <v>200000</v>
      </c>
      <c r="E7" s="49"/>
      <c r="F7" s="24"/>
      <c r="G7" s="27" t="s">
        <v>39</v>
      </c>
      <c r="H7" s="24"/>
      <c r="I7" s="24"/>
      <c r="J7" s="24"/>
      <c r="K7" s="24"/>
      <c r="L7" s="24"/>
      <c r="M7" s="24"/>
      <c r="N7" s="24"/>
      <c r="O7" s="24"/>
      <c r="P7" s="24"/>
      <c r="Q7" s="24"/>
      <c r="R7" s="24"/>
      <c r="S7" s="24"/>
      <c r="T7" s="24"/>
    </row>
    <row r="8" spans="1:20" x14ac:dyDescent="0.25">
      <c r="B8" s="25">
        <v>10004</v>
      </c>
      <c r="C8" s="21" t="s">
        <v>40</v>
      </c>
      <c r="D8" s="26">
        <v>250000</v>
      </c>
      <c r="E8" s="49"/>
      <c r="F8" s="24"/>
      <c r="G8" s="27" t="s">
        <v>41</v>
      </c>
      <c r="H8" s="24"/>
      <c r="I8" s="24"/>
      <c r="J8" s="24"/>
      <c r="K8" s="24"/>
      <c r="L8" s="24"/>
      <c r="M8" s="24"/>
      <c r="N8" s="24"/>
      <c r="O8" s="24"/>
      <c r="P8" s="24"/>
      <c r="Q8" s="24"/>
      <c r="R8" s="24"/>
      <c r="S8" s="24"/>
      <c r="T8" s="24"/>
    </row>
    <row r="9" spans="1:20" x14ac:dyDescent="0.25">
      <c r="B9" s="25">
        <v>10005</v>
      </c>
      <c r="C9" s="21" t="s">
        <v>42</v>
      </c>
      <c r="D9" s="26">
        <v>300000</v>
      </c>
      <c r="E9" s="49"/>
      <c r="F9" s="24"/>
      <c r="G9" s="27" t="s">
        <v>43</v>
      </c>
      <c r="H9" s="24"/>
      <c r="I9" s="24"/>
      <c r="J9" s="24"/>
      <c r="K9" s="24"/>
      <c r="L9" s="24"/>
      <c r="M9" s="24"/>
      <c r="N9" s="24"/>
      <c r="O9" s="24"/>
      <c r="P9" s="24"/>
      <c r="Q9" s="24"/>
      <c r="R9" s="24"/>
      <c r="S9" s="24"/>
      <c r="T9" s="24"/>
    </row>
    <row r="10" spans="1:20" x14ac:dyDescent="0.25">
      <c r="B10" s="25">
        <v>10006</v>
      </c>
      <c r="C10" s="21" t="s">
        <v>44</v>
      </c>
      <c r="D10" s="26">
        <v>350000</v>
      </c>
      <c r="E10" s="49"/>
      <c r="F10" s="24"/>
      <c r="G10" s="27" t="s">
        <v>45</v>
      </c>
      <c r="H10" s="24"/>
      <c r="I10" s="24"/>
      <c r="J10" s="24"/>
      <c r="K10" s="24"/>
      <c r="L10" s="24"/>
      <c r="M10" s="24"/>
      <c r="N10" s="24"/>
      <c r="O10" s="24"/>
      <c r="P10" s="24"/>
      <c r="Q10" s="24"/>
      <c r="R10" s="24"/>
      <c r="S10" s="24"/>
      <c r="T10" s="24"/>
    </row>
    <row r="11" spans="1:20" x14ac:dyDescent="0.25">
      <c r="B11" s="25">
        <v>10007</v>
      </c>
      <c r="C11" s="21" t="s">
        <v>46</v>
      </c>
      <c r="D11" s="26">
        <v>400000</v>
      </c>
      <c r="E11" s="49"/>
      <c r="F11" s="24"/>
      <c r="G11" s="27" t="s">
        <v>47</v>
      </c>
      <c r="H11" s="24"/>
      <c r="I11" s="24"/>
      <c r="J11" s="24"/>
      <c r="K11" s="24"/>
      <c r="L11" s="24"/>
      <c r="M11" s="24"/>
      <c r="N11" s="24"/>
      <c r="O11" s="24"/>
      <c r="P11" s="24"/>
      <c r="Q11" s="24"/>
      <c r="R11" s="24"/>
      <c r="S11" s="24"/>
      <c r="T11" s="24"/>
    </row>
    <row r="12" spans="1:20" x14ac:dyDescent="0.25">
      <c r="B12" s="25">
        <v>10008</v>
      </c>
      <c r="C12" s="21" t="s">
        <v>48</v>
      </c>
      <c r="D12" s="26">
        <v>450000</v>
      </c>
      <c r="E12" s="49"/>
      <c r="F12" s="24"/>
      <c r="G12" s="24"/>
      <c r="H12" s="24"/>
      <c r="I12" s="24"/>
      <c r="J12" s="24"/>
      <c r="K12" s="24"/>
      <c r="L12" s="24"/>
      <c r="M12" s="24"/>
      <c r="N12" s="24"/>
      <c r="O12" s="24"/>
      <c r="P12" s="24"/>
      <c r="Q12" s="24"/>
      <c r="R12" s="24"/>
      <c r="S12" s="24"/>
      <c r="T12" s="24"/>
    </row>
    <row r="13" spans="1:20" ht="15.75" x14ac:dyDescent="0.25">
      <c r="E13" s="49"/>
      <c r="F13" s="24"/>
      <c r="G13" s="28" t="s">
        <v>49</v>
      </c>
      <c r="H13" s="24"/>
      <c r="I13" s="24"/>
      <c r="J13" s="24"/>
      <c r="K13" s="24"/>
      <c r="L13" s="24"/>
      <c r="M13" s="24"/>
      <c r="N13" s="24"/>
      <c r="O13" s="24"/>
      <c r="P13" s="24"/>
      <c r="Q13" s="24"/>
      <c r="R13" s="24"/>
      <c r="S13" s="24"/>
      <c r="T13" s="24"/>
    </row>
    <row r="14" spans="1:20" x14ac:dyDescent="0.25">
      <c r="E14" s="49"/>
      <c r="F14" s="24"/>
      <c r="G14" s="27" t="s">
        <v>50</v>
      </c>
      <c r="H14" s="24"/>
      <c r="I14" s="24"/>
      <c r="J14" s="24"/>
      <c r="K14" s="24"/>
      <c r="L14" s="24"/>
      <c r="M14" s="24"/>
      <c r="N14" s="24"/>
      <c r="O14" s="24"/>
      <c r="P14" s="24"/>
      <c r="Q14" s="24"/>
      <c r="R14" s="24"/>
      <c r="S14" s="24"/>
      <c r="T14" s="24"/>
    </row>
    <row r="15" spans="1:20" x14ac:dyDescent="0.25">
      <c r="E15" s="49"/>
      <c r="F15" s="24"/>
      <c r="G15" s="27" t="s">
        <v>51</v>
      </c>
      <c r="H15" s="24"/>
      <c r="I15" s="24"/>
      <c r="J15" s="24"/>
      <c r="K15" s="24"/>
      <c r="L15" s="24"/>
      <c r="M15" s="24"/>
      <c r="N15" s="24"/>
      <c r="O15" s="24"/>
      <c r="P15" s="24"/>
      <c r="Q15" s="24"/>
      <c r="R15" s="24"/>
      <c r="S15" s="24"/>
      <c r="T15" s="24"/>
    </row>
    <row r="16" spans="1:20" x14ac:dyDescent="0.25">
      <c r="E16" s="49"/>
      <c r="F16" s="24"/>
      <c r="G16" s="27"/>
      <c r="H16" s="24"/>
      <c r="I16" s="24"/>
      <c r="J16" s="24"/>
      <c r="K16" s="24"/>
      <c r="L16" s="24"/>
      <c r="M16" s="24"/>
      <c r="N16" s="24"/>
      <c r="O16" s="24"/>
      <c r="P16" s="24"/>
      <c r="Q16" s="24"/>
      <c r="R16" s="24"/>
      <c r="S16" s="24"/>
      <c r="T16" s="24"/>
    </row>
    <row r="17" spans="5:20" x14ac:dyDescent="0.25">
      <c r="E17" s="49"/>
      <c r="F17" s="24"/>
      <c r="G17" s="24"/>
      <c r="H17" s="24"/>
      <c r="I17" s="24"/>
      <c r="J17" s="24"/>
      <c r="K17" s="24"/>
      <c r="L17" s="24"/>
      <c r="M17" s="24"/>
      <c r="N17" s="24"/>
      <c r="O17" s="24"/>
      <c r="P17" s="24"/>
      <c r="Q17" s="24"/>
      <c r="R17" s="24"/>
      <c r="S17" s="24"/>
      <c r="T17" s="24"/>
    </row>
    <row r="18" spans="5:20" x14ac:dyDescent="0.25">
      <c r="E18" s="49"/>
      <c r="F18" s="24"/>
      <c r="G18" s="24"/>
      <c r="H18" s="24"/>
      <c r="I18" s="24"/>
      <c r="J18" s="24"/>
      <c r="K18" s="24"/>
      <c r="L18" s="24"/>
      <c r="M18" s="24"/>
      <c r="N18" s="24"/>
      <c r="O18" s="24"/>
      <c r="P18" s="24"/>
      <c r="Q18" s="24"/>
      <c r="R18" s="24"/>
      <c r="S18" s="24"/>
      <c r="T18" s="24"/>
    </row>
    <row r="19" spans="5:20" x14ac:dyDescent="0.25">
      <c r="E19" s="49"/>
      <c r="F19" s="24"/>
      <c r="G19" s="24"/>
      <c r="H19" s="24"/>
      <c r="I19" s="24"/>
      <c r="J19" s="24"/>
      <c r="K19" s="24"/>
      <c r="L19" s="24"/>
      <c r="M19" s="24"/>
      <c r="N19" s="24"/>
      <c r="O19" s="24"/>
      <c r="P19" s="24"/>
      <c r="Q19" s="24"/>
      <c r="R19" s="24"/>
      <c r="S19" s="24"/>
      <c r="T19" s="24"/>
    </row>
    <row r="20" spans="5:20" x14ac:dyDescent="0.25">
      <c r="E20" s="49"/>
      <c r="F20" s="24"/>
      <c r="G20" s="24"/>
      <c r="H20" s="24"/>
      <c r="I20" s="24"/>
      <c r="J20" s="24"/>
      <c r="K20" s="24"/>
      <c r="L20" s="24"/>
      <c r="M20" s="24"/>
      <c r="N20" s="24"/>
      <c r="O20" s="24"/>
      <c r="P20" s="24"/>
      <c r="Q20" s="24"/>
      <c r="R20" s="24"/>
      <c r="S20" s="24"/>
      <c r="T20" s="24"/>
    </row>
    <row r="21" spans="5:20" x14ac:dyDescent="0.25">
      <c r="E21" s="49"/>
      <c r="F21" s="24"/>
      <c r="G21" s="24"/>
      <c r="H21" s="24"/>
      <c r="I21" s="24"/>
      <c r="J21" s="24"/>
      <c r="K21" s="24"/>
      <c r="L21" s="24"/>
      <c r="M21" s="24"/>
      <c r="N21" s="24"/>
      <c r="O21" s="24"/>
      <c r="P21" s="24"/>
      <c r="Q21" s="24"/>
      <c r="R21" s="24"/>
      <c r="S21" s="24"/>
      <c r="T21" s="24"/>
    </row>
    <row r="22" spans="5:20" x14ac:dyDescent="0.25">
      <c r="E22" s="49"/>
      <c r="F22" s="24"/>
      <c r="G22" s="24"/>
      <c r="H22" s="24"/>
      <c r="I22" s="24"/>
      <c r="J22" s="24"/>
      <c r="K22" s="24"/>
      <c r="L22" s="24"/>
      <c r="M22" s="24"/>
      <c r="N22" s="24"/>
      <c r="O22" s="24"/>
      <c r="P22" s="24"/>
      <c r="Q22" s="24"/>
      <c r="R22" s="24"/>
      <c r="S22" s="24"/>
      <c r="T22" s="24"/>
    </row>
    <row r="23" spans="5:20" x14ac:dyDescent="0.25">
      <c r="E23" s="49"/>
      <c r="F23" s="24"/>
      <c r="G23" s="24"/>
      <c r="H23" s="24"/>
      <c r="I23" s="24"/>
      <c r="J23" s="24"/>
      <c r="K23" s="24"/>
      <c r="L23" s="24"/>
      <c r="M23" s="24"/>
      <c r="N23" s="24"/>
      <c r="O23" s="24"/>
      <c r="P23" s="24"/>
      <c r="Q23" s="24"/>
      <c r="R23" s="24"/>
      <c r="S23" s="24"/>
      <c r="T23" s="24"/>
    </row>
    <row r="24" spans="5:20" x14ac:dyDescent="0.25">
      <c r="E24" s="49"/>
      <c r="F24" s="24"/>
      <c r="G24" s="24"/>
      <c r="H24" s="24"/>
      <c r="I24" s="24"/>
      <c r="J24" s="24"/>
      <c r="K24" s="24"/>
      <c r="L24" s="24"/>
      <c r="M24" s="24"/>
      <c r="N24" s="24"/>
      <c r="O24" s="24"/>
      <c r="P24" s="24"/>
      <c r="Q24" s="24"/>
      <c r="R24" s="24"/>
      <c r="S24" s="24"/>
      <c r="T24" s="24"/>
    </row>
    <row r="25" spans="5:20" x14ac:dyDescent="0.25">
      <c r="E25" s="49"/>
      <c r="F25" s="24"/>
      <c r="G25" s="24"/>
      <c r="H25" s="24"/>
      <c r="I25" s="24"/>
      <c r="J25" s="24"/>
      <c r="K25" s="24"/>
      <c r="L25" s="24"/>
      <c r="M25" s="24"/>
      <c r="N25" s="24"/>
      <c r="O25" s="24"/>
      <c r="P25" s="24"/>
      <c r="Q25" s="24"/>
      <c r="R25" s="24"/>
      <c r="S25" s="24"/>
      <c r="T25" s="24"/>
    </row>
    <row r="26" spans="5:20" x14ac:dyDescent="0.25">
      <c r="E26" s="49"/>
      <c r="F26" s="24"/>
      <c r="G26" s="24"/>
      <c r="H26" s="24"/>
      <c r="I26" s="24"/>
      <c r="J26" s="24"/>
      <c r="K26" s="24"/>
      <c r="L26" s="24"/>
      <c r="M26" s="24"/>
      <c r="N26" s="24"/>
      <c r="O26" s="24"/>
      <c r="P26" s="24"/>
      <c r="Q26" s="24"/>
      <c r="R26" s="24"/>
      <c r="S26" s="24"/>
      <c r="T26" s="24"/>
    </row>
    <row r="27" spans="5:20" x14ac:dyDescent="0.25">
      <c r="E27" s="49"/>
      <c r="F27" s="24"/>
      <c r="G27" s="24"/>
      <c r="H27" s="24"/>
      <c r="I27" s="24"/>
      <c r="J27" s="24"/>
      <c r="K27" s="24"/>
      <c r="L27" s="24"/>
      <c r="M27" s="24"/>
      <c r="N27" s="24"/>
      <c r="O27" s="24"/>
      <c r="P27" s="24"/>
      <c r="Q27" s="24"/>
      <c r="R27" s="24"/>
      <c r="S27" s="24"/>
      <c r="T27" s="24"/>
    </row>
    <row r="28" spans="5:20" x14ac:dyDescent="0.25">
      <c r="E28" s="49"/>
      <c r="F28" s="24"/>
      <c r="G28" s="24"/>
      <c r="H28" s="24"/>
      <c r="I28" s="24"/>
      <c r="J28" s="24"/>
      <c r="K28" s="24"/>
      <c r="L28" s="24"/>
      <c r="M28" s="24"/>
      <c r="N28" s="24"/>
      <c r="O28" s="24"/>
      <c r="P28" s="24"/>
      <c r="Q28" s="24"/>
      <c r="R28" s="24"/>
      <c r="S28" s="24"/>
      <c r="T28" s="24"/>
    </row>
    <row r="29" spans="5:20" x14ac:dyDescent="0.25">
      <c r="E29" s="49"/>
      <c r="F29" s="24"/>
      <c r="G29" s="24"/>
      <c r="H29" s="24"/>
      <c r="I29" s="24"/>
      <c r="J29" s="24"/>
      <c r="K29" s="24"/>
      <c r="L29" s="24"/>
      <c r="M29" s="24"/>
      <c r="N29" s="24"/>
      <c r="O29" s="24"/>
      <c r="P29" s="24"/>
      <c r="Q29" s="24"/>
      <c r="R29" s="24"/>
      <c r="S29" s="24"/>
      <c r="T29" s="24"/>
    </row>
    <row r="30" spans="5:20" x14ac:dyDescent="0.25">
      <c r="E30" s="49"/>
      <c r="F30" s="24"/>
      <c r="G30" s="24"/>
      <c r="H30" s="24"/>
      <c r="I30" s="24"/>
      <c r="J30" s="24"/>
      <c r="K30" s="24"/>
      <c r="L30" s="24"/>
      <c r="M30" s="24"/>
      <c r="N30" s="24"/>
      <c r="O30" s="24"/>
      <c r="P30" s="24"/>
      <c r="Q30" s="24"/>
      <c r="R30" s="24"/>
      <c r="S30" s="24"/>
      <c r="T30" s="24"/>
    </row>
    <row r="31" spans="5:20" x14ac:dyDescent="0.25">
      <c r="E31" s="49"/>
      <c r="F31" s="24"/>
      <c r="G31" s="24"/>
      <c r="H31" s="24"/>
      <c r="I31" s="24"/>
      <c r="J31" s="24"/>
      <c r="K31" s="24"/>
      <c r="L31" s="24"/>
      <c r="M31" s="24"/>
      <c r="N31" s="24"/>
      <c r="O31" s="24"/>
      <c r="P31" s="24"/>
      <c r="Q31" s="24"/>
      <c r="R31" s="24"/>
      <c r="S31" s="24"/>
      <c r="T31" s="24"/>
    </row>
    <row r="32" spans="5:20" x14ac:dyDescent="0.25">
      <c r="E32" s="49"/>
      <c r="F32" s="24"/>
      <c r="G32" s="24"/>
      <c r="H32" s="24"/>
      <c r="I32" s="24"/>
      <c r="J32" s="24"/>
      <c r="K32" s="24"/>
      <c r="L32" s="24"/>
      <c r="M32" s="24"/>
      <c r="N32" s="24"/>
      <c r="O32" s="24"/>
      <c r="P32" s="24"/>
      <c r="Q32" s="24"/>
      <c r="R32" s="24"/>
      <c r="S32" s="24"/>
      <c r="T32" s="24"/>
    </row>
    <row r="33" spans="5:5" x14ac:dyDescent="0.25">
      <c r="E33" s="49"/>
    </row>
    <row r="34" spans="5:5" x14ac:dyDescent="0.25">
      <c r="E34" s="49"/>
    </row>
    <row r="35" spans="5:5" x14ac:dyDescent="0.25">
      <c r="E35" s="49"/>
    </row>
    <row r="36" spans="5:5" x14ac:dyDescent="0.25">
      <c r="E36" s="49"/>
    </row>
  </sheetData>
  <phoneticPr fontId="11" type="noConversion"/>
  <pageMargins left="0.7" right="0.7" top="0.75" bottom="0.75" header="0.3" footer="0.3"/>
  <pageSetup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980A-57F9-4119-9991-33B5968AB67D}">
  <sheetPr codeName="Sheet5"/>
  <dimension ref="B1:F106"/>
  <sheetViews>
    <sheetView workbookViewId="0">
      <selection activeCell="B5" sqref="B5"/>
    </sheetView>
  </sheetViews>
  <sheetFormatPr defaultRowHeight="15" x14ac:dyDescent="0.25"/>
  <cols>
    <col min="1" max="1" width="3.7109375" customWidth="1"/>
    <col min="2" max="2" width="10.7109375" customWidth="1"/>
    <col min="3" max="3" width="10.7109375" bestFit="1" customWidth="1"/>
    <col min="4" max="4" width="34.7109375" bestFit="1" customWidth="1"/>
    <col min="5" max="5" width="10.140625" bestFit="1" customWidth="1"/>
    <col min="6" max="6" width="10.42578125" bestFit="1" customWidth="1"/>
  </cols>
  <sheetData>
    <row r="1" spans="2:6" s="14" customFormat="1" ht="30" customHeight="1" x14ac:dyDescent="0.35">
      <c r="B1" s="14" t="s">
        <v>163</v>
      </c>
    </row>
    <row r="2" spans="2:6" x14ac:dyDescent="0.25">
      <c r="E2" s="30"/>
    </row>
    <row r="3" spans="2:6" x14ac:dyDescent="0.25">
      <c r="E3" s="30"/>
    </row>
    <row r="4" spans="2:6" x14ac:dyDescent="0.25">
      <c r="B4" t="s">
        <v>53</v>
      </c>
      <c r="C4" t="s">
        <v>26</v>
      </c>
      <c r="D4" t="s">
        <v>54</v>
      </c>
      <c r="E4" t="s">
        <v>55</v>
      </c>
      <c r="F4" t="s">
        <v>56</v>
      </c>
    </row>
    <row r="5" spans="2:6" x14ac:dyDescent="0.25">
      <c r="B5">
        <v>1002541</v>
      </c>
      <c r="C5" s="18">
        <v>42752</v>
      </c>
      <c r="D5" t="s">
        <v>57</v>
      </c>
      <c r="E5" t="s">
        <v>58</v>
      </c>
      <c r="F5" s="31">
        <v>41634</v>
      </c>
    </row>
    <row r="6" spans="2:6" x14ac:dyDescent="0.25">
      <c r="B6">
        <v>1002542</v>
      </c>
      <c r="C6" s="18">
        <v>42829</v>
      </c>
      <c r="D6" t="s">
        <v>59</v>
      </c>
      <c r="E6" t="s">
        <v>60</v>
      </c>
      <c r="F6" s="31">
        <v>5000</v>
      </c>
    </row>
    <row r="7" spans="2:6" x14ac:dyDescent="0.25">
      <c r="B7">
        <v>1002543</v>
      </c>
      <c r="C7" s="18">
        <v>43094</v>
      </c>
      <c r="D7" t="s">
        <v>61</v>
      </c>
      <c r="E7" t="s">
        <v>62</v>
      </c>
      <c r="F7" s="31">
        <v>38516</v>
      </c>
    </row>
    <row r="8" spans="2:6" x14ac:dyDescent="0.25">
      <c r="B8">
        <v>1002544</v>
      </c>
      <c r="C8" s="18">
        <v>42894</v>
      </c>
      <c r="D8" t="s">
        <v>63</v>
      </c>
      <c r="E8" t="s">
        <v>64</v>
      </c>
      <c r="F8" s="31">
        <v>98805</v>
      </c>
    </row>
    <row r="9" spans="2:6" x14ac:dyDescent="0.25">
      <c r="B9">
        <v>1002545</v>
      </c>
      <c r="C9" s="18">
        <v>42744</v>
      </c>
      <c r="D9" t="s">
        <v>65</v>
      </c>
      <c r="E9" t="s">
        <v>58</v>
      </c>
      <c r="F9" s="31">
        <v>30739</v>
      </c>
    </row>
    <row r="10" spans="2:6" x14ac:dyDescent="0.25">
      <c r="B10">
        <v>1002546</v>
      </c>
      <c r="C10" s="18">
        <v>43085</v>
      </c>
      <c r="D10" t="s">
        <v>66</v>
      </c>
      <c r="E10" t="s">
        <v>60</v>
      </c>
      <c r="F10" s="31">
        <v>70825</v>
      </c>
    </row>
    <row r="11" spans="2:6" x14ac:dyDescent="0.25">
      <c r="B11">
        <v>1002547</v>
      </c>
      <c r="C11" s="18">
        <v>42810</v>
      </c>
      <c r="D11" t="s">
        <v>67</v>
      </c>
      <c r="E11" t="s">
        <v>58</v>
      </c>
      <c r="F11" s="31">
        <v>93110</v>
      </c>
    </row>
    <row r="12" spans="2:6" x14ac:dyDescent="0.25">
      <c r="B12">
        <v>1002547</v>
      </c>
      <c r="C12" s="18">
        <v>42810</v>
      </c>
      <c r="D12" t="s">
        <v>67</v>
      </c>
      <c r="E12" t="s">
        <v>58</v>
      </c>
      <c r="F12" s="31">
        <v>93110</v>
      </c>
    </row>
    <row r="13" spans="2:6" x14ac:dyDescent="0.25">
      <c r="B13">
        <v>1002548</v>
      </c>
      <c r="C13" s="18">
        <v>42818</v>
      </c>
      <c r="D13" t="s">
        <v>68</v>
      </c>
      <c r="E13" t="s">
        <v>60</v>
      </c>
      <c r="F13" s="31">
        <v>75546</v>
      </c>
    </row>
    <row r="14" spans="2:6" x14ac:dyDescent="0.25">
      <c r="B14">
        <v>1002549</v>
      </c>
      <c r="C14" s="18">
        <v>42833</v>
      </c>
      <c r="D14" t="s">
        <v>69</v>
      </c>
      <c r="E14" t="s">
        <v>58</v>
      </c>
      <c r="F14" s="31">
        <v>47120</v>
      </c>
    </row>
    <row r="15" spans="2:6" x14ac:dyDescent="0.25">
      <c r="B15">
        <v>1002550</v>
      </c>
      <c r="C15" s="18">
        <v>43008</v>
      </c>
      <c r="D15" t="s">
        <v>70</v>
      </c>
      <c r="E15" t="s">
        <v>62</v>
      </c>
      <c r="F15" s="31">
        <v>91739</v>
      </c>
    </row>
    <row r="16" spans="2:6" x14ac:dyDescent="0.25">
      <c r="B16">
        <v>1002551</v>
      </c>
      <c r="C16" s="18">
        <v>42950</v>
      </c>
      <c r="D16" t="s">
        <v>71</v>
      </c>
      <c r="E16" t="s">
        <v>72</v>
      </c>
      <c r="F16" s="31">
        <v>90832</v>
      </c>
    </row>
    <row r="17" spans="2:6" x14ac:dyDescent="0.25">
      <c r="B17">
        <v>1002552</v>
      </c>
      <c r="C17" s="18">
        <v>42940</v>
      </c>
      <c r="D17" t="s">
        <v>73</v>
      </c>
      <c r="E17" t="s">
        <v>64</v>
      </c>
      <c r="F17" s="31">
        <v>27364</v>
      </c>
    </row>
    <row r="18" spans="2:6" x14ac:dyDescent="0.25">
      <c r="B18">
        <v>1002553</v>
      </c>
      <c r="C18" s="18">
        <v>43049</v>
      </c>
      <c r="D18" t="s">
        <v>74</v>
      </c>
      <c r="E18" t="s">
        <v>58</v>
      </c>
      <c r="F18" s="31">
        <v>93110</v>
      </c>
    </row>
    <row r="19" spans="2:6" x14ac:dyDescent="0.25">
      <c r="B19">
        <v>1002554</v>
      </c>
      <c r="C19" s="18">
        <v>43042</v>
      </c>
      <c r="D19" t="s">
        <v>75</v>
      </c>
      <c r="E19" t="s">
        <v>60</v>
      </c>
      <c r="F19" s="31">
        <v>59638</v>
      </c>
    </row>
    <row r="20" spans="2:6" x14ac:dyDescent="0.25">
      <c r="B20">
        <v>1002555</v>
      </c>
      <c r="C20" s="18">
        <v>42849</v>
      </c>
      <c r="D20" t="s">
        <v>76</v>
      </c>
      <c r="E20" t="s">
        <v>62</v>
      </c>
      <c r="F20" s="31">
        <v>67320</v>
      </c>
    </row>
    <row r="21" spans="2:6" x14ac:dyDescent="0.25">
      <c r="B21">
        <v>1002556</v>
      </c>
      <c r="C21" s="18">
        <v>42925</v>
      </c>
      <c r="D21" t="s">
        <v>77</v>
      </c>
      <c r="E21" t="s">
        <v>58</v>
      </c>
      <c r="F21" s="31">
        <v>7640</v>
      </c>
    </row>
    <row r="22" spans="2:6" x14ac:dyDescent="0.25">
      <c r="B22">
        <v>1002557</v>
      </c>
      <c r="C22" s="18">
        <v>43051</v>
      </c>
      <c r="D22" t="s">
        <v>78</v>
      </c>
      <c r="E22" t="s">
        <v>64</v>
      </c>
      <c r="F22" s="31">
        <v>27258</v>
      </c>
    </row>
    <row r="23" spans="2:6" x14ac:dyDescent="0.25">
      <c r="B23">
        <v>1002558</v>
      </c>
      <c r="C23" s="18">
        <v>42988</v>
      </c>
      <c r="D23" t="s">
        <v>79</v>
      </c>
      <c r="E23" t="s">
        <v>80</v>
      </c>
      <c r="F23" s="31">
        <v>32223</v>
      </c>
    </row>
    <row r="24" spans="2:6" x14ac:dyDescent="0.25">
      <c r="B24">
        <v>1002559</v>
      </c>
      <c r="C24" s="18">
        <v>42761</v>
      </c>
      <c r="D24" t="s">
        <v>81</v>
      </c>
      <c r="E24" t="s">
        <v>60</v>
      </c>
      <c r="F24" s="31">
        <v>21329</v>
      </c>
    </row>
    <row r="25" spans="2:6" x14ac:dyDescent="0.25">
      <c r="B25">
        <v>1002560</v>
      </c>
      <c r="C25" s="18">
        <v>42762</v>
      </c>
      <c r="D25" t="s">
        <v>82</v>
      </c>
      <c r="E25" t="s">
        <v>72</v>
      </c>
      <c r="F25" s="31">
        <v>22332</v>
      </c>
    </row>
    <row r="26" spans="2:6" x14ac:dyDescent="0.25">
      <c r="B26">
        <v>1002561</v>
      </c>
      <c r="C26" s="18">
        <v>42882</v>
      </c>
      <c r="D26" t="s">
        <v>83</v>
      </c>
      <c r="E26" t="s">
        <v>80</v>
      </c>
      <c r="F26" s="31">
        <v>79891</v>
      </c>
    </row>
    <row r="27" spans="2:6" x14ac:dyDescent="0.25">
      <c r="B27">
        <v>1002562</v>
      </c>
      <c r="C27" s="18">
        <v>42784</v>
      </c>
      <c r="D27" t="s">
        <v>84</v>
      </c>
      <c r="E27" t="s">
        <v>58</v>
      </c>
      <c r="F27" s="31">
        <v>42239</v>
      </c>
    </row>
    <row r="28" spans="2:6" x14ac:dyDescent="0.25">
      <c r="B28">
        <v>1002563</v>
      </c>
      <c r="C28" s="18">
        <v>42840</v>
      </c>
      <c r="D28" t="s">
        <v>85</v>
      </c>
      <c r="E28" t="s">
        <v>58</v>
      </c>
      <c r="F28" s="31">
        <v>61352</v>
      </c>
    </row>
    <row r="29" spans="2:6" x14ac:dyDescent="0.25">
      <c r="B29">
        <v>1002564</v>
      </c>
      <c r="C29" s="18">
        <v>43088</v>
      </c>
      <c r="D29" t="s">
        <v>86</v>
      </c>
      <c r="E29" t="s">
        <v>72</v>
      </c>
      <c r="F29" s="31">
        <v>53531</v>
      </c>
    </row>
    <row r="30" spans="2:6" x14ac:dyDescent="0.25">
      <c r="B30">
        <v>1002565</v>
      </c>
      <c r="C30" s="18">
        <v>43078</v>
      </c>
      <c r="D30" t="s">
        <v>87</v>
      </c>
      <c r="E30" t="s">
        <v>60</v>
      </c>
      <c r="F30" s="31">
        <v>33291</v>
      </c>
    </row>
    <row r="31" spans="2:6" x14ac:dyDescent="0.25">
      <c r="B31">
        <v>1002566</v>
      </c>
      <c r="C31" s="18">
        <v>42796</v>
      </c>
      <c r="D31" t="s">
        <v>88</v>
      </c>
      <c r="E31" t="s">
        <v>72</v>
      </c>
      <c r="F31" s="31">
        <v>37840</v>
      </c>
    </row>
    <row r="32" spans="2:6" x14ac:dyDescent="0.25">
      <c r="B32">
        <v>1002567</v>
      </c>
      <c r="C32" s="18">
        <v>42985</v>
      </c>
      <c r="D32" t="s">
        <v>89</v>
      </c>
      <c r="E32" t="s">
        <v>58</v>
      </c>
      <c r="F32" s="31">
        <v>44303</v>
      </c>
    </row>
    <row r="33" spans="2:6" x14ac:dyDescent="0.25">
      <c r="B33">
        <v>1002568</v>
      </c>
      <c r="C33" s="18">
        <v>42792</v>
      </c>
      <c r="D33" t="s">
        <v>90</v>
      </c>
      <c r="E33" t="s">
        <v>62</v>
      </c>
      <c r="F33" s="31">
        <v>81989</v>
      </c>
    </row>
    <row r="34" spans="2:6" x14ac:dyDescent="0.25">
      <c r="B34">
        <v>1002569</v>
      </c>
      <c r="C34" s="18">
        <v>42737</v>
      </c>
      <c r="D34" t="s">
        <v>91</v>
      </c>
      <c r="E34" t="s">
        <v>80</v>
      </c>
      <c r="F34" s="31">
        <v>59466</v>
      </c>
    </row>
    <row r="35" spans="2:6" x14ac:dyDescent="0.25">
      <c r="B35">
        <v>1002570</v>
      </c>
      <c r="C35" s="18">
        <v>43100</v>
      </c>
      <c r="D35" t="s">
        <v>92</v>
      </c>
      <c r="E35" t="s">
        <v>58</v>
      </c>
      <c r="F35" s="31">
        <v>65075</v>
      </c>
    </row>
    <row r="36" spans="2:6" x14ac:dyDescent="0.25">
      <c r="B36">
        <v>1002570</v>
      </c>
      <c r="C36" s="18">
        <v>43100</v>
      </c>
      <c r="D36" t="s">
        <v>92</v>
      </c>
      <c r="E36" t="s">
        <v>58</v>
      </c>
      <c r="F36" s="31">
        <v>65075</v>
      </c>
    </row>
    <row r="37" spans="2:6" x14ac:dyDescent="0.25">
      <c r="B37">
        <v>1002571</v>
      </c>
      <c r="C37" s="18">
        <v>42938</v>
      </c>
      <c r="D37" t="s">
        <v>93</v>
      </c>
      <c r="E37" t="s">
        <v>80</v>
      </c>
      <c r="F37" s="31">
        <v>61532</v>
      </c>
    </row>
    <row r="38" spans="2:6" x14ac:dyDescent="0.25">
      <c r="B38">
        <v>1002572</v>
      </c>
      <c r="C38" s="18">
        <v>42771</v>
      </c>
      <c r="D38" t="s">
        <v>94</v>
      </c>
      <c r="E38" t="s">
        <v>58</v>
      </c>
      <c r="F38" s="31">
        <v>85140</v>
      </c>
    </row>
    <row r="39" spans="2:6" x14ac:dyDescent="0.25">
      <c r="B39">
        <v>1002573</v>
      </c>
      <c r="C39" s="18">
        <v>42951</v>
      </c>
      <c r="D39" t="s">
        <v>95</v>
      </c>
      <c r="E39" t="s">
        <v>80</v>
      </c>
      <c r="F39" s="31">
        <v>13953</v>
      </c>
    </row>
    <row r="40" spans="2:6" x14ac:dyDescent="0.25">
      <c r="B40">
        <v>1002574</v>
      </c>
      <c r="C40" s="18">
        <v>42869</v>
      </c>
      <c r="D40" t="s">
        <v>96</v>
      </c>
      <c r="E40" t="s">
        <v>80</v>
      </c>
      <c r="F40" s="31">
        <v>2778</v>
      </c>
    </row>
    <row r="41" spans="2:6" x14ac:dyDescent="0.25">
      <c r="B41">
        <v>1002575</v>
      </c>
      <c r="C41" s="18">
        <v>42984</v>
      </c>
      <c r="D41" t="s">
        <v>97</v>
      </c>
      <c r="E41" t="s">
        <v>64</v>
      </c>
      <c r="F41" s="31">
        <v>60532</v>
      </c>
    </row>
    <row r="42" spans="2:6" x14ac:dyDescent="0.25">
      <c r="B42">
        <v>1002576</v>
      </c>
      <c r="C42" s="18">
        <v>43086</v>
      </c>
      <c r="D42" t="s">
        <v>98</v>
      </c>
      <c r="E42" t="s">
        <v>62</v>
      </c>
      <c r="F42" s="31">
        <v>45550</v>
      </c>
    </row>
    <row r="43" spans="2:6" x14ac:dyDescent="0.25">
      <c r="B43">
        <v>1002577</v>
      </c>
      <c r="C43" s="18">
        <v>42757</v>
      </c>
      <c r="D43" t="s">
        <v>99</v>
      </c>
      <c r="E43" t="s">
        <v>60</v>
      </c>
      <c r="F43" s="31">
        <v>71620</v>
      </c>
    </row>
    <row r="44" spans="2:6" x14ac:dyDescent="0.25">
      <c r="B44">
        <v>1002578</v>
      </c>
      <c r="C44" s="18">
        <v>43051</v>
      </c>
      <c r="D44" t="s">
        <v>100</v>
      </c>
      <c r="E44" t="s">
        <v>58</v>
      </c>
      <c r="F44" s="31">
        <v>1439</v>
      </c>
    </row>
    <row r="45" spans="2:6" x14ac:dyDescent="0.25">
      <c r="B45">
        <v>1002579</v>
      </c>
      <c r="C45" s="18">
        <v>42864</v>
      </c>
      <c r="D45" t="s">
        <v>101</v>
      </c>
      <c r="E45" t="s">
        <v>80</v>
      </c>
      <c r="F45" s="31">
        <v>32431</v>
      </c>
    </row>
    <row r="46" spans="2:6" x14ac:dyDescent="0.25">
      <c r="B46">
        <v>1002580</v>
      </c>
      <c r="C46" s="18">
        <v>43015</v>
      </c>
      <c r="D46" t="s">
        <v>102</v>
      </c>
      <c r="E46" t="s">
        <v>64</v>
      </c>
      <c r="F46" s="31">
        <v>42994</v>
      </c>
    </row>
    <row r="47" spans="2:6" x14ac:dyDescent="0.25">
      <c r="B47">
        <v>1002581</v>
      </c>
      <c r="C47" s="18">
        <v>42867</v>
      </c>
      <c r="D47" t="s">
        <v>103</v>
      </c>
      <c r="E47" t="s">
        <v>72</v>
      </c>
      <c r="F47" s="31">
        <v>93110</v>
      </c>
    </row>
    <row r="48" spans="2:6" x14ac:dyDescent="0.25">
      <c r="B48">
        <v>1002582</v>
      </c>
      <c r="C48" s="18">
        <v>42985</v>
      </c>
      <c r="D48" t="s">
        <v>104</v>
      </c>
      <c r="E48" t="s">
        <v>72</v>
      </c>
      <c r="F48" s="31">
        <v>34791</v>
      </c>
    </row>
    <row r="49" spans="2:6" x14ac:dyDescent="0.25">
      <c r="B49">
        <v>1002583</v>
      </c>
      <c r="C49" s="18">
        <v>42939</v>
      </c>
      <c r="D49" t="s">
        <v>105</v>
      </c>
      <c r="E49" t="s">
        <v>62</v>
      </c>
      <c r="F49" s="31">
        <v>14724</v>
      </c>
    </row>
    <row r="50" spans="2:6" x14ac:dyDescent="0.25">
      <c r="B50">
        <v>1002584</v>
      </c>
      <c r="C50" s="18">
        <v>42861</v>
      </c>
      <c r="D50" t="s">
        <v>106</v>
      </c>
      <c r="E50" t="s">
        <v>64</v>
      </c>
      <c r="F50" s="31">
        <v>6054</v>
      </c>
    </row>
    <row r="51" spans="2:6" x14ac:dyDescent="0.25">
      <c r="B51">
        <v>1002585</v>
      </c>
      <c r="C51" s="18">
        <v>43020</v>
      </c>
      <c r="D51" t="s">
        <v>107</v>
      </c>
      <c r="E51" t="s">
        <v>58</v>
      </c>
      <c r="F51" s="31">
        <v>98749</v>
      </c>
    </row>
    <row r="52" spans="2:6" x14ac:dyDescent="0.25">
      <c r="B52">
        <v>1002586</v>
      </c>
      <c r="C52" s="18">
        <v>42772</v>
      </c>
      <c r="D52" t="s">
        <v>108</v>
      </c>
      <c r="E52" t="s">
        <v>58</v>
      </c>
      <c r="F52" s="31">
        <v>87209</v>
      </c>
    </row>
    <row r="53" spans="2:6" x14ac:dyDescent="0.25">
      <c r="B53">
        <v>1002587</v>
      </c>
      <c r="C53" s="18">
        <v>42952</v>
      </c>
      <c r="D53" t="s">
        <v>109</v>
      </c>
      <c r="E53" t="s">
        <v>72</v>
      </c>
      <c r="F53" s="31">
        <v>31634</v>
      </c>
    </row>
    <row r="54" spans="2:6" x14ac:dyDescent="0.25">
      <c r="B54">
        <v>1002588</v>
      </c>
      <c r="C54" s="18">
        <v>42737</v>
      </c>
      <c r="D54" t="s">
        <v>110</v>
      </c>
      <c r="E54" t="s">
        <v>60</v>
      </c>
      <c r="F54" s="31">
        <v>38076</v>
      </c>
    </row>
    <row r="55" spans="2:6" x14ac:dyDescent="0.25">
      <c r="B55">
        <v>1002589</v>
      </c>
      <c r="C55" s="18">
        <v>43065</v>
      </c>
      <c r="D55" t="s">
        <v>111</v>
      </c>
      <c r="E55" t="s">
        <v>80</v>
      </c>
      <c r="F55" s="31">
        <v>66459</v>
      </c>
    </row>
    <row r="56" spans="2:6" x14ac:dyDescent="0.25">
      <c r="B56">
        <v>1002590</v>
      </c>
      <c r="C56" s="18">
        <v>42949</v>
      </c>
      <c r="D56" t="s">
        <v>112</v>
      </c>
      <c r="E56" t="s">
        <v>58</v>
      </c>
      <c r="F56" s="31">
        <v>30988</v>
      </c>
    </row>
    <row r="57" spans="2:6" x14ac:dyDescent="0.25">
      <c r="B57">
        <v>1002591</v>
      </c>
      <c r="C57" s="18">
        <v>43093</v>
      </c>
      <c r="D57" t="s">
        <v>113</v>
      </c>
      <c r="E57" t="s">
        <v>62</v>
      </c>
      <c r="F57" s="31">
        <v>88383</v>
      </c>
    </row>
    <row r="58" spans="2:6" x14ac:dyDescent="0.25">
      <c r="B58">
        <v>1002592</v>
      </c>
      <c r="C58" s="18">
        <v>43016</v>
      </c>
      <c r="D58" t="s">
        <v>114</v>
      </c>
      <c r="E58" t="s">
        <v>80</v>
      </c>
      <c r="F58" s="31">
        <v>61518</v>
      </c>
    </row>
    <row r="59" spans="2:6" x14ac:dyDescent="0.25">
      <c r="B59">
        <v>1002593</v>
      </c>
      <c r="C59" s="18">
        <v>42895</v>
      </c>
      <c r="D59" t="s">
        <v>115</v>
      </c>
      <c r="E59" t="s">
        <v>60</v>
      </c>
      <c r="F59" s="31">
        <v>31192</v>
      </c>
    </row>
    <row r="60" spans="2:6" x14ac:dyDescent="0.25">
      <c r="B60">
        <v>1002594</v>
      </c>
      <c r="C60" s="18">
        <v>43093</v>
      </c>
      <c r="D60" t="s">
        <v>116</v>
      </c>
      <c r="E60" t="s">
        <v>60</v>
      </c>
      <c r="F60" s="31">
        <v>87680</v>
      </c>
    </row>
    <row r="61" spans="2:6" x14ac:dyDescent="0.25">
      <c r="B61">
        <v>1002595</v>
      </c>
      <c r="C61" s="18">
        <v>42844</v>
      </c>
      <c r="D61" t="s">
        <v>117</v>
      </c>
      <c r="E61" t="s">
        <v>60</v>
      </c>
      <c r="F61" s="31">
        <v>18804</v>
      </c>
    </row>
    <row r="62" spans="2:6" x14ac:dyDescent="0.25">
      <c r="B62">
        <v>1002596</v>
      </c>
      <c r="C62" s="18">
        <v>43014</v>
      </c>
      <c r="D62" t="s">
        <v>118</v>
      </c>
      <c r="E62" t="s">
        <v>72</v>
      </c>
      <c r="F62" s="31">
        <v>12553</v>
      </c>
    </row>
    <row r="63" spans="2:6" x14ac:dyDescent="0.25">
      <c r="B63">
        <v>1002597</v>
      </c>
      <c r="C63" s="18">
        <v>43075</v>
      </c>
      <c r="D63" t="s">
        <v>119</v>
      </c>
      <c r="E63" t="s">
        <v>80</v>
      </c>
      <c r="F63" s="31">
        <v>51072</v>
      </c>
    </row>
    <row r="64" spans="2:6" x14ac:dyDescent="0.25">
      <c r="B64">
        <v>1002598</v>
      </c>
      <c r="C64" s="18">
        <v>42849</v>
      </c>
      <c r="D64" t="s">
        <v>120</v>
      </c>
      <c r="E64" t="s">
        <v>62</v>
      </c>
      <c r="F64" s="31">
        <v>34888</v>
      </c>
    </row>
    <row r="65" spans="2:6" x14ac:dyDescent="0.25">
      <c r="B65">
        <v>1002599</v>
      </c>
      <c r="C65" s="18">
        <v>42996</v>
      </c>
      <c r="D65" t="s">
        <v>121</v>
      </c>
      <c r="E65" t="s">
        <v>62</v>
      </c>
      <c r="F65" s="31">
        <v>47174</v>
      </c>
    </row>
    <row r="66" spans="2:6" x14ac:dyDescent="0.25">
      <c r="B66">
        <v>1002600</v>
      </c>
      <c r="C66" s="18">
        <v>42849</v>
      </c>
      <c r="D66" t="s">
        <v>122</v>
      </c>
      <c r="E66" t="s">
        <v>58</v>
      </c>
      <c r="F66" s="31">
        <v>22639</v>
      </c>
    </row>
    <row r="67" spans="2:6" x14ac:dyDescent="0.25">
      <c r="B67">
        <v>1002601</v>
      </c>
      <c r="C67" s="18">
        <v>42757</v>
      </c>
      <c r="D67" t="s">
        <v>123</v>
      </c>
      <c r="E67" t="s">
        <v>58</v>
      </c>
      <c r="F67" s="31">
        <v>93911</v>
      </c>
    </row>
    <row r="68" spans="2:6" x14ac:dyDescent="0.25">
      <c r="B68">
        <v>1002602</v>
      </c>
      <c r="C68" s="18">
        <v>43060</v>
      </c>
      <c r="D68" t="s">
        <v>124</v>
      </c>
      <c r="E68" t="s">
        <v>60</v>
      </c>
      <c r="F68" s="31">
        <v>16842</v>
      </c>
    </row>
    <row r="69" spans="2:6" x14ac:dyDescent="0.25">
      <c r="B69">
        <v>1002603</v>
      </c>
      <c r="C69" s="18">
        <v>42801</v>
      </c>
      <c r="D69" t="s">
        <v>125</v>
      </c>
      <c r="E69" t="s">
        <v>80</v>
      </c>
      <c r="F69" s="31">
        <v>80264</v>
      </c>
    </row>
    <row r="70" spans="2:6" x14ac:dyDescent="0.25">
      <c r="B70">
        <v>1002604</v>
      </c>
      <c r="C70" s="18">
        <v>42842</v>
      </c>
      <c r="D70" t="s">
        <v>126</v>
      </c>
      <c r="E70" t="s">
        <v>60</v>
      </c>
      <c r="F70" s="31">
        <v>89734</v>
      </c>
    </row>
    <row r="71" spans="2:6" x14ac:dyDescent="0.25">
      <c r="B71">
        <v>1002605</v>
      </c>
      <c r="C71" s="18">
        <v>42980</v>
      </c>
      <c r="D71" t="s">
        <v>127</v>
      </c>
      <c r="E71" t="s">
        <v>58</v>
      </c>
      <c r="F71" s="31">
        <v>45541</v>
      </c>
    </row>
    <row r="72" spans="2:6" x14ac:dyDescent="0.25">
      <c r="B72">
        <v>1002606</v>
      </c>
      <c r="C72" s="18">
        <v>43047</v>
      </c>
      <c r="D72" t="s">
        <v>128</v>
      </c>
      <c r="E72" t="s">
        <v>58</v>
      </c>
      <c r="F72" s="31">
        <v>22433</v>
      </c>
    </row>
    <row r="73" spans="2:6" x14ac:dyDescent="0.25">
      <c r="B73">
        <v>1002607</v>
      </c>
      <c r="C73" s="18">
        <v>42916</v>
      </c>
      <c r="D73" t="s">
        <v>129</v>
      </c>
      <c r="E73" t="s">
        <v>58</v>
      </c>
      <c r="F73" s="31">
        <v>1350</v>
      </c>
    </row>
    <row r="74" spans="2:6" x14ac:dyDescent="0.25">
      <c r="B74">
        <v>1002608</v>
      </c>
      <c r="C74" s="18">
        <v>42755</v>
      </c>
      <c r="D74" t="s">
        <v>130</v>
      </c>
      <c r="E74" t="s">
        <v>58</v>
      </c>
      <c r="F74" s="31">
        <v>12949</v>
      </c>
    </row>
    <row r="75" spans="2:6" x14ac:dyDescent="0.25">
      <c r="B75">
        <v>1002609</v>
      </c>
      <c r="C75" s="18">
        <v>42958</v>
      </c>
      <c r="D75" t="s">
        <v>131</v>
      </c>
      <c r="E75" t="s">
        <v>72</v>
      </c>
      <c r="F75" s="31">
        <v>29891</v>
      </c>
    </row>
    <row r="76" spans="2:6" x14ac:dyDescent="0.25">
      <c r="B76">
        <v>1002610</v>
      </c>
      <c r="C76" s="18">
        <v>43066</v>
      </c>
      <c r="D76" t="s">
        <v>132</v>
      </c>
      <c r="E76" t="s">
        <v>80</v>
      </c>
      <c r="F76" s="31">
        <v>2610</v>
      </c>
    </row>
    <row r="77" spans="2:6" x14ac:dyDescent="0.25">
      <c r="B77">
        <v>1002611</v>
      </c>
      <c r="C77" s="18">
        <v>42872</v>
      </c>
      <c r="D77" t="s">
        <v>133</v>
      </c>
      <c r="E77" t="s">
        <v>64</v>
      </c>
      <c r="F77" s="31">
        <v>59503</v>
      </c>
    </row>
    <row r="78" spans="2:6" x14ac:dyDescent="0.25">
      <c r="B78">
        <v>1002612</v>
      </c>
      <c r="C78" s="18">
        <v>42920</v>
      </c>
      <c r="D78" t="s">
        <v>134</v>
      </c>
      <c r="E78" t="s">
        <v>72</v>
      </c>
      <c r="F78" s="31">
        <v>1258</v>
      </c>
    </row>
    <row r="79" spans="2:6" x14ac:dyDescent="0.25">
      <c r="B79">
        <v>1002613</v>
      </c>
      <c r="C79" s="18">
        <v>42976</v>
      </c>
      <c r="D79" t="s">
        <v>135</v>
      </c>
      <c r="E79" t="s">
        <v>60</v>
      </c>
      <c r="F79" s="31">
        <v>23231</v>
      </c>
    </row>
    <row r="80" spans="2:6" x14ac:dyDescent="0.25">
      <c r="B80">
        <v>1002614</v>
      </c>
      <c r="C80" s="18">
        <v>43000</v>
      </c>
      <c r="D80" t="s">
        <v>136</v>
      </c>
      <c r="E80" t="s">
        <v>62</v>
      </c>
      <c r="F80" s="31">
        <v>88612</v>
      </c>
    </row>
    <row r="81" spans="2:6" x14ac:dyDescent="0.25">
      <c r="B81">
        <v>1002615</v>
      </c>
      <c r="C81" s="18">
        <v>42832</v>
      </c>
      <c r="D81" t="s">
        <v>137</v>
      </c>
      <c r="E81" t="s">
        <v>58</v>
      </c>
      <c r="F81" s="31">
        <v>88206</v>
      </c>
    </row>
    <row r="82" spans="2:6" x14ac:dyDescent="0.25">
      <c r="B82">
        <v>1002616</v>
      </c>
      <c r="C82" s="18">
        <v>42862</v>
      </c>
      <c r="D82" t="s">
        <v>138</v>
      </c>
      <c r="E82" t="s">
        <v>60</v>
      </c>
      <c r="F82" s="31">
        <v>50671</v>
      </c>
    </row>
    <row r="83" spans="2:6" x14ac:dyDescent="0.25">
      <c r="B83">
        <v>1002617</v>
      </c>
      <c r="C83" s="18">
        <v>43024</v>
      </c>
      <c r="D83" t="s">
        <v>139</v>
      </c>
      <c r="E83" t="s">
        <v>60</v>
      </c>
      <c r="F83" s="31">
        <v>38797</v>
      </c>
    </row>
    <row r="84" spans="2:6" x14ac:dyDescent="0.25">
      <c r="B84">
        <v>1002618</v>
      </c>
      <c r="C84" s="18">
        <v>43054</v>
      </c>
      <c r="D84" t="s">
        <v>140</v>
      </c>
      <c r="E84" t="s">
        <v>62</v>
      </c>
      <c r="F84" s="31">
        <v>50990</v>
      </c>
    </row>
    <row r="85" spans="2:6" x14ac:dyDescent="0.25">
      <c r="B85">
        <v>1002619</v>
      </c>
      <c r="C85" s="18">
        <v>43063</v>
      </c>
      <c r="D85" t="s">
        <v>141</v>
      </c>
      <c r="E85" t="s">
        <v>72</v>
      </c>
      <c r="F85" s="31">
        <v>66293</v>
      </c>
    </row>
    <row r="86" spans="2:6" x14ac:dyDescent="0.25">
      <c r="B86">
        <v>1002620</v>
      </c>
      <c r="C86" s="18">
        <v>42872</v>
      </c>
      <c r="D86" t="s">
        <v>142</v>
      </c>
      <c r="E86" t="s">
        <v>62</v>
      </c>
      <c r="F86" s="31">
        <v>52515</v>
      </c>
    </row>
    <row r="87" spans="2:6" x14ac:dyDescent="0.25">
      <c r="B87">
        <v>1002621</v>
      </c>
      <c r="C87" s="18">
        <v>42879</v>
      </c>
      <c r="D87" t="s">
        <v>143</v>
      </c>
      <c r="E87" t="s">
        <v>80</v>
      </c>
      <c r="F87" s="31">
        <v>97419</v>
      </c>
    </row>
    <row r="88" spans="2:6" x14ac:dyDescent="0.25">
      <c r="B88">
        <v>1002622</v>
      </c>
      <c r="C88" s="18">
        <v>42877</v>
      </c>
      <c r="D88" t="s">
        <v>144</v>
      </c>
      <c r="E88" t="s">
        <v>62</v>
      </c>
      <c r="F88" s="31">
        <v>17301</v>
      </c>
    </row>
    <row r="89" spans="2:6" x14ac:dyDescent="0.25">
      <c r="B89">
        <v>1002623</v>
      </c>
      <c r="C89" s="18">
        <v>42915</v>
      </c>
      <c r="D89" t="s">
        <v>145</v>
      </c>
      <c r="E89" t="s">
        <v>62</v>
      </c>
      <c r="F89" s="31">
        <v>72532</v>
      </c>
    </row>
    <row r="90" spans="2:6" x14ac:dyDescent="0.25">
      <c r="B90">
        <v>1002624</v>
      </c>
      <c r="C90" s="18">
        <v>42830</v>
      </c>
      <c r="D90" t="s">
        <v>146</v>
      </c>
      <c r="E90" t="s">
        <v>80</v>
      </c>
      <c r="F90" s="31">
        <v>25073</v>
      </c>
    </row>
    <row r="91" spans="2:6" x14ac:dyDescent="0.25">
      <c r="B91">
        <v>1002625</v>
      </c>
      <c r="C91" s="18">
        <v>43003</v>
      </c>
      <c r="D91" t="s">
        <v>147</v>
      </c>
      <c r="E91" t="s">
        <v>58</v>
      </c>
      <c r="F91" s="31">
        <v>95746</v>
      </c>
    </row>
    <row r="92" spans="2:6" x14ac:dyDescent="0.25">
      <c r="B92">
        <v>1002626</v>
      </c>
      <c r="C92" s="18">
        <v>42878</v>
      </c>
      <c r="D92" t="s">
        <v>148</v>
      </c>
      <c r="E92" t="s">
        <v>62</v>
      </c>
      <c r="F92" s="31">
        <v>34358</v>
      </c>
    </row>
    <row r="93" spans="2:6" x14ac:dyDescent="0.25">
      <c r="B93">
        <v>1002627</v>
      </c>
      <c r="C93" s="18">
        <v>42746</v>
      </c>
      <c r="D93" t="s">
        <v>149</v>
      </c>
      <c r="E93" t="s">
        <v>58</v>
      </c>
      <c r="F93" s="31">
        <v>8805</v>
      </c>
    </row>
    <row r="94" spans="2:6" x14ac:dyDescent="0.25">
      <c r="B94">
        <v>1002628</v>
      </c>
      <c r="C94" s="18">
        <v>43028</v>
      </c>
      <c r="D94" t="s">
        <v>150</v>
      </c>
      <c r="E94" t="s">
        <v>58</v>
      </c>
      <c r="F94" s="31">
        <v>87062</v>
      </c>
    </row>
    <row r="95" spans="2:6" x14ac:dyDescent="0.25">
      <c r="B95">
        <v>1002629</v>
      </c>
      <c r="C95" s="18">
        <v>42981</v>
      </c>
      <c r="D95" t="s">
        <v>151</v>
      </c>
      <c r="E95" t="s">
        <v>72</v>
      </c>
      <c r="F95" s="31">
        <v>47020</v>
      </c>
    </row>
    <row r="96" spans="2:6" x14ac:dyDescent="0.25">
      <c r="B96">
        <v>1002630</v>
      </c>
      <c r="C96" s="18">
        <v>42877</v>
      </c>
      <c r="D96" t="s">
        <v>152</v>
      </c>
      <c r="E96" t="s">
        <v>58</v>
      </c>
      <c r="F96" s="31">
        <v>38703</v>
      </c>
    </row>
    <row r="97" spans="2:6" x14ac:dyDescent="0.25">
      <c r="B97">
        <v>1002631</v>
      </c>
      <c r="C97" s="18">
        <v>42896</v>
      </c>
      <c r="D97" t="s">
        <v>153</v>
      </c>
      <c r="E97" t="s">
        <v>62</v>
      </c>
      <c r="F97" s="31">
        <v>93977</v>
      </c>
    </row>
    <row r="98" spans="2:6" x14ac:dyDescent="0.25">
      <c r="B98">
        <v>1002632</v>
      </c>
      <c r="C98" s="18">
        <v>42860</v>
      </c>
      <c r="D98" t="s">
        <v>154</v>
      </c>
      <c r="E98" t="s">
        <v>80</v>
      </c>
      <c r="F98" s="31">
        <v>29812</v>
      </c>
    </row>
    <row r="99" spans="2:6" x14ac:dyDescent="0.25">
      <c r="B99">
        <v>1002633</v>
      </c>
      <c r="C99" s="18">
        <v>42793</v>
      </c>
      <c r="D99" t="s">
        <v>155</v>
      </c>
      <c r="E99" t="s">
        <v>64</v>
      </c>
      <c r="F99" s="31">
        <v>12269</v>
      </c>
    </row>
    <row r="100" spans="2:6" x14ac:dyDescent="0.25">
      <c r="B100">
        <v>1002634</v>
      </c>
      <c r="C100" s="18">
        <v>42854</v>
      </c>
      <c r="D100" t="s">
        <v>156</v>
      </c>
      <c r="E100" t="s">
        <v>62</v>
      </c>
      <c r="F100" s="31">
        <v>36575</v>
      </c>
    </row>
    <row r="101" spans="2:6" x14ac:dyDescent="0.25">
      <c r="B101">
        <v>1002635</v>
      </c>
      <c r="C101" s="18">
        <v>42769</v>
      </c>
      <c r="D101" t="s">
        <v>157</v>
      </c>
      <c r="E101" t="s">
        <v>80</v>
      </c>
      <c r="F101" s="31">
        <v>36649</v>
      </c>
    </row>
    <row r="102" spans="2:6" x14ac:dyDescent="0.25">
      <c r="B102">
        <v>1002636</v>
      </c>
      <c r="C102" s="18">
        <v>42762</v>
      </c>
      <c r="D102" t="s">
        <v>158</v>
      </c>
      <c r="E102" t="s">
        <v>64</v>
      </c>
      <c r="F102" s="31">
        <v>98152</v>
      </c>
    </row>
    <row r="103" spans="2:6" x14ac:dyDescent="0.25">
      <c r="B103">
        <v>1002637</v>
      </c>
      <c r="C103" s="18">
        <v>42746</v>
      </c>
      <c r="D103" t="s">
        <v>159</v>
      </c>
      <c r="E103" t="s">
        <v>64</v>
      </c>
      <c r="F103" s="31">
        <v>74147</v>
      </c>
    </row>
    <row r="104" spans="2:6" x14ac:dyDescent="0.25">
      <c r="B104">
        <v>1002638</v>
      </c>
      <c r="C104" s="18">
        <v>42803</v>
      </c>
      <c r="D104" t="s">
        <v>160</v>
      </c>
      <c r="E104" t="s">
        <v>58</v>
      </c>
      <c r="F104" s="31">
        <v>71410</v>
      </c>
    </row>
    <row r="105" spans="2:6" x14ac:dyDescent="0.25">
      <c r="B105">
        <v>1002639</v>
      </c>
      <c r="C105" s="18">
        <v>42809</v>
      </c>
      <c r="D105" t="s">
        <v>161</v>
      </c>
      <c r="E105" t="s">
        <v>64</v>
      </c>
      <c r="F105" s="31">
        <v>86898</v>
      </c>
    </row>
    <row r="106" spans="2:6" x14ac:dyDescent="0.25">
      <c r="B106">
        <v>1002640</v>
      </c>
      <c r="C106" s="18">
        <v>42885</v>
      </c>
      <c r="D106" t="s">
        <v>162</v>
      </c>
      <c r="E106" t="s">
        <v>62</v>
      </c>
      <c r="F106" s="31">
        <v>82643</v>
      </c>
    </row>
  </sheetData>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8C4AF-650B-453F-8463-14BDFD4423A4}">
  <sheetPr codeName="Sheet6"/>
  <dimension ref="B1:I1004"/>
  <sheetViews>
    <sheetView workbookViewId="0">
      <selection activeCell="C6" sqref="C6"/>
    </sheetView>
  </sheetViews>
  <sheetFormatPr defaultColWidth="9.140625" defaultRowHeight="15" x14ac:dyDescent="0.25"/>
  <cols>
    <col min="1" max="1" width="3.7109375" style="32" customWidth="1"/>
    <col min="2" max="2" width="20" style="32" bestFit="1" customWidth="1"/>
    <col min="3" max="3" width="29.85546875" style="32" bestFit="1" customWidth="1"/>
    <col min="4" max="4" width="17" style="32" customWidth="1"/>
    <col min="5" max="5" width="9.140625" style="32" customWidth="1"/>
    <col min="6" max="6" width="22.85546875" style="32" bestFit="1" customWidth="1"/>
    <col min="7" max="7" width="12.42578125" style="32" bestFit="1" customWidth="1"/>
    <col min="8" max="8" width="36" style="32" bestFit="1" customWidth="1"/>
    <col min="9" max="9" width="18.85546875" style="32" bestFit="1" customWidth="1"/>
    <col min="10" max="16384" width="9.140625" style="32"/>
  </cols>
  <sheetData>
    <row r="1" spans="2:9" s="35" customFormat="1" ht="30" customHeight="1" x14ac:dyDescent="0.35">
      <c r="B1" s="35" t="s">
        <v>164</v>
      </c>
    </row>
    <row r="4" spans="2:9" x14ac:dyDescent="0.25">
      <c r="B4" s="34" t="s">
        <v>31</v>
      </c>
      <c r="C4" s="34" t="s">
        <v>165</v>
      </c>
      <c r="E4" s="34" t="s">
        <v>166</v>
      </c>
      <c r="F4" s="34" t="s">
        <v>31</v>
      </c>
      <c r="G4" s="34" t="s">
        <v>167</v>
      </c>
      <c r="H4" s="34" t="s">
        <v>165</v>
      </c>
      <c r="I4" s="34" t="s">
        <v>54</v>
      </c>
    </row>
    <row r="5" spans="2:9" x14ac:dyDescent="0.25">
      <c r="B5" s="33" t="s">
        <v>168</v>
      </c>
      <c r="C5" s="33" t="str">
        <f>_xlfn.XLOOKUP(tblNames[[#This Row],[Name]],tblCustomers[Name],tblCustomers[Email])</f>
        <v>ssamett6@delicious.com</v>
      </c>
      <c r="E5" s="33">
        <v>5124</v>
      </c>
      <c r="F5" s="33" t="s">
        <v>169</v>
      </c>
      <c r="G5" s="33" t="s">
        <v>170</v>
      </c>
      <c r="H5" s="33" t="s">
        <v>171</v>
      </c>
      <c r="I5" s="33" t="s">
        <v>172</v>
      </c>
    </row>
    <row r="6" spans="2:9" x14ac:dyDescent="0.25">
      <c r="B6" s="33" t="s">
        <v>173</v>
      </c>
      <c r="C6" s="33" t="str">
        <f>_xlfn.XLOOKUP(tblNames[[#This Row],[Name]],tblCustomers[Name],tblCustomers[Email])</f>
        <v>jsheeda@mlb.com</v>
      </c>
      <c r="E6" s="33">
        <v>5125</v>
      </c>
      <c r="F6" s="33" t="s">
        <v>174</v>
      </c>
      <c r="G6" s="33" t="s">
        <v>175</v>
      </c>
      <c r="H6" s="33" t="s">
        <v>176</v>
      </c>
      <c r="I6" s="33" t="s">
        <v>177</v>
      </c>
    </row>
    <row r="7" spans="2:9" x14ac:dyDescent="0.25">
      <c r="B7" s="33" t="s">
        <v>178</v>
      </c>
      <c r="C7" s="33" t="str">
        <f>_xlfn.XLOOKUP(tblNames[[#This Row],[Name]],tblCustomers[Name],tblCustomers[Email])</f>
        <v>pyitzoviczh@ow.ly</v>
      </c>
      <c r="E7" s="33">
        <v>5126</v>
      </c>
      <c r="F7" s="33" t="s">
        <v>179</v>
      </c>
      <c r="G7" s="33" t="s">
        <v>180</v>
      </c>
      <c r="H7" s="33" t="s">
        <v>181</v>
      </c>
      <c r="I7" s="33" t="s">
        <v>182</v>
      </c>
    </row>
    <row r="8" spans="2:9" x14ac:dyDescent="0.25">
      <c r="B8" s="33" t="s">
        <v>183</v>
      </c>
      <c r="C8" s="33" t="str">
        <f>_xlfn.XLOOKUP(tblNames[[#This Row],[Name]],tblCustomers[Name],tblCustomers[Email])</f>
        <v>cbunneyo@drupal.org</v>
      </c>
      <c r="E8" s="33">
        <v>5127</v>
      </c>
      <c r="F8" s="33" t="s">
        <v>184</v>
      </c>
      <c r="G8" s="33" t="s">
        <v>185</v>
      </c>
      <c r="H8" s="33" t="s">
        <v>186</v>
      </c>
      <c r="I8" s="33" t="s">
        <v>187</v>
      </c>
    </row>
    <row r="9" spans="2:9" x14ac:dyDescent="0.25">
      <c r="B9" s="33" t="s">
        <v>188</v>
      </c>
      <c r="C9" s="33" t="str">
        <f>_xlfn.XLOOKUP(tblNames[[#This Row],[Name]],tblCustomers[Name],tblCustomers[Email])</f>
        <v>cwagstaffu@cbc.ca</v>
      </c>
      <c r="E9" s="33">
        <v>5128</v>
      </c>
      <c r="F9" s="33" t="s">
        <v>189</v>
      </c>
      <c r="G9" s="33" t="s">
        <v>190</v>
      </c>
      <c r="H9" s="33" t="s">
        <v>191</v>
      </c>
      <c r="I9" s="33" t="s">
        <v>192</v>
      </c>
    </row>
    <row r="10" spans="2:9" x14ac:dyDescent="0.25">
      <c r="B10" s="33" t="s">
        <v>193</v>
      </c>
      <c r="C10" s="33" t="str">
        <f>_xlfn.XLOOKUP(tblNames[[#This Row],[Name]],tblCustomers[Name],tblCustomers[Email])</f>
        <v>ecumbery@meetup.com</v>
      </c>
      <c r="E10" s="33">
        <v>5129</v>
      </c>
      <c r="F10" s="33" t="s">
        <v>194</v>
      </c>
      <c r="G10" s="33" t="s">
        <v>195</v>
      </c>
      <c r="H10" s="33" t="s">
        <v>196</v>
      </c>
      <c r="I10" s="33" t="s">
        <v>197</v>
      </c>
    </row>
    <row r="11" spans="2:9" x14ac:dyDescent="0.25">
      <c r="B11" s="33" t="s">
        <v>198</v>
      </c>
      <c r="C11" s="33" t="str">
        <f>_xlfn.XLOOKUP(tblNames[[#This Row],[Name]],tblCustomers[Name],tblCustomers[Email])</f>
        <v>mgreathead15@kickstarter.com</v>
      </c>
      <c r="E11" s="33">
        <v>5130</v>
      </c>
      <c r="F11" s="33" t="s">
        <v>168</v>
      </c>
      <c r="G11" s="33" t="s">
        <v>199</v>
      </c>
      <c r="H11" s="33" t="s">
        <v>200</v>
      </c>
      <c r="I11" s="33" t="s">
        <v>201</v>
      </c>
    </row>
    <row r="12" spans="2:9" x14ac:dyDescent="0.25">
      <c r="B12" s="33" t="s">
        <v>202</v>
      </c>
      <c r="C12" s="33" t="str">
        <f>_xlfn.XLOOKUP(tblNames[[#This Row],[Name]],tblCustomers[Name],tblCustomers[Email])</f>
        <v>ryakobovitz19@redcross.org</v>
      </c>
      <c r="E12" s="33">
        <v>5131</v>
      </c>
      <c r="F12" s="33" t="s">
        <v>203</v>
      </c>
      <c r="G12" s="33" t="s">
        <v>204</v>
      </c>
      <c r="H12" s="33" t="s">
        <v>205</v>
      </c>
      <c r="I12" s="33" t="s">
        <v>206</v>
      </c>
    </row>
    <row r="13" spans="2:9" x14ac:dyDescent="0.25">
      <c r="B13" s="33" t="s">
        <v>207</v>
      </c>
      <c r="C13" s="33" t="str">
        <f>_xlfn.XLOOKUP(tblNames[[#This Row],[Name]],tblCustomers[Name],tblCustomers[Email])</f>
        <v>dthompsett1b@webeden.co.uk</v>
      </c>
      <c r="E13" s="33">
        <v>5132</v>
      </c>
      <c r="F13" s="33" t="s">
        <v>208</v>
      </c>
      <c r="G13" s="33" t="s">
        <v>209</v>
      </c>
      <c r="H13" s="33" t="s">
        <v>210</v>
      </c>
      <c r="I13" s="33" t="s">
        <v>211</v>
      </c>
    </row>
    <row r="14" spans="2:9" x14ac:dyDescent="0.25">
      <c r="B14" s="33" t="s">
        <v>212</v>
      </c>
      <c r="C14" s="33" t="str">
        <f>_xlfn.XLOOKUP(tblNames[[#This Row],[Name]],tblCustomers[Name],tblCustomers[Email])</f>
        <v>bgladebeck1c@seesaa.net</v>
      </c>
      <c r="E14" s="33">
        <v>5133</v>
      </c>
      <c r="F14" s="33" t="s">
        <v>213</v>
      </c>
      <c r="G14" s="33" t="s">
        <v>214</v>
      </c>
      <c r="H14" s="33" t="s">
        <v>215</v>
      </c>
      <c r="I14" s="33" t="s">
        <v>216</v>
      </c>
    </row>
    <row r="15" spans="2:9" x14ac:dyDescent="0.25">
      <c r="B15" s="33" t="s">
        <v>217</v>
      </c>
      <c r="C15" s="33" t="str">
        <f>_xlfn.XLOOKUP(tblNames[[#This Row],[Name]],tblCustomers[Name],tblCustomers[Email])</f>
        <v>neichmann1o@livejournal.com</v>
      </c>
      <c r="E15" s="33">
        <v>5134</v>
      </c>
      <c r="F15" s="33" t="s">
        <v>173</v>
      </c>
      <c r="G15" s="33" t="s">
        <v>218</v>
      </c>
      <c r="H15" s="33" t="s">
        <v>219</v>
      </c>
      <c r="I15" s="33" t="s">
        <v>220</v>
      </c>
    </row>
    <row r="16" spans="2:9" x14ac:dyDescent="0.25">
      <c r="B16" s="33" t="s">
        <v>221</v>
      </c>
      <c r="C16" s="33" t="str">
        <f>_xlfn.XLOOKUP(tblNames[[#This Row],[Name]],tblCustomers[Name],tblCustomers[Email])</f>
        <v>dtomaino1w@4shared.com</v>
      </c>
      <c r="E16" s="33">
        <v>5135</v>
      </c>
      <c r="F16" s="33" t="s">
        <v>222</v>
      </c>
      <c r="G16" s="33" t="s">
        <v>223</v>
      </c>
      <c r="H16" s="33" t="s">
        <v>224</v>
      </c>
      <c r="I16" s="33" t="s">
        <v>225</v>
      </c>
    </row>
    <row r="17" spans="2:9" x14ac:dyDescent="0.25">
      <c r="B17" s="33" t="s">
        <v>226</v>
      </c>
      <c r="C17" s="33" t="str">
        <f>_xlfn.XLOOKUP(tblNames[[#This Row],[Name]],tblCustomers[Name],tblCustomers[Email])</f>
        <v>mvaz1y@studiopress.com</v>
      </c>
      <c r="E17" s="33">
        <v>5136</v>
      </c>
      <c r="F17" s="33" t="s">
        <v>227</v>
      </c>
      <c r="G17" s="33" t="s">
        <v>228</v>
      </c>
      <c r="H17" s="33" t="s">
        <v>229</v>
      </c>
      <c r="I17" s="33" t="s">
        <v>230</v>
      </c>
    </row>
    <row r="18" spans="2:9" x14ac:dyDescent="0.25">
      <c r="B18" s="33" t="s">
        <v>231</v>
      </c>
      <c r="C18" s="33" t="str">
        <f>_xlfn.XLOOKUP(tblNames[[#This Row],[Name]],tblCustomers[Name],tblCustomers[Email])</f>
        <v>mnell1z@microsoft.com</v>
      </c>
      <c r="E18" s="33">
        <v>5137</v>
      </c>
      <c r="F18" s="33" t="s">
        <v>232</v>
      </c>
      <c r="G18" s="33" t="s">
        <v>233</v>
      </c>
      <c r="H18" s="33" t="s">
        <v>234</v>
      </c>
      <c r="I18" s="33" t="s">
        <v>235</v>
      </c>
    </row>
    <row r="19" spans="2:9" x14ac:dyDescent="0.25">
      <c r="B19" s="33" t="s">
        <v>236</v>
      </c>
      <c r="C19" s="33" t="str">
        <f>_xlfn.XLOOKUP(tblNames[[#This Row],[Name]],tblCustomers[Name],tblCustomers[Email])</f>
        <v>celoy20@bloglovin.com</v>
      </c>
      <c r="E19" s="33">
        <v>5138</v>
      </c>
      <c r="F19" s="33" t="s">
        <v>237</v>
      </c>
      <c r="G19" s="33" t="s">
        <v>238</v>
      </c>
      <c r="H19" s="33" t="s">
        <v>239</v>
      </c>
      <c r="I19" s="33" t="s">
        <v>240</v>
      </c>
    </row>
    <row r="20" spans="2:9" x14ac:dyDescent="0.25">
      <c r="B20" s="33" t="s">
        <v>241</v>
      </c>
      <c r="C20" s="33" t="str">
        <f>_xlfn.XLOOKUP(tblNames[[#This Row],[Name]],tblCustomers[Name],tblCustomers[Email])</f>
        <v>dspir23@utexas.edu</v>
      </c>
      <c r="E20" s="33">
        <v>5139</v>
      </c>
      <c r="F20" s="33" t="s">
        <v>242</v>
      </c>
      <c r="G20" s="33" t="s">
        <v>243</v>
      </c>
      <c r="H20" s="33" t="s">
        <v>244</v>
      </c>
      <c r="I20" s="33" t="s">
        <v>245</v>
      </c>
    </row>
    <row r="21" spans="2:9" x14ac:dyDescent="0.25">
      <c r="E21" s="33">
        <v>5140</v>
      </c>
      <c r="F21" s="33" t="s">
        <v>246</v>
      </c>
      <c r="G21" s="33" t="s">
        <v>247</v>
      </c>
      <c r="H21" s="33" t="s">
        <v>248</v>
      </c>
      <c r="I21" s="33" t="s">
        <v>249</v>
      </c>
    </row>
    <row r="22" spans="2:9" x14ac:dyDescent="0.25">
      <c r="E22" s="33">
        <v>5141</v>
      </c>
      <c r="F22" s="33" t="s">
        <v>178</v>
      </c>
      <c r="G22" s="33" t="s">
        <v>250</v>
      </c>
      <c r="H22" s="33" t="s">
        <v>251</v>
      </c>
      <c r="I22" s="33" t="s">
        <v>252</v>
      </c>
    </row>
    <row r="23" spans="2:9" x14ac:dyDescent="0.25">
      <c r="E23" s="33">
        <v>5142</v>
      </c>
      <c r="F23" s="33" t="s">
        <v>253</v>
      </c>
      <c r="G23" s="33" t="s">
        <v>254</v>
      </c>
      <c r="H23" s="33" t="s">
        <v>255</v>
      </c>
      <c r="I23" s="33" t="s">
        <v>256</v>
      </c>
    </row>
    <row r="24" spans="2:9" x14ac:dyDescent="0.25">
      <c r="E24" s="33">
        <v>5143</v>
      </c>
      <c r="F24" s="33" t="s">
        <v>257</v>
      </c>
      <c r="G24" s="33" t="s">
        <v>258</v>
      </c>
      <c r="H24" s="33" t="s">
        <v>259</v>
      </c>
      <c r="I24" s="33" t="s">
        <v>260</v>
      </c>
    </row>
    <row r="25" spans="2:9" x14ac:dyDescent="0.25">
      <c r="E25" s="33">
        <v>5144</v>
      </c>
      <c r="F25" s="33" t="s">
        <v>261</v>
      </c>
      <c r="G25" s="33" t="s">
        <v>262</v>
      </c>
      <c r="H25" s="33" t="s">
        <v>263</v>
      </c>
      <c r="I25" s="33" t="s">
        <v>264</v>
      </c>
    </row>
    <row r="26" spans="2:9" x14ac:dyDescent="0.25">
      <c r="E26" s="33">
        <v>5145</v>
      </c>
      <c r="F26" s="33" t="s">
        <v>265</v>
      </c>
      <c r="G26" s="33" t="s">
        <v>266</v>
      </c>
      <c r="H26" s="33" t="s">
        <v>267</v>
      </c>
      <c r="I26" s="33" t="s">
        <v>268</v>
      </c>
    </row>
    <row r="27" spans="2:9" x14ac:dyDescent="0.25">
      <c r="E27" s="33">
        <v>5146</v>
      </c>
      <c r="F27" s="33" t="s">
        <v>269</v>
      </c>
      <c r="G27" s="33" t="s">
        <v>270</v>
      </c>
      <c r="H27" s="33" t="s">
        <v>271</v>
      </c>
      <c r="I27" s="33" t="s">
        <v>272</v>
      </c>
    </row>
    <row r="28" spans="2:9" x14ac:dyDescent="0.25">
      <c r="E28" s="33">
        <v>5147</v>
      </c>
      <c r="F28" s="33" t="s">
        <v>273</v>
      </c>
      <c r="G28" s="33" t="s">
        <v>274</v>
      </c>
      <c r="H28" s="33" t="s">
        <v>275</v>
      </c>
      <c r="I28" s="33" t="s">
        <v>276</v>
      </c>
    </row>
    <row r="29" spans="2:9" x14ac:dyDescent="0.25">
      <c r="E29" s="33">
        <v>5148</v>
      </c>
      <c r="F29" s="33" t="s">
        <v>183</v>
      </c>
      <c r="G29" s="33" t="s">
        <v>277</v>
      </c>
      <c r="H29" s="33" t="s">
        <v>278</v>
      </c>
      <c r="I29" s="33" t="s">
        <v>279</v>
      </c>
    </row>
    <row r="30" spans="2:9" x14ac:dyDescent="0.25">
      <c r="E30" s="33">
        <v>5149</v>
      </c>
      <c r="F30" s="33" t="s">
        <v>280</v>
      </c>
      <c r="G30" s="33" t="s">
        <v>281</v>
      </c>
      <c r="H30" s="33" t="s">
        <v>282</v>
      </c>
      <c r="I30" s="33" t="s">
        <v>283</v>
      </c>
    </row>
    <row r="31" spans="2:9" x14ac:dyDescent="0.25">
      <c r="E31" s="33">
        <v>5150</v>
      </c>
      <c r="F31" s="33" t="s">
        <v>284</v>
      </c>
      <c r="G31" s="33" t="s">
        <v>285</v>
      </c>
      <c r="H31" s="33" t="s">
        <v>286</v>
      </c>
      <c r="I31" s="33" t="s">
        <v>287</v>
      </c>
    </row>
    <row r="32" spans="2:9" x14ac:dyDescent="0.25">
      <c r="E32" s="33">
        <v>5151</v>
      </c>
      <c r="F32" s="33" t="s">
        <v>288</v>
      </c>
      <c r="G32" s="33" t="s">
        <v>289</v>
      </c>
      <c r="H32" s="33" t="s">
        <v>290</v>
      </c>
      <c r="I32" s="33" t="s">
        <v>291</v>
      </c>
    </row>
    <row r="33" spans="5:9" x14ac:dyDescent="0.25">
      <c r="E33" s="33">
        <v>5152</v>
      </c>
      <c r="F33" s="33" t="s">
        <v>292</v>
      </c>
      <c r="G33" s="33" t="s">
        <v>293</v>
      </c>
      <c r="H33" s="33" t="s">
        <v>294</v>
      </c>
      <c r="I33" s="33" t="s">
        <v>295</v>
      </c>
    </row>
    <row r="34" spans="5:9" x14ac:dyDescent="0.25">
      <c r="E34" s="33">
        <v>5153</v>
      </c>
      <c r="F34" s="33" t="s">
        <v>296</v>
      </c>
      <c r="G34" s="33" t="s">
        <v>297</v>
      </c>
      <c r="H34" s="33" t="s">
        <v>298</v>
      </c>
      <c r="I34" s="33" t="s">
        <v>299</v>
      </c>
    </row>
    <row r="35" spans="5:9" x14ac:dyDescent="0.25">
      <c r="E35" s="33">
        <v>5154</v>
      </c>
      <c r="F35" s="33" t="s">
        <v>188</v>
      </c>
      <c r="G35" s="33" t="s">
        <v>300</v>
      </c>
      <c r="H35" s="33" t="s">
        <v>301</v>
      </c>
      <c r="I35" s="33" t="s">
        <v>302</v>
      </c>
    </row>
    <row r="36" spans="5:9" x14ac:dyDescent="0.25">
      <c r="E36" s="33">
        <v>5155</v>
      </c>
      <c r="F36" s="33" t="s">
        <v>303</v>
      </c>
      <c r="G36" s="33" t="s">
        <v>304</v>
      </c>
      <c r="H36" s="33" t="s">
        <v>305</v>
      </c>
      <c r="I36" s="33" t="s">
        <v>306</v>
      </c>
    </row>
    <row r="37" spans="5:9" x14ac:dyDescent="0.25">
      <c r="E37" s="33">
        <v>5156</v>
      </c>
      <c r="F37" s="33" t="s">
        <v>307</v>
      </c>
      <c r="G37" s="33" t="s">
        <v>308</v>
      </c>
      <c r="H37" s="33" t="s">
        <v>309</v>
      </c>
      <c r="I37" s="33" t="s">
        <v>310</v>
      </c>
    </row>
    <row r="38" spans="5:9" x14ac:dyDescent="0.25">
      <c r="E38" s="33">
        <v>5157</v>
      </c>
      <c r="F38" s="33" t="s">
        <v>311</v>
      </c>
      <c r="G38" s="33" t="s">
        <v>312</v>
      </c>
      <c r="H38" s="33" t="s">
        <v>313</v>
      </c>
      <c r="I38" s="33" t="s">
        <v>314</v>
      </c>
    </row>
    <row r="39" spans="5:9" x14ac:dyDescent="0.25">
      <c r="E39" s="33">
        <v>5158</v>
      </c>
      <c r="F39" s="33" t="s">
        <v>193</v>
      </c>
      <c r="G39" s="33" t="s">
        <v>315</v>
      </c>
      <c r="H39" s="33" t="s">
        <v>316</v>
      </c>
      <c r="I39" s="33" t="s">
        <v>317</v>
      </c>
    </row>
    <row r="40" spans="5:9" x14ac:dyDescent="0.25">
      <c r="E40" s="33">
        <v>5159</v>
      </c>
      <c r="F40" s="33" t="s">
        <v>318</v>
      </c>
      <c r="G40" s="33" t="s">
        <v>319</v>
      </c>
      <c r="H40" s="33" t="s">
        <v>320</v>
      </c>
      <c r="I40" s="33" t="s">
        <v>321</v>
      </c>
    </row>
    <row r="41" spans="5:9" x14ac:dyDescent="0.25">
      <c r="E41" s="33">
        <v>5160</v>
      </c>
      <c r="F41" s="33" t="s">
        <v>322</v>
      </c>
      <c r="G41" s="33" t="s">
        <v>323</v>
      </c>
      <c r="H41" s="33" t="s">
        <v>324</v>
      </c>
      <c r="I41" s="33" t="s">
        <v>325</v>
      </c>
    </row>
    <row r="42" spans="5:9" x14ac:dyDescent="0.25">
      <c r="E42" s="33">
        <v>5161</v>
      </c>
      <c r="F42" s="33" t="s">
        <v>326</v>
      </c>
      <c r="G42" s="33" t="s">
        <v>327</v>
      </c>
      <c r="H42" s="33" t="s">
        <v>328</v>
      </c>
      <c r="I42" s="33" t="s">
        <v>329</v>
      </c>
    </row>
    <row r="43" spans="5:9" x14ac:dyDescent="0.25">
      <c r="E43" s="33">
        <v>5162</v>
      </c>
      <c r="F43" s="33" t="s">
        <v>330</v>
      </c>
      <c r="G43" s="33" t="s">
        <v>331</v>
      </c>
      <c r="H43" s="33" t="s">
        <v>332</v>
      </c>
      <c r="I43" s="33" t="s">
        <v>333</v>
      </c>
    </row>
    <row r="44" spans="5:9" x14ac:dyDescent="0.25">
      <c r="E44" s="33">
        <v>5163</v>
      </c>
      <c r="F44" s="33" t="s">
        <v>334</v>
      </c>
      <c r="G44" s="33" t="s">
        <v>335</v>
      </c>
      <c r="H44" s="33" t="s">
        <v>336</v>
      </c>
      <c r="I44" s="33" t="s">
        <v>337</v>
      </c>
    </row>
    <row r="45" spans="5:9" x14ac:dyDescent="0.25">
      <c r="E45" s="33">
        <v>5164</v>
      </c>
      <c r="F45" s="33" t="s">
        <v>338</v>
      </c>
      <c r="G45" s="33" t="s">
        <v>339</v>
      </c>
      <c r="H45" s="33" t="s">
        <v>340</v>
      </c>
      <c r="I45" s="33" t="s">
        <v>341</v>
      </c>
    </row>
    <row r="46" spans="5:9" x14ac:dyDescent="0.25">
      <c r="E46" s="33">
        <v>5165</v>
      </c>
      <c r="F46" s="33" t="s">
        <v>198</v>
      </c>
      <c r="G46" s="33" t="s">
        <v>342</v>
      </c>
      <c r="H46" s="33" t="s">
        <v>343</v>
      </c>
      <c r="I46" s="33" t="s">
        <v>344</v>
      </c>
    </row>
    <row r="47" spans="5:9" x14ac:dyDescent="0.25">
      <c r="E47" s="33">
        <v>5166</v>
      </c>
      <c r="F47" s="33" t="s">
        <v>345</v>
      </c>
      <c r="G47" s="33" t="s">
        <v>346</v>
      </c>
      <c r="H47" s="33" t="s">
        <v>347</v>
      </c>
      <c r="I47" s="33" t="s">
        <v>348</v>
      </c>
    </row>
    <row r="48" spans="5:9" x14ac:dyDescent="0.25">
      <c r="E48" s="33">
        <v>5167</v>
      </c>
      <c r="F48" s="33" t="s">
        <v>349</v>
      </c>
      <c r="G48" s="33" t="s">
        <v>350</v>
      </c>
      <c r="H48" s="33" t="s">
        <v>351</v>
      </c>
      <c r="I48" s="33" t="s">
        <v>352</v>
      </c>
    </row>
    <row r="49" spans="5:9" x14ac:dyDescent="0.25">
      <c r="E49" s="33">
        <v>5168</v>
      </c>
      <c r="F49" s="33" t="s">
        <v>353</v>
      </c>
      <c r="G49" s="33" t="s">
        <v>354</v>
      </c>
      <c r="H49" s="33" t="s">
        <v>355</v>
      </c>
      <c r="I49" s="33" t="s">
        <v>356</v>
      </c>
    </row>
    <row r="50" spans="5:9" x14ac:dyDescent="0.25">
      <c r="E50" s="33">
        <v>5169</v>
      </c>
      <c r="F50" s="33" t="s">
        <v>202</v>
      </c>
      <c r="G50" s="33" t="s">
        <v>357</v>
      </c>
      <c r="H50" s="33" t="s">
        <v>358</v>
      </c>
      <c r="I50" s="33" t="s">
        <v>359</v>
      </c>
    </row>
    <row r="51" spans="5:9" x14ac:dyDescent="0.25">
      <c r="E51" s="33">
        <v>5170</v>
      </c>
      <c r="F51" s="33" t="s">
        <v>360</v>
      </c>
      <c r="G51" s="33" t="s">
        <v>361</v>
      </c>
      <c r="H51" s="33" t="s">
        <v>362</v>
      </c>
      <c r="I51" s="33" t="s">
        <v>363</v>
      </c>
    </row>
    <row r="52" spans="5:9" x14ac:dyDescent="0.25">
      <c r="E52" s="33">
        <v>5171</v>
      </c>
      <c r="F52" s="33" t="s">
        <v>207</v>
      </c>
      <c r="G52" s="33" t="s">
        <v>364</v>
      </c>
      <c r="H52" s="33" t="s">
        <v>365</v>
      </c>
      <c r="I52" s="33" t="s">
        <v>366</v>
      </c>
    </row>
    <row r="53" spans="5:9" x14ac:dyDescent="0.25">
      <c r="E53" s="33">
        <v>5172</v>
      </c>
      <c r="F53" s="33" t="s">
        <v>212</v>
      </c>
      <c r="G53" s="33" t="s">
        <v>367</v>
      </c>
      <c r="H53" s="33" t="s">
        <v>368</v>
      </c>
      <c r="I53" s="33" t="s">
        <v>369</v>
      </c>
    </row>
    <row r="54" spans="5:9" x14ac:dyDescent="0.25">
      <c r="E54" s="33">
        <v>5173</v>
      </c>
      <c r="F54" s="33" t="s">
        <v>370</v>
      </c>
      <c r="G54" s="33" t="s">
        <v>371</v>
      </c>
      <c r="H54" s="33" t="s">
        <v>372</v>
      </c>
      <c r="I54" s="33" t="s">
        <v>373</v>
      </c>
    </row>
    <row r="55" spans="5:9" x14ac:dyDescent="0.25">
      <c r="E55" s="33">
        <v>5174</v>
      </c>
      <c r="F55" s="33" t="s">
        <v>374</v>
      </c>
      <c r="G55" s="33" t="s">
        <v>375</v>
      </c>
      <c r="H55" s="33" t="s">
        <v>376</v>
      </c>
      <c r="I55" s="33" t="s">
        <v>377</v>
      </c>
    </row>
    <row r="56" spans="5:9" x14ac:dyDescent="0.25">
      <c r="E56" s="33">
        <v>5175</v>
      </c>
      <c r="F56" s="33" t="s">
        <v>378</v>
      </c>
      <c r="G56" s="33" t="s">
        <v>379</v>
      </c>
      <c r="H56" s="33" t="s">
        <v>380</v>
      </c>
      <c r="I56" s="33" t="s">
        <v>381</v>
      </c>
    </row>
    <row r="57" spans="5:9" x14ac:dyDescent="0.25">
      <c r="E57" s="33">
        <v>5176</v>
      </c>
      <c r="F57" s="33" t="s">
        <v>382</v>
      </c>
      <c r="G57" s="33" t="s">
        <v>383</v>
      </c>
      <c r="H57" s="33" t="s">
        <v>384</v>
      </c>
      <c r="I57" s="33" t="s">
        <v>385</v>
      </c>
    </row>
    <row r="58" spans="5:9" x14ac:dyDescent="0.25">
      <c r="E58" s="33">
        <v>5177</v>
      </c>
      <c r="F58" s="33" t="s">
        <v>386</v>
      </c>
      <c r="G58" s="33" t="s">
        <v>387</v>
      </c>
      <c r="H58" s="33" t="s">
        <v>388</v>
      </c>
      <c r="I58" s="33" t="s">
        <v>389</v>
      </c>
    </row>
    <row r="59" spans="5:9" x14ac:dyDescent="0.25">
      <c r="E59" s="33">
        <v>5178</v>
      </c>
      <c r="F59" s="33" t="s">
        <v>390</v>
      </c>
      <c r="G59" s="33" t="s">
        <v>391</v>
      </c>
      <c r="H59" s="33" t="s">
        <v>392</v>
      </c>
      <c r="I59" s="33" t="s">
        <v>393</v>
      </c>
    </row>
    <row r="60" spans="5:9" x14ac:dyDescent="0.25">
      <c r="E60" s="33">
        <v>5179</v>
      </c>
      <c r="F60" s="33" t="s">
        <v>394</v>
      </c>
      <c r="G60" s="33" t="s">
        <v>395</v>
      </c>
      <c r="H60" s="33" t="s">
        <v>396</v>
      </c>
      <c r="I60" s="33" t="s">
        <v>397</v>
      </c>
    </row>
    <row r="61" spans="5:9" x14ac:dyDescent="0.25">
      <c r="E61" s="33">
        <v>5180</v>
      </c>
      <c r="F61" s="33" t="s">
        <v>398</v>
      </c>
      <c r="G61" s="33" t="s">
        <v>399</v>
      </c>
      <c r="H61" s="33" t="s">
        <v>400</v>
      </c>
      <c r="I61" s="33" t="s">
        <v>401</v>
      </c>
    </row>
    <row r="62" spans="5:9" x14ac:dyDescent="0.25">
      <c r="E62" s="33">
        <v>5181</v>
      </c>
      <c r="F62" s="33" t="s">
        <v>402</v>
      </c>
      <c r="G62" s="33" t="s">
        <v>403</v>
      </c>
      <c r="H62" s="33" t="s">
        <v>404</v>
      </c>
      <c r="I62" s="33" t="s">
        <v>405</v>
      </c>
    </row>
    <row r="63" spans="5:9" x14ac:dyDescent="0.25">
      <c r="E63" s="33">
        <v>5182</v>
      </c>
      <c r="F63" s="33" t="s">
        <v>406</v>
      </c>
      <c r="G63" s="33" t="s">
        <v>407</v>
      </c>
      <c r="H63" s="33" t="s">
        <v>408</v>
      </c>
      <c r="I63" s="33" t="s">
        <v>409</v>
      </c>
    </row>
    <row r="64" spans="5:9" x14ac:dyDescent="0.25">
      <c r="E64" s="33">
        <v>5183</v>
      </c>
      <c r="F64" s="33" t="s">
        <v>410</v>
      </c>
      <c r="G64" s="33" t="s">
        <v>411</v>
      </c>
      <c r="H64" s="33" t="s">
        <v>412</v>
      </c>
      <c r="I64" s="33" t="s">
        <v>413</v>
      </c>
    </row>
    <row r="65" spans="5:9" x14ac:dyDescent="0.25">
      <c r="E65" s="33">
        <v>5184</v>
      </c>
      <c r="F65" s="33" t="s">
        <v>217</v>
      </c>
      <c r="G65" s="33" t="s">
        <v>414</v>
      </c>
      <c r="H65" s="33" t="s">
        <v>415</v>
      </c>
      <c r="I65" s="33" t="s">
        <v>314</v>
      </c>
    </row>
    <row r="66" spans="5:9" x14ac:dyDescent="0.25">
      <c r="E66" s="33">
        <v>5185</v>
      </c>
      <c r="F66" s="33" t="s">
        <v>416</v>
      </c>
      <c r="G66" s="33" t="s">
        <v>417</v>
      </c>
      <c r="H66" s="33" t="s">
        <v>418</v>
      </c>
      <c r="I66" s="33" t="s">
        <v>333</v>
      </c>
    </row>
    <row r="67" spans="5:9" x14ac:dyDescent="0.25">
      <c r="E67" s="33">
        <v>5186</v>
      </c>
      <c r="F67" s="33" t="s">
        <v>419</v>
      </c>
      <c r="G67" s="33" t="s">
        <v>420</v>
      </c>
      <c r="H67" s="33" t="s">
        <v>421</v>
      </c>
      <c r="I67" s="33" t="s">
        <v>422</v>
      </c>
    </row>
    <row r="68" spans="5:9" x14ac:dyDescent="0.25">
      <c r="E68" s="33">
        <v>5187</v>
      </c>
      <c r="F68" s="33" t="s">
        <v>423</v>
      </c>
      <c r="G68" s="33" t="s">
        <v>424</v>
      </c>
      <c r="H68" s="33" t="s">
        <v>425</v>
      </c>
      <c r="I68" s="33" t="s">
        <v>426</v>
      </c>
    </row>
    <row r="69" spans="5:9" x14ac:dyDescent="0.25">
      <c r="E69" s="33">
        <v>5188</v>
      </c>
      <c r="F69" s="33" t="s">
        <v>427</v>
      </c>
      <c r="G69" s="33" t="s">
        <v>428</v>
      </c>
      <c r="H69" s="33" t="s">
        <v>429</v>
      </c>
      <c r="I69" s="33" t="s">
        <v>430</v>
      </c>
    </row>
    <row r="70" spans="5:9" x14ac:dyDescent="0.25">
      <c r="E70" s="33">
        <v>5189</v>
      </c>
      <c r="F70" s="33" t="s">
        <v>431</v>
      </c>
      <c r="G70" s="33" t="s">
        <v>432</v>
      </c>
      <c r="H70" s="33" t="s">
        <v>433</v>
      </c>
      <c r="I70" s="33" t="s">
        <v>434</v>
      </c>
    </row>
    <row r="71" spans="5:9" x14ac:dyDescent="0.25">
      <c r="E71" s="33">
        <v>5190</v>
      </c>
      <c r="F71" s="33" t="s">
        <v>435</v>
      </c>
      <c r="G71" s="33" t="s">
        <v>436</v>
      </c>
      <c r="H71" s="33" t="s">
        <v>437</v>
      </c>
      <c r="I71" s="33" t="s">
        <v>438</v>
      </c>
    </row>
    <row r="72" spans="5:9" x14ac:dyDescent="0.25">
      <c r="E72" s="33">
        <v>5191</v>
      </c>
      <c r="F72" s="33" t="s">
        <v>439</v>
      </c>
      <c r="G72" s="33" t="s">
        <v>440</v>
      </c>
      <c r="H72" s="33" t="s">
        <v>441</v>
      </c>
      <c r="I72" s="33" t="s">
        <v>442</v>
      </c>
    </row>
    <row r="73" spans="5:9" x14ac:dyDescent="0.25">
      <c r="E73" s="33">
        <v>5192</v>
      </c>
      <c r="F73" s="33" t="s">
        <v>221</v>
      </c>
      <c r="G73" s="33" t="s">
        <v>443</v>
      </c>
      <c r="H73" s="33" t="s">
        <v>444</v>
      </c>
      <c r="I73" s="33" t="s">
        <v>445</v>
      </c>
    </row>
    <row r="74" spans="5:9" x14ac:dyDescent="0.25">
      <c r="E74" s="33">
        <v>5193</v>
      </c>
      <c r="F74" s="33" t="s">
        <v>446</v>
      </c>
      <c r="G74" s="33" t="s">
        <v>447</v>
      </c>
      <c r="H74" s="33" t="s">
        <v>448</v>
      </c>
      <c r="I74" s="33" t="s">
        <v>449</v>
      </c>
    </row>
    <row r="75" spans="5:9" x14ac:dyDescent="0.25">
      <c r="E75" s="33">
        <v>5194</v>
      </c>
      <c r="F75" s="33" t="s">
        <v>226</v>
      </c>
      <c r="G75" s="33" t="s">
        <v>450</v>
      </c>
      <c r="H75" s="33" t="s">
        <v>451</v>
      </c>
      <c r="I75" s="33" t="s">
        <v>452</v>
      </c>
    </row>
    <row r="76" spans="5:9" x14ac:dyDescent="0.25">
      <c r="E76" s="33">
        <v>5195</v>
      </c>
      <c r="F76" s="33" t="s">
        <v>231</v>
      </c>
      <c r="G76" s="33" t="s">
        <v>453</v>
      </c>
      <c r="H76" s="33" t="s">
        <v>454</v>
      </c>
      <c r="I76" s="33" t="s">
        <v>455</v>
      </c>
    </row>
    <row r="77" spans="5:9" x14ac:dyDescent="0.25">
      <c r="E77" s="33">
        <v>5196</v>
      </c>
      <c r="F77" s="33" t="s">
        <v>236</v>
      </c>
      <c r="G77" s="33" t="s">
        <v>456</v>
      </c>
      <c r="H77" s="33" t="s">
        <v>457</v>
      </c>
      <c r="I77" s="33" t="s">
        <v>458</v>
      </c>
    </row>
    <row r="78" spans="5:9" x14ac:dyDescent="0.25">
      <c r="E78" s="33">
        <v>5197</v>
      </c>
      <c r="F78" s="33" t="s">
        <v>459</v>
      </c>
      <c r="G78" s="33" t="s">
        <v>460</v>
      </c>
      <c r="H78" s="33" t="s">
        <v>461</v>
      </c>
      <c r="I78" s="33" t="s">
        <v>462</v>
      </c>
    </row>
    <row r="79" spans="5:9" x14ac:dyDescent="0.25">
      <c r="E79" s="33">
        <v>5198</v>
      </c>
      <c r="F79" s="33" t="s">
        <v>463</v>
      </c>
      <c r="G79" s="33" t="s">
        <v>464</v>
      </c>
      <c r="H79" s="33" t="s">
        <v>465</v>
      </c>
      <c r="I79" s="33" t="s">
        <v>230</v>
      </c>
    </row>
    <row r="80" spans="5:9" x14ac:dyDescent="0.25">
      <c r="E80" s="33">
        <v>5199</v>
      </c>
      <c r="F80" s="33" t="s">
        <v>241</v>
      </c>
      <c r="G80" s="33" t="s">
        <v>466</v>
      </c>
      <c r="H80" s="33" t="s">
        <v>467</v>
      </c>
      <c r="I80" s="33" t="s">
        <v>468</v>
      </c>
    </row>
    <row r="81" spans="5:9" x14ac:dyDescent="0.25">
      <c r="E81" s="33">
        <v>5200</v>
      </c>
      <c r="F81" s="33" t="s">
        <v>469</v>
      </c>
      <c r="G81" s="33" t="s">
        <v>470</v>
      </c>
      <c r="H81" s="33" t="s">
        <v>471</v>
      </c>
      <c r="I81" s="33" t="s">
        <v>472</v>
      </c>
    </row>
    <row r="82" spans="5:9" x14ac:dyDescent="0.25">
      <c r="E82" s="33">
        <v>5201</v>
      </c>
      <c r="F82" s="33" t="s">
        <v>473</v>
      </c>
      <c r="G82" s="33" t="s">
        <v>474</v>
      </c>
      <c r="H82" s="33" t="s">
        <v>475</v>
      </c>
      <c r="I82" s="33" t="s">
        <v>476</v>
      </c>
    </row>
    <row r="83" spans="5:9" x14ac:dyDescent="0.25">
      <c r="E83" s="33">
        <v>5202</v>
      </c>
      <c r="F83" s="33" t="s">
        <v>477</v>
      </c>
      <c r="G83" s="33" t="s">
        <v>478</v>
      </c>
      <c r="H83" s="33" t="s">
        <v>479</v>
      </c>
      <c r="I83" s="33" t="s">
        <v>389</v>
      </c>
    </row>
    <row r="84" spans="5:9" x14ac:dyDescent="0.25">
      <c r="E84" s="33">
        <v>5203</v>
      </c>
      <c r="F84" s="33" t="s">
        <v>480</v>
      </c>
      <c r="G84" s="33" t="s">
        <v>481</v>
      </c>
      <c r="H84" s="33" t="s">
        <v>482</v>
      </c>
      <c r="I84" s="33" t="s">
        <v>483</v>
      </c>
    </row>
    <row r="85" spans="5:9" x14ac:dyDescent="0.25">
      <c r="E85" s="33">
        <v>5204</v>
      </c>
      <c r="F85" s="33" t="s">
        <v>484</v>
      </c>
      <c r="G85" s="33" t="s">
        <v>485</v>
      </c>
      <c r="H85" s="33" t="s">
        <v>486</v>
      </c>
      <c r="I85" s="33" t="s">
        <v>487</v>
      </c>
    </row>
    <row r="86" spans="5:9" x14ac:dyDescent="0.25">
      <c r="E86" s="33">
        <v>5205</v>
      </c>
      <c r="F86" s="33" t="s">
        <v>488</v>
      </c>
      <c r="G86" s="33" t="s">
        <v>489</v>
      </c>
      <c r="H86" s="33" t="s">
        <v>490</v>
      </c>
      <c r="I86" s="33" t="s">
        <v>491</v>
      </c>
    </row>
    <row r="87" spans="5:9" x14ac:dyDescent="0.25">
      <c r="E87" s="33">
        <v>5206</v>
      </c>
      <c r="F87" s="33" t="s">
        <v>492</v>
      </c>
      <c r="G87" s="33" t="s">
        <v>493</v>
      </c>
      <c r="H87" s="33" t="s">
        <v>494</v>
      </c>
      <c r="I87" s="33" t="s">
        <v>495</v>
      </c>
    </row>
    <row r="88" spans="5:9" x14ac:dyDescent="0.25">
      <c r="E88" s="33">
        <v>5207</v>
      </c>
      <c r="F88" s="33" t="s">
        <v>496</v>
      </c>
      <c r="G88" s="33" t="s">
        <v>497</v>
      </c>
      <c r="H88" s="33" t="s">
        <v>498</v>
      </c>
      <c r="I88" s="33" t="s">
        <v>499</v>
      </c>
    </row>
    <row r="89" spans="5:9" x14ac:dyDescent="0.25">
      <c r="E89" s="33">
        <v>5208</v>
      </c>
      <c r="F89" s="33" t="s">
        <v>500</v>
      </c>
      <c r="G89" s="33" t="s">
        <v>501</v>
      </c>
      <c r="H89" s="33" t="s">
        <v>502</v>
      </c>
      <c r="I89" s="33" t="s">
        <v>503</v>
      </c>
    </row>
    <row r="90" spans="5:9" x14ac:dyDescent="0.25">
      <c r="E90" s="33">
        <v>5209</v>
      </c>
      <c r="F90" s="33" t="s">
        <v>504</v>
      </c>
      <c r="G90" s="33" t="s">
        <v>505</v>
      </c>
      <c r="H90" s="33" t="s">
        <v>506</v>
      </c>
      <c r="I90" s="33" t="s">
        <v>507</v>
      </c>
    </row>
    <row r="91" spans="5:9" x14ac:dyDescent="0.25">
      <c r="E91" s="33">
        <v>5210</v>
      </c>
      <c r="F91" s="33" t="s">
        <v>508</v>
      </c>
      <c r="G91" s="33" t="s">
        <v>509</v>
      </c>
      <c r="H91" s="33" t="s">
        <v>510</v>
      </c>
      <c r="I91" s="33" t="s">
        <v>511</v>
      </c>
    </row>
    <row r="92" spans="5:9" x14ac:dyDescent="0.25">
      <c r="E92" s="33">
        <v>5211</v>
      </c>
      <c r="F92" s="33" t="s">
        <v>512</v>
      </c>
      <c r="G92" s="33" t="s">
        <v>513</v>
      </c>
      <c r="H92" s="33" t="s">
        <v>514</v>
      </c>
      <c r="I92" s="33" t="s">
        <v>515</v>
      </c>
    </row>
    <row r="93" spans="5:9" x14ac:dyDescent="0.25">
      <c r="E93" s="33">
        <v>5212</v>
      </c>
      <c r="F93" s="33" t="s">
        <v>516</v>
      </c>
      <c r="G93" s="33" t="s">
        <v>517</v>
      </c>
      <c r="H93" s="33" t="s">
        <v>518</v>
      </c>
      <c r="I93" s="33" t="s">
        <v>519</v>
      </c>
    </row>
    <row r="94" spans="5:9" x14ac:dyDescent="0.25">
      <c r="E94" s="33">
        <v>5213</v>
      </c>
      <c r="F94" s="33" t="s">
        <v>520</v>
      </c>
      <c r="G94" s="33" t="s">
        <v>521</v>
      </c>
      <c r="H94" s="33" t="s">
        <v>522</v>
      </c>
      <c r="I94" s="33" t="s">
        <v>523</v>
      </c>
    </row>
    <row r="95" spans="5:9" x14ac:dyDescent="0.25">
      <c r="E95" s="33">
        <v>5214</v>
      </c>
      <c r="F95" s="33" t="s">
        <v>524</v>
      </c>
      <c r="G95" s="33" t="s">
        <v>525</v>
      </c>
      <c r="H95" s="33" t="s">
        <v>526</v>
      </c>
      <c r="I95" s="33" t="s">
        <v>527</v>
      </c>
    </row>
    <row r="96" spans="5:9" x14ac:dyDescent="0.25">
      <c r="E96" s="33">
        <v>5215</v>
      </c>
      <c r="F96" s="33" t="s">
        <v>528</v>
      </c>
      <c r="G96" s="33" t="s">
        <v>529</v>
      </c>
      <c r="H96" s="33" t="s">
        <v>530</v>
      </c>
      <c r="I96" s="33" t="s">
        <v>531</v>
      </c>
    </row>
    <row r="97" spans="5:9" x14ac:dyDescent="0.25">
      <c r="E97" s="33">
        <v>5216</v>
      </c>
      <c r="F97" s="33" t="s">
        <v>532</v>
      </c>
      <c r="G97" s="33" t="s">
        <v>533</v>
      </c>
      <c r="H97" s="33" t="s">
        <v>534</v>
      </c>
      <c r="I97" s="33" t="s">
        <v>535</v>
      </c>
    </row>
    <row r="98" spans="5:9" x14ac:dyDescent="0.25">
      <c r="E98" s="33">
        <v>5217</v>
      </c>
      <c r="F98" s="33" t="s">
        <v>536</v>
      </c>
      <c r="G98" s="33" t="s">
        <v>537</v>
      </c>
      <c r="H98" s="33" t="s">
        <v>538</v>
      </c>
      <c r="I98" s="33" t="s">
        <v>539</v>
      </c>
    </row>
    <row r="99" spans="5:9" x14ac:dyDescent="0.25">
      <c r="E99" s="33">
        <v>5218</v>
      </c>
      <c r="F99" s="33" t="s">
        <v>540</v>
      </c>
      <c r="G99" s="33" t="s">
        <v>541</v>
      </c>
      <c r="H99" s="33" t="s">
        <v>542</v>
      </c>
      <c r="I99" s="33" t="s">
        <v>543</v>
      </c>
    </row>
    <row r="100" spans="5:9" x14ac:dyDescent="0.25">
      <c r="E100" s="33">
        <v>5219</v>
      </c>
      <c r="F100" s="33" t="s">
        <v>544</v>
      </c>
      <c r="G100" s="33" t="s">
        <v>545</v>
      </c>
      <c r="H100" s="33" t="s">
        <v>546</v>
      </c>
      <c r="I100" s="33" t="s">
        <v>547</v>
      </c>
    </row>
    <row r="101" spans="5:9" x14ac:dyDescent="0.25">
      <c r="E101" s="33">
        <v>5220</v>
      </c>
      <c r="F101" s="33" t="s">
        <v>548</v>
      </c>
      <c r="G101" s="33" t="s">
        <v>549</v>
      </c>
      <c r="H101" s="33" t="s">
        <v>550</v>
      </c>
      <c r="I101" s="33" t="s">
        <v>551</v>
      </c>
    </row>
    <row r="102" spans="5:9" x14ac:dyDescent="0.25">
      <c r="E102" s="33">
        <v>5221</v>
      </c>
      <c r="F102" s="33" t="s">
        <v>552</v>
      </c>
      <c r="G102" s="33" t="s">
        <v>553</v>
      </c>
      <c r="H102" s="33" t="s">
        <v>554</v>
      </c>
      <c r="I102" s="33" t="s">
        <v>555</v>
      </c>
    </row>
    <row r="103" spans="5:9" x14ac:dyDescent="0.25">
      <c r="E103" s="33">
        <v>5222</v>
      </c>
      <c r="F103" s="33" t="s">
        <v>556</v>
      </c>
      <c r="G103" s="33" t="s">
        <v>557</v>
      </c>
      <c r="H103" s="33" t="s">
        <v>558</v>
      </c>
      <c r="I103" s="33" t="s">
        <v>333</v>
      </c>
    </row>
    <row r="104" spans="5:9" x14ac:dyDescent="0.25">
      <c r="E104" s="33">
        <v>5223</v>
      </c>
      <c r="F104" s="33" t="s">
        <v>559</v>
      </c>
      <c r="G104" s="33" t="s">
        <v>560</v>
      </c>
      <c r="H104" s="33" t="s">
        <v>561</v>
      </c>
      <c r="I104" s="33" t="s">
        <v>562</v>
      </c>
    </row>
    <row r="105" spans="5:9" x14ac:dyDescent="0.25">
      <c r="E105" s="33">
        <v>5224</v>
      </c>
      <c r="F105" s="33" t="s">
        <v>563</v>
      </c>
      <c r="G105" s="33" t="s">
        <v>564</v>
      </c>
      <c r="H105" s="33" t="s">
        <v>565</v>
      </c>
      <c r="I105" s="33" t="s">
        <v>566</v>
      </c>
    </row>
    <row r="106" spans="5:9" x14ac:dyDescent="0.25">
      <c r="E106" s="33">
        <v>5225</v>
      </c>
      <c r="F106" s="33" t="s">
        <v>567</v>
      </c>
      <c r="G106" s="33" t="s">
        <v>568</v>
      </c>
      <c r="H106" s="33" t="s">
        <v>569</v>
      </c>
      <c r="I106" s="33" t="s">
        <v>225</v>
      </c>
    </row>
    <row r="107" spans="5:9" x14ac:dyDescent="0.25">
      <c r="E107" s="33">
        <v>5226</v>
      </c>
      <c r="F107" s="33" t="s">
        <v>570</v>
      </c>
      <c r="G107" s="33" t="s">
        <v>571</v>
      </c>
      <c r="H107" s="33" t="s">
        <v>572</v>
      </c>
      <c r="I107" s="33" t="s">
        <v>573</v>
      </c>
    </row>
    <row r="108" spans="5:9" x14ac:dyDescent="0.25">
      <c r="E108" s="33">
        <v>5227</v>
      </c>
      <c r="F108" s="33" t="s">
        <v>574</v>
      </c>
      <c r="G108" s="33" t="s">
        <v>575</v>
      </c>
      <c r="H108" s="33" t="s">
        <v>576</v>
      </c>
      <c r="I108" s="33" t="s">
        <v>256</v>
      </c>
    </row>
    <row r="109" spans="5:9" x14ac:dyDescent="0.25">
      <c r="E109" s="33">
        <v>5228</v>
      </c>
      <c r="F109" s="33" t="s">
        <v>577</v>
      </c>
      <c r="G109" s="33" t="s">
        <v>578</v>
      </c>
      <c r="H109" s="33" t="s">
        <v>579</v>
      </c>
      <c r="I109" s="33" t="s">
        <v>580</v>
      </c>
    </row>
    <row r="110" spans="5:9" x14ac:dyDescent="0.25">
      <c r="E110" s="33">
        <v>5229</v>
      </c>
      <c r="F110" s="33" t="s">
        <v>581</v>
      </c>
      <c r="G110" s="33" t="s">
        <v>582</v>
      </c>
      <c r="H110" s="33" t="s">
        <v>583</v>
      </c>
      <c r="I110" s="33" t="s">
        <v>584</v>
      </c>
    </row>
    <row r="111" spans="5:9" x14ac:dyDescent="0.25">
      <c r="E111" s="33">
        <v>5230</v>
      </c>
      <c r="F111" s="33" t="s">
        <v>585</v>
      </c>
      <c r="G111" s="33" t="s">
        <v>586</v>
      </c>
      <c r="H111" s="33" t="s">
        <v>587</v>
      </c>
      <c r="I111" s="33" t="s">
        <v>588</v>
      </c>
    </row>
    <row r="112" spans="5:9" x14ac:dyDescent="0.25">
      <c r="E112" s="33">
        <v>5231</v>
      </c>
      <c r="F112" s="33" t="s">
        <v>589</v>
      </c>
      <c r="G112" s="33" t="s">
        <v>590</v>
      </c>
      <c r="H112" s="33" t="s">
        <v>591</v>
      </c>
      <c r="I112" s="33" t="s">
        <v>592</v>
      </c>
    </row>
    <row r="113" spans="5:9" x14ac:dyDescent="0.25">
      <c r="E113" s="33">
        <v>5232</v>
      </c>
      <c r="F113" s="33" t="s">
        <v>593</v>
      </c>
      <c r="G113" s="33" t="s">
        <v>594</v>
      </c>
      <c r="H113" s="33" t="s">
        <v>595</v>
      </c>
      <c r="I113" s="33" t="s">
        <v>596</v>
      </c>
    </row>
    <row r="114" spans="5:9" x14ac:dyDescent="0.25">
      <c r="E114" s="33">
        <v>5233</v>
      </c>
      <c r="F114" s="33" t="s">
        <v>597</v>
      </c>
      <c r="G114" s="33" t="s">
        <v>598</v>
      </c>
      <c r="H114" s="33" t="s">
        <v>599</v>
      </c>
      <c r="I114" s="33" t="s">
        <v>409</v>
      </c>
    </row>
    <row r="115" spans="5:9" x14ac:dyDescent="0.25">
      <c r="E115" s="33">
        <v>5234</v>
      </c>
      <c r="F115" s="33" t="s">
        <v>600</v>
      </c>
      <c r="G115" s="33" t="s">
        <v>601</v>
      </c>
      <c r="H115" s="33" t="s">
        <v>602</v>
      </c>
      <c r="I115" s="33" t="s">
        <v>603</v>
      </c>
    </row>
    <row r="116" spans="5:9" x14ac:dyDescent="0.25">
      <c r="E116" s="33">
        <v>5235</v>
      </c>
      <c r="F116" s="33" t="s">
        <v>604</v>
      </c>
      <c r="G116" s="33" t="s">
        <v>605</v>
      </c>
      <c r="H116" s="33" t="s">
        <v>606</v>
      </c>
      <c r="I116" s="33" t="s">
        <v>607</v>
      </c>
    </row>
    <row r="117" spans="5:9" x14ac:dyDescent="0.25">
      <c r="E117" s="33">
        <v>5236</v>
      </c>
      <c r="F117" s="33" t="s">
        <v>608</v>
      </c>
      <c r="G117" s="33" t="s">
        <v>609</v>
      </c>
      <c r="H117" s="33" t="s">
        <v>610</v>
      </c>
      <c r="I117" s="33" t="s">
        <v>611</v>
      </c>
    </row>
    <row r="118" spans="5:9" x14ac:dyDescent="0.25">
      <c r="E118" s="33">
        <v>5237</v>
      </c>
      <c r="F118" s="33" t="s">
        <v>612</v>
      </c>
      <c r="G118" s="33" t="s">
        <v>613</v>
      </c>
      <c r="H118" s="33" t="s">
        <v>614</v>
      </c>
      <c r="I118" s="33" t="s">
        <v>615</v>
      </c>
    </row>
    <row r="119" spans="5:9" x14ac:dyDescent="0.25">
      <c r="E119" s="33">
        <v>5238</v>
      </c>
      <c r="F119" s="33" t="s">
        <v>616</v>
      </c>
      <c r="G119" s="33" t="s">
        <v>617</v>
      </c>
      <c r="H119" s="33" t="s">
        <v>618</v>
      </c>
      <c r="I119" s="33" t="s">
        <v>619</v>
      </c>
    </row>
    <row r="120" spans="5:9" x14ac:dyDescent="0.25">
      <c r="E120" s="33">
        <v>5239</v>
      </c>
      <c r="F120" s="33" t="s">
        <v>620</v>
      </c>
      <c r="G120" s="33" t="s">
        <v>621</v>
      </c>
      <c r="H120" s="33" t="s">
        <v>622</v>
      </c>
      <c r="I120" s="33" t="s">
        <v>623</v>
      </c>
    </row>
    <row r="121" spans="5:9" x14ac:dyDescent="0.25">
      <c r="E121" s="33">
        <v>5240</v>
      </c>
      <c r="F121" s="33" t="s">
        <v>624</v>
      </c>
      <c r="G121" s="33" t="s">
        <v>625</v>
      </c>
      <c r="H121" s="33" t="s">
        <v>626</v>
      </c>
      <c r="I121" s="33" t="s">
        <v>314</v>
      </c>
    </row>
    <row r="122" spans="5:9" x14ac:dyDescent="0.25">
      <c r="E122" s="33">
        <v>5241</v>
      </c>
      <c r="F122" s="33" t="s">
        <v>627</v>
      </c>
      <c r="G122" s="33" t="s">
        <v>628</v>
      </c>
      <c r="H122" s="33" t="s">
        <v>629</v>
      </c>
      <c r="I122" s="33" t="s">
        <v>630</v>
      </c>
    </row>
    <row r="123" spans="5:9" x14ac:dyDescent="0.25">
      <c r="E123" s="33">
        <v>5242</v>
      </c>
      <c r="F123" s="33" t="s">
        <v>631</v>
      </c>
      <c r="G123" s="33" t="s">
        <v>632</v>
      </c>
      <c r="H123" s="33" t="s">
        <v>633</v>
      </c>
      <c r="I123" s="33" t="s">
        <v>634</v>
      </c>
    </row>
    <row r="124" spans="5:9" x14ac:dyDescent="0.25">
      <c r="E124" s="33">
        <v>5243</v>
      </c>
      <c r="F124" s="33" t="s">
        <v>635</v>
      </c>
      <c r="G124" s="33" t="s">
        <v>636</v>
      </c>
      <c r="H124" s="33" t="s">
        <v>637</v>
      </c>
      <c r="I124" s="33" t="s">
        <v>638</v>
      </c>
    </row>
    <row r="125" spans="5:9" x14ac:dyDescent="0.25">
      <c r="E125" s="33">
        <v>5244</v>
      </c>
      <c r="F125" s="33" t="s">
        <v>639</v>
      </c>
      <c r="G125" s="33" t="s">
        <v>640</v>
      </c>
      <c r="H125" s="33" t="s">
        <v>641</v>
      </c>
      <c r="I125" s="33" t="s">
        <v>449</v>
      </c>
    </row>
    <row r="126" spans="5:9" x14ac:dyDescent="0.25">
      <c r="E126" s="33">
        <v>5245</v>
      </c>
      <c r="F126" s="33" t="s">
        <v>642</v>
      </c>
      <c r="G126" s="33" t="s">
        <v>643</v>
      </c>
      <c r="H126" s="33" t="s">
        <v>644</v>
      </c>
      <c r="I126" s="33" t="s">
        <v>216</v>
      </c>
    </row>
    <row r="127" spans="5:9" x14ac:dyDescent="0.25">
      <c r="E127" s="33">
        <v>5246</v>
      </c>
      <c r="F127" s="33" t="s">
        <v>645</v>
      </c>
      <c r="G127" s="33" t="s">
        <v>646</v>
      </c>
      <c r="H127" s="33" t="s">
        <v>647</v>
      </c>
      <c r="I127" s="33" t="s">
        <v>648</v>
      </c>
    </row>
    <row r="128" spans="5:9" x14ac:dyDescent="0.25">
      <c r="E128" s="33">
        <v>5247</v>
      </c>
      <c r="F128" s="33" t="s">
        <v>649</v>
      </c>
      <c r="G128" s="33" t="s">
        <v>650</v>
      </c>
      <c r="H128" s="33" t="s">
        <v>651</v>
      </c>
      <c r="I128" s="33" t="s">
        <v>652</v>
      </c>
    </row>
    <row r="129" spans="5:9" x14ac:dyDescent="0.25">
      <c r="E129" s="33">
        <v>5248</v>
      </c>
      <c r="F129" s="33" t="s">
        <v>653</v>
      </c>
      <c r="G129" s="33" t="s">
        <v>654</v>
      </c>
      <c r="H129" s="33" t="s">
        <v>655</v>
      </c>
      <c r="I129" s="33" t="s">
        <v>656</v>
      </c>
    </row>
    <row r="130" spans="5:9" x14ac:dyDescent="0.25">
      <c r="E130" s="33">
        <v>5249</v>
      </c>
      <c r="F130" s="33" t="s">
        <v>657</v>
      </c>
      <c r="G130" s="33" t="s">
        <v>658</v>
      </c>
      <c r="H130" s="33" t="s">
        <v>659</v>
      </c>
      <c r="I130" s="33" t="s">
        <v>660</v>
      </c>
    </row>
    <row r="131" spans="5:9" x14ac:dyDescent="0.25">
      <c r="E131" s="33">
        <v>5250</v>
      </c>
      <c r="F131" s="33" t="s">
        <v>661</v>
      </c>
      <c r="G131" s="33" t="s">
        <v>662</v>
      </c>
      <c r="H131" s="33" t="s">
        <v>663</v>
      </c>
      <c r="I131" s="33" t="s">
        <v>664</v>
      </c>
    </row>
    <row r="132" spans="5:9" x14ac:dyDescent="0.25">
      <c r="E132" s="33">
        <v>5251</v>
      </c>
      <c r="F132" s="33" t="s">
        <v>665</v>
      </c>
      <c r="G132" s="33" t="s">
        <v>666</v>
      </c>
      <c r="H132" s="33" t="s">
        <v>667</v>
      </c>
      <c r="I132" s="33" t="s">
        <v>668</v>
      </c>
    </row>
    <row r="133" spans="5:9" x14ac:dyDescent="0.25">
      <c r="E133" s="33">
        <v>5252</v>
      </c>
      <c r="F133" s="33" t="s">
        <v>669</v>
      </c>
      <c r="G133" s="33" t="s">
        <v>670</v>
      </c>
      <c r="H133" s="33" t="s">
        <v>671</v>
      </c>
      <c r="I133" s="33" t="s">
        <v>672</v>
      </c>
    </row>
    <row r="134" spans="5:9" x14ac:dyDescent="0.25">
      <c r="E134" s="33">
        <v>5253</v>
      </c>
      <c r="F134" s="33" t="s">
        <v>673</v>
      </c>
      <c r="G134" s="33" t="s">
        <v>674</v>
      </c>
      <c r="H134" s="33" t="s">
        <v>675</v>
      </c>
      <c r="I134" s="33" t="s">
        <v>676</v>
      </c>
    </row>
    <row r="135" spans="5:9" x14ac:dyDescent="0.25">
      <c r="E135" s="33">
        <v>5254</v>
      </c>
      <c r="F135" s="33" t="s">
        <v>677</v>
      </c>
      <c r="G135" s="33" t="s">
        <v>678</v>
      </c>
      <c r="H135" s="33" t="s">
        <v>679</v>
      </c>
      <c r="I135" s="33" t="s">
        <v>680</v>
      </c>
    </row>
    <row r="136" spans="5:9" x14ac:dyDescent="0.25">
      <c r="E136" s="33">
        <v>5255</v>
      </c>
      <c r="F136" s="33" t="s">
        <v>681</v>
      </c>
      <c r="G136" s="33" t="s">
        <v>682</v>
      </c>
      <c r="H136" s="33" t="s">
        <v>683</v>
      </c>
      <c r="I136" s="33" t="s">
        <v>684</v>
      </c>
    </row>
    <row r="137" spans="5:9" x14ac:dyDescent="0.25">
      <c r="E137" s="33">
        <v>5256</v>
      </c>
      <c r="F137" s="33" t="s">
        <v>685</v>
      </c>
      <c r="G137" s="33" t="s">
        <v>686</v>
      </c>
      <c r="H137" s="33" t="s">
        <v>687</v>
      </c>
      <c r="I137" s="33" t="s">
        <v>688</v>
      </c>
    </row>
    <row r="138" spans="5:9" x14ac:dyDescent="0.25">
      <c r="E138" s="33">
        <v>5257</v>
      </c>
      <c r="F138" s="33" t="s">
        <v>689</v>
      </c>
      <c r="G138" s="33" t="s">
        <v>690</v>
      </c>
      <c r="H138" s="33" t="s">
        <v>691</v>
      </c>
      <c r="I138" s="33" t="s">
        <v>692</v>
      </c>
    </row>
    <row r="139" spans="5:9" x14ac:dyDescent="0.25">
      <c r="E139" s="33">
        <v>5258</v>
      </c>
      <c r="F139" s="33" t="s">
        <v>693</v>
      </c>
      <c r="G139" s="33" t="s">
        <v>694</v>
      </c>
      <c r="H139" s="33" t="s">
        <v>695</v>
      </c>
      <c r="I139" s="33" t="s">
        <v>696</v>
      </c>
    </row>
    <row r="140" spans="5:9" x14ac:dyDescent="0.25">
      <c r="E140" s="33">
        <v>5259</v>
      </c>
      <c r="F140" s="33" t="s">
        <v>697</v>
      </c>
      <c r="G140" s="33" t="s">
        <v>698</v>
      </c>
      <c r="H140" s="33" t="s">
        <v>699</v>
      </c>
      <c r="I140" s="33" t="s">
        <v>700</v>
      </c>
    </row>
    <row r="141" spans="5:9" x14ac:dyDescent="0.25">
      <c r="E141" s="33">
        <v>5260</v>
      </c>
      <c r="F141" s="33" t="s">
        <v>701</v>
      </c>
      <c r="G141" s="33" t="s">
        <v>702</v>
      </c>
      <c r="H141" s="33" t="s">
        <v>703</v>
      </c>
      <c r="I141" s="33" t="s">
        <v>704</v>
      </c>
    </row>
    <row r="142" spans="5:9" x14ac:dyDescent="0.25">
      <c r="E142" s="33">
        <v>5261</v>
      </c>
      <c r="F142" s="33" t="s">
        <v>705</v>
      </c>
      <c r="G142" s="33" t="s">
        <v>706</v>
      </c>
      <c r="H142" s="33" t="s">
        <v>707</v>
      </c>
      <c r="I142" s="33" t="s">
        <v>708</v>
      </c>
    </row>
    <row r="143" spans="5:9" x14ac:dyDescent="0.25">
      <c r="E143" s="33">
        <v>5262</v>
      </c>
      <c r="F143" s="33" t="s">
        <v>709</v>
      </c>
      <c r="G143" s="33" t="s">
        <v>710</v>
      </c>
      <c r="H143" s="33" t="s">
        <v>711</v>
      </c>
      <c r="I143" s="33" t="s">
        <v>712</v>
      </c>
    </row>
    <row r="144" spans="5:9" x14ac:dyDescent="0.25">
      <c r="E144" s="33">
        <v>5263</v>
      </c>
      <c r="F144" s="33" t="s">
        <v>713</v>
      </c>
      <c r="G144" s="33" t="s">
        <v>714</v>
      </c>
      <c r="H144" s="33" t="s">
        <v>715</v>
      </c>
      <c r="I144" s="33" t="s">
        <v>708</v>
      </c>
    </row>
    <row r="145" spans="5:9" x14ac:dyDescent="0.25">
      <c r="E145" s="33">
        <v>5264</v>
      </c>
      <c r="F145" s="33" t="s">
        <v>716</v>
      </c>
      <c r="G145" s="33" t="s">
        <v>717</v>
      </c>
      <c r="H145" s="33" t="s">
        <v>718</v>
      </c>
      <c r="I145" s="33" t="s">
        <v>719</v>
      </c>
    </row>
    <row r="146" spans="5:9" x14ac:dyDescent="0.25">
      <c r="E146" s="33">
        <v>5265</v>
      </c>
      <c r="F146" s="33" t="s">
        <v>720</v>
      </c>
      <c r="G146" s="33" t="s">
        <v>721</v>
      </c>
      <c r="H146" s="33" t="s">
        <v>722</v>
      </c>
      <c r="I146" s="33" t="s">
        <v>377</v>
      </c>
    </row>
    <row r="147" spans="5:9" x14ac:dyDescent="0.25">
      <c r="E147" s="33">
        <v>5266</v>
      </c>
      <c r="F147" s="33" t="s">
        <v>723</v>
      </c>
      <c r="G147" s="33" t="s">
        <v>724</v>
      </c>
      <c r="H147" s="33" t="s">
        <v>725</v>
      </c>
      <c r="I147" s="33" t="s">
        <v>726</v>
      </c>
    </row>
    <row r="148" spans="5:9" x14ac:dyDescent="0.25">
      <c r="E148" s="33">
        <v>5267</v>
      </c>
      <c r="F148" s="33" t="s">
        <v>727</v>
      </c>
      <c r="G148" s="33" t="s">
        <v>728</v>
      </c>
      <c r="H148" s="33" t="s">
        <v>729</v>
      </c>
      <c r="I148" s="33" t="s">
        <v>730</v>
      </c>
    </row>
    <row r="149" spans="5:9" x14ac:dyDescent="0.25">
      <c r="E149" s="33">
        <v>5268</v>
      </c>
      <c r="F149" s="33" t="s">
        <v>731</v>
      </c>
      <c r="G149" s="33" t="s">
        <v>732</v>
      </c>
      <c r="H149" s="33" t="s">
        <v>733</v>
      </c>
      <c r="I149" s="33" t="s">
        <v>734</v>
      </c>
    </row>
    <row r="150" spans="5:9" x14ac:dyDescent="0.25">
      <c r="E150" s="33">
        <v>5269</v>
      </c>
      <c r="F150" s="33" t="s">
        <v>735</v>
      </c>
      <c r="G150" s="33" t="s">
        <v>736</v>
      </c>
      <c r="H150" s="33" t="s">
        <v>737</v>
      </c>
      <c r="I150" s="33" t="s">
        <v>738</v>
      </c>
    </row>
    <row r="151" spans="5:9" x14ac:dyDescent="0.25">
      <c r="E151" s="33">
        <v>5270</v>
      </c>
      <c r="F151" s="33" t="s">
        <v>739</v>
      </c>
      <c r="G151" s="33" t="s">
        <v>740</v>
      </c>
      <c r="H151" s="33" t="s">
        <v>741</v>
      </c>
      <c r="I151" s="33" t="s">
        <v>742</v>
      </c>
    </row>
    <row r="152" spans="5:9" x14ac:dyDescent="0.25">
      <c r="E152" s="33">
        <v>5271</v>
      </c>
      <c r="F152" s="33" t="s">
        <v>743</v>
      </c>
      <c r="G152" s="33" t="s">
        <v>744</v>
      </c>
      <c r="H152" s="33" t="s">
        <v>745</v>
      </c>
      <c r="I152" s="33" t="s">
        <v>746</v>
      </c>
    </row>
    <row r="153" spans="5:9" x14ac:dyDescent="0.25">
      <c r="E153" s="33">
        <v>5272</v>
      </c>
      <c r="F153" s="33" t="s">
        <v>747</v>
      </c>
      <c r="G153" s="33" t="s">
        <v>748</v>
      </c>
      <c r="H153" s="33" t="s">
        <v>749</v>
      </c>
      <c r="I153" s="33" t="s">
        <v>750</v>
      </c>
    </row>
    <row r="154" spans="5:9" x14ac:dyDescent="0.25">
      <c r="E154" s="33">
        <v>5273</v>
      </c>
      <c r="F154" s="33" t="s">
        <v>751</v>
      </c>
      <c r="G154" s="33" t="s">
        <v>752</v>
      </c>
      <c r="H154" s="33" t="s">
        <v>753</v>
      </c>
      <c r="I154" s="33" t="s">
        <v>754</v>
      </c>
    </row>
    <row r="155" spans="5:9" x14ac:dyDescent="0.25">
      <c r="E155" s="33">
        <v>5274</v>
      </c>
      <c r="F155" s="33" t="s">
        <v>755</v>
      </c>
      <c r="G155" s="33" t="s">
        <v>756</v>
      </c>
      <c r="H155" s="33" t="s">
        <v>757</v>
      </c>
      <c r="I155" s="33" t="s">
        <v>314</v>
      </c>
    </row>
    <row r="156" spans="5:9" x14ac:dyDescent="0.25">
      <c r="E156" s="33">
        <v>5275</v>
      </c>
      <c r="F156" s="33" t="s">
        <v>758</v>
      </c>
      <c r="G156" s="33" t="s">
        <v>759</v>
      </c>
      <c r="H156" s="33" t="s">
        <v>760</v>
      </c>
      <c r="I156" s="33" t="s">
        <v>264</v>
      </c>
    </row>
    <row r="157" spans="5:9" x14ac:dyDescent="0.25">
      <c r="E157" s="33">
        <v>5276</v>
      </c>
      <c r="F157" s="33" t="s">
        <v>761</v>
      </c>
      <c r="G157" s="33" t="s">
        <v>762</v>
      </c>
      <c r="H157" s="33" t="s">
        <v>763</v>
      </c>
      <c r="I157" s="33" t="s">
        <v>726</v>
      </c>
    </row>
    <row r="158" spans="5:9" x14ac:dyDescent="0.25">
      <c r="E158" s="33">
        <v>5277</v>
      </c>
      <c r="F158" s="33" t="s">
        <v>764</v>
      </c>
      <c r="G158" s="33" t="s">
        <v>765</v>
      </c>
      <c r="H158" s="33" t="s">
        <v>766</v>
      </c>
      <c r="I158" s="33" t="s">
        <v>767</v>
      </c>
    </row>
    <row r="159" spans="5:9" x14ac:dyDescent="0.25">
      <c r="E159" s="33">
        <v>5278</v>
      </c>
      <c r="F159" s="33" t="s">
        <v>768</v>
      </c>
      <c r="G159" s="33" t="s">
        <v>769</v>
      </c>
      <c r="H159" s="33" t="s">
        <v>770</v>
      </c>
      <c r="I159" s="33" t="s">
        <v>771</v>
      </c>
    </row>
    <row r="160" spans="5:9" x14ac:dyDescent="0.25">
      <c r="E160" s="33">
        <v>5279</v>
      </c>
      <c r="F160" s="33" t="s">
        <v>772</v>
      </c>
      <c r="G160" s="33" t="s">
        <v>773</v>
      </c>
      <c r="H160" s="33" t="s">
        <v>774</v>
      </c>
      <c r="I160" s="33" t="s">
        <v>775</v>
      </c>
    </row>
    <row r="161" spans="5:9" x14ac:dyDescent="0.25">
      <c r="E161" s="33">
        <v>5280</v>
      </c>
      <c r="F161" s="33" t="s">
        <v>776</v>
      </c>
      <c r="G161" s="33" t="s">
        <v>777</v>
      </c>
      <c r="H161" s="33" t="s">
        <v>778</v>
      </c>
      <c r="I161" s="33" t="s">
        <v>779</v>
      </c>
    </row>
    <row r="162" spans="5:9" x14ac:dyDescent="0.25">
      <c r="E162" s="33">
        <v>5281</v>
      </c>
      <c r="F162" s="33" t="s">
        <v>780</v>
      </c>
      <c r="G162" s="33" t="s">
        <v>781</v>
      </c>
      <c r="H162" s="33" t="s">
        <v>782</v>
      </c>
      <c r="I162" s="33" t="s">
        <v>182</v>
      </c>
    </row>
    <row r="163" spans="5:9" x14ac:dyDescent="0.25">
      <c r="E163" s="33">
        <v>5282</v>
      </c>
      <c r="F163" s="33" t="s">
        <v>783</v>
      </c>
      <c r="G163" s="33" t="s">
        <v>784</v>
      </c>
      <c r="H163" s="33" t="s">
        <v>785</v>
      </c>
      <c r="I163" s="33" t="s">
        <v>786</v>
      </c>
    </row>
    <row r="164" spans="5:9" x14ac:dyDescent="0.25">
      <c r="E164" s="33">
        <v>5283</v>
      </c>
      <c r="F164" s="33" t="s">
        <v>787</v>
      </c>
      <c r="G164" s="33" t="s">
        <v>788</v>
      </c>
      <c r="H164" s="33" t="s">
        <v>789</v>
      </c>
      <c r="I164" s="33" t="s">
        <v>790</v>
      </c>
    </row>
    <row r="165" spans="5:9" x14ac:dyDescent="0.25">
      <c r="E165" s="33">
        <v>5284</v>
      </c>
      <c r="F165" s="33" t="s">
        <v>791</v>
      </c>
      <c r="G165" s="33" t="s">
        <v>792</v>
      </c>
      <c r="H165" s="33" t="s">
        <v>793</v>
      </c>
      <c r="I165" s="33" t="s">
        <v>503</v>
      </c>
    </row>
    <row r="166" spans="5:9" x14ac:dyDescent="0.25">
      <c r="E166" s="33">
        <v>5285</v>
      </c>
      <c r="F166" s="33" t="s">
        <v>794</v>
      </c>
      <c r="G166" s="33" t="s">
        <v>795</v>
      </c>
      <c r="H166" s="33" t="s">
        <v>796</v>
      </c>
      <c r="I166" s="33" t="s">
        <v>317</v>
      </c>
    </row>
    <row r="167" spans="5:9" x14ac:dyDescent="0.25">
      <c r="E167" s="33">
        <v>5286</v>
      </c>
      <c r="F167" s="33" t="s">
        <v>797</v>
      </c>
      <c r="G167" s="33" t="s">
        <v>798</v>
      </c>
      <c r="H167" s="33" t="s">
        <v>799</v>
      </c>
      <c r="I167" s="33" t="s">
        <v>800</v>
      </c>
    </row>
    <row r="168" spans="5:9" x14ac:dyDescent="0.25">
      <c r="E168" s="33">
        <v>5287</v>
      </c>
      <c r="F168" s="33" t="s">
        <v>801</v>
      </c>
      <c r="G168" s="33" t="s">
        <v>802</v>
      </c>
      <c r="H168" s="33" t="s">
        <v>803</v>
      </c>
      <c r="I168" s="33" t="s">
        <v>804</v>
      </c>
    </row>
    <row r="169" spans="5:9" x14ac:dyDescent="0.25">
      <c r="E169" s="33">
        <v>5288</v>
      </c>
      <c r="F169" s="33" t="s">
        <v>805</v>
      </c>
      <c r="G169" s="33" t="s">
        <v>806</v>
      </c>
      <c r="H169" s="33" t="s">
        <v>807</v>
      </c>
      <c r="I169" s="33" t="s">
        <v>808</v>
      </c>
    </row>
    <row r="170" spans="5:9" x14ac:dyDescent="0.25">
      <c r="E170" s="33">
        <v>5289</v>
      </c>
      <c r="F170" s="33" t="s">
        <v>809</v>
      </c>
      <c r="G170" s="33" t="s">
        <v>810</v>
      </c>
      <c r="H170" s="33" t="s">
        <v>811</v>
      </c>
      <c r="I170" s="33" t="s">
        <v>812</v>
      </c>
    </row>
    <row r="171" spans="5:9" x14ac:dyDescent="0.25">
      <c r="E171" s="33">
        <v>5290</v>
      </c>
      <c r="F171" s="33" t="s">
        <v>813</v>
      </c>
      <c r="G171" s="33" t="s">
        <v>814</v>
      </c>
      <c r="H171" s="33" t="s">
        <v>815</v>
      </c>
      <c r="I171" s="33" t="s">
        <v>816</v>
      </c>
    </row>
    <row r="172" spans="5:9" x14ac:dyDescent="0.25">
      <c r="E172" s="33">
        <v>5291</v>
      </c>
      <c r="F172" s="33" t="s">
        <v>817</v>
      </c>
      <c r="G172" s="33" t="s">
        <v>818</v>
      </c>
      <c r="H172" s="33" t="s">
        <v>819</v>
      </c>
      <c r="I172" s="33" t="s">
        <v>820</v>
      </c>
    </row>
    <row r="173" spans="5:9" x14ac:dyDescent="0.25">
      <c r="E173" s="33">
        <v>5292</v>
      </c>
      <c r="F173" s="33" t="s">
        <v>821</v>
      </c>
      <c r="G173" s="33" t="s">
        <v>822</v>
      </c>
      <c r="H173" s="33" t="s">
        <v>823</v>
      </c>
      <c r="I173" s="33" t="s">
        <v>676</v>
      </c>
    </row>
    <row r="174" spans="5:9" x14ac:dyDescent="0.25">
      <c r="E174" s="33">
        <v>5293</v>
      </c>
      <c r="F174" s="33" t="s">
        <v>824</v>
      </c>
      <c r="G174" s="33" t="s">
        <v>825</v>
      </c>
      <c r="H174" s="33" t="s">
        <v>826</v>
      </c>
      <c r="I174" s="33" t="s">
        <v>333</v>
      </c>
    </row>
    <row r="175" spans="5:9" x14ac:dyDescent="0.25">
      <c r="E175" s="33">
        <v>5294</v>
      </c>
      <c r="F175" s="33" t="s">
        <v>827</v>
      </c>
      <c r="G175" s="33" t="s">
        <v>828</v>
      </c>
      <c r="H175" s="33" t="s">
        <v>829</v>
      </c>
      <c r="I175" s="33" t="s">
        <v>676</v>
      </c>
    </row>
    <row r="176" spans="5:9" x14ac:dyDescent="0.25">
      <c r="E176" s="33">
        <v>5295</v>
      </c>
      <c r="F176" s="33" t="s">
        <v>830</v>
      </c>
      <c r="G176" s="33" t="s">
        <v>831</v>
      </c>
      <c r="H176" s="33" t="s">
        <v>832</v>
      </c>
      <c r="I176" s="33" t="s">
        <v>833</v>
      </c>
    </row>
    <row r="177" spans="5:9" x14ac:dyDescent="0.25">
      <c r="E177" s="33">
        <v>5296</v>
      </c>
      <c r="F177" s="33" t="s">
        <v>834</v>
      </c>
      <c r="G177" s="33" t="s">
        <v>835</v>
      </c>
      <c r="H177" s="33" t="s">
        <v>836</v>
      </c>
      <c r="I177" s="33" t="s">
        <v>837</v>
      </c>
    </row>
    <row r="178" spans="5:9" x14ac:dyDescent="0.25">
      <c r="E178" s="33">
        <v>5297</v>
      </c>
      <c r="F178" s="33" t="s">
        <v>838</v>
      </c>
      <c r="G178" s="33" t="s">
        <v>839</v>
      </c>
      <c r="H178" s="33" t="s">
        <v>840</v>
      </c>
      <c r="I178" s="33" t="s">
        <v>841</v>
      </c>
    </row>
    <row r="179" spans="5:9" x14ac:dyDescent="0.25">
      <c r="E179" s="33">
        <v>5298</v>
      </c>
      <c r="F179" s="33" t="s">
        <v>842</v>
      </c>
      <c r="G179" s="33" t="s">
        <v>843</v>
      </c>
      <c r="H179" s="33" t="s">
        <v>844</v>
      </c>
      <c r="I179" s="33" t="s">
        <v>845</v>
      </c>
    </row>
    <row r="180" spans="5:9" x14ac:dyDescent="0.25">
      <c r="E180" s="33">
        <v>5299</v>
      </c>
      <c r="F180" s="33" t="s">
        <v>846</v>
      </c>
      <c r="G180" s="33" t="s">
        <v>847</v>
      </c>
      <c r="H180" s="33" t="s">
        <v>848</v>
      </c>
      <c r="I180" s="33" t="s">
        <v>849</v>
      </c>
    </row>
    <row r="181" spans="5:9" x14ac:dyDescent="0.25">
      <c r="E181" s="33">
        <v>5300</v>
      </c>
      <c r="F181" s="33" t="s">
        <v>850</v>
      </c>
      <c r="G181" s="33" t="s">
        <v>851</v>
      </c>
      <c r="H181" s="33" t="s">
        <v>852</v>
      </c>
      <c r="I181" s="33" t="s">
        <v>853</v>
      </c>
    </row>
    <row r="182" spans="5:9" x14ac:dyDescent="0.25">
      <c r="E182" s="33">
        <v>5301</v>
      </c>
      <c r="F182" s="33" t="s">
        <v>854</v>
      </c>
      <c r="G182" s="33" t="s">
        <v>855</v>
      </c>
      <c r="H182" s="33" t="s">
        <v>856</v>
      </c>
      <c r="I182" s="33" t="s">
        <v>857</v>
      </c>
    </row>
    <row r="183" spans="5:9" x14ac:dyDescent="0.25">
      <c r="E183" s="33">
        <v>5302</v>
      </c>
      <c r="F183" s="33" t="s">
        <v>858</v>
      </c>
      <c r="G183" s="33" t="s">
        <v>859</v>
      </c>
      <c r="H183" s="33" t="s">
        <v>860</v>
      </c>
      <c r="I183" s="33" t="s">
        <v>861</v>
      </c>
    </row>
    <row r="184" spans="5:9" x14ac:dyDescent="0.25">
      <c r="E184" s="33">
        <v>5303</v>
      </c>
      <c r="F184" s="33" t="s">
        <v>862</v>
      </c>
      <c r="G184" s="33" t="s">
        <v>863</v>
      </c>
      <c r="H184" s="33" t="s">
        <v>864</v>
      </c>
      <c r="I184" s="33" t="s">
        <v>865</v>
      </c>
    </row>
    <row r="185" spans="5:9" x14ac:dyDescent="0.25">
      <c r="E185" s="33">
        <v>5304</v>
      </c>
      <c r="F185" s="33" t="s">
        <v>866</v>
      </c>
      <c r="G185" s="33" t="s">
        <v>867</v>
      </c>
      <c r="H185" s="33" t="s">
        <v>868</v>
      </c>
      <c r="I185" s="33" t="s">
        <v>869</v>
      </c>
    </row>
    <row r="186" spans="5:9" x14ac:dyDescent="0.25">
      <c r="E186" s="33">
        <v>5305</v>
      </c>
      <c r="F186" s="33" t="s">
        <v>870</v>
      </c>
      <c r="G186" s="33" t="s">
        <v>871</v>
      </c>
      <c r="H186" s="33" t="s">
        <v>872</v>
      </c>
      <c r="I186" s="33" t="s">
        <v>873</v>
      </c>
    </row>
    <row r="187" spans="5:9" x14ac:dyDescent="0.25">
      <c r="E187" s="33">
        <v>5306</v>
      </c>
      <c r="F187" s="33" t="s">
        <v>874</v>
      </c>
      <c r="G187" s="33" t="s">
        <v>875</v>
      </c>
      <c r="H187" s="33" t="s">
        <v>876</v>
      </c>
      <c r="I187" s="33" t="s">
        <v>603</v>
      </c>
    </row>
    <row r="188" spans="5:9" x14ac:dyDescent="0.25">
      <c r="E188" s="33">
        <v>5307</v>
      </c>
      <c r="F188" s="33" t="s">
        <v>877</v>
      </c>
      <c r="G188" s="33" t="s">
        <v>878</v>
      </c>
      <c r="H188" s="33" t="s">
        <v>879</v>
      </c>
      <c r="I188" s="33" t="s">
        <v>359</v>
      </c>
    </row>
    <row r="189" spans="5:9" x14ac:dyDescent="0.25">
      <c r="E189" s="33">
        <v>5308</v>
      </c>
      <c r="F189" s="33" t="s">
        <v>880</v>
      </c>
      <c r="G189" s="33" t="s">
        <v>881</v>
      </c>
      <c r="H189" s="33" t="s">
        <v>882</v>
      </c>
      <c r="I189" s="33" t="s">
        <v>883</v>
      </c>
    </row>
    <row r="190" spans="5:9" x14ac:dyDescent="0.25">
      <c r="E190" s="33">
        <v>5309</v>
      </c>
      <c r="F190" s="33" t="s">
        <v>884</v>
      </c>
      <c r="G190" s="33" t="s">
        <v>885</v>
      </c>
      <c r="H190" s="33" t="s">
        <v>886</v>
      </c>
      <c r="I190" s="33" t="s">
        <v>887</v>
      </c>
    </row>
    <row r="191" spans="5:9" x14ac:dyDescent="0.25">
      <c r="E191" s="33">
        <v>5310</v>
      </c>
      <c r="F191" s="33" t="s">
        <v>888</v>
      </c>
      <c r="G191" s="33" t="s">
        <v>889</v>
      </c>
      <c r="H191" s="33" t="s">
        <v>890</v>
      </c>
      <c r="I191" s="33" t="s">
        <v>891</v>
      </c>
    </row>
    <row r="192" spans="5:9" x14ac:dyDescent="0.25">
      <c r="E192" s="33">
        <v>5311</v>
      </c>
      <c r="F192" s="33" t="s">
        <v>892</v>
      </c>
      <c r="G192" s="33" t="s">
        <v>893</v>
      </c>
      <c r="H192" s="33" t="s">
        <v>894</v>
      </c>
      <c r="I192" s="33" t="s">
        <v>603</v>
      </c>
    </row>
    <row r="193" spans="5:9" x14ac:dyDescent="0.25">
      <c r="E193" s="33">
        <v>5312</v>
      </c>
      <c r="F193" s="33" t="s">
        <v>895</v>
      </c>
      <c r="G193" s="33" t="s">
        <v>896</v>
      </c>
      <c r="H193" s="33" t="s">
        <v>897</v>
      </c>
      <c r="I193" s="33" t="s">
        <v>898</v>
      </c>
    </row>
    <row r="194" spans="5:9" x14ac:dyDescent="0.25">
      <c r="E194" s="33">
        <v>5313</v>
      </c>
      <c r="F194" s="33" t="s">
        <v>899</v>
      </c>
      <c r="G194" s="33" t="s">
        <v>900</v>
      </c>
      <c r="H194" s="33" t="s">
        <v>901</v>
      </c>
      <c r="I194" s="33" t="s">
        <v>902</v>
      </c>
    </row>
    <row r="195" spans="5:9" x14ac:dyDescent="0.25">
      <c r="E195" s="33">
        <v>5314</v>
      </c>
      <c r="F195" s="33" t="s">
        <v>903</v>
      </c>
      <c r="G195" s="33" t="s">
        <v>904</v>
      </c>
      <c r="H195" s="33" t="s">
        <v>905</v>
      </c>
      <c r="I195" s="33" t="s">
        <v>906</v>
      </c>
    </row>
    <row r="196" spans="5:9" x14ac:dyDescent="0.25">
      <c r="E196" s="33">
        <v>5315</v>
      </c>
      <c r="F196" s="33" t="s">
        <v>907</v>
      </c>
      <c r="G196" s="33" t="s">
        <v>908</v>
      </c>
      <c r="H196" s="33" t="s">
        <v>909</v>
      </c>
      <c r="I196" s="33" t="s">
        <v>910</v>
      </c>
    </row>
    <row r="197" spans="5:9" x14ac:dyDescent="0.25">
      <c r="E197" s="33">
        <v>5316</v>
      </c>
      <c r="F197" s="33" t="s">
        <v>911</v>
      </c>
      <c r="G197" s="33" t="s">
        <v>912</v>
      </c>
      <c r="H197" s="33" t="s">
        <v>913</v>
      </c>
      <c r="I197" s="33" t="s">
        <v>734</v>
      </c>
    </row>
    <row r="198" spans="5:9" x14ac:dyDescent="0.25">
      <c r="E198" s="33">
        <v>5317</v>
      </c>
      <c r="F198" s="33" t="s">
        <v>914</v>
      </c>
      <c r="G198" s="33" t="s">
        <v>915</v>
      </c>
      <c r="H198" s="33" t="s">
        <v>916</v>
      </c>
      <c r="I198" s="33" t="s">
        <v>917</v>
      </c>
    </row>
    <row r="199" spans="5:9" x14ac:dyDescent="0.25">
      <c r="E199" s="33">
        <v>5318</v>
      </c>
      <c r="F199" s="33" t="s">
        <v>918</v>
      </c>
      <c r="G199" s="33" t="s">
        <v>919</v>
      </c>
      <c r="H199" s="33" t="s">
        <v>920</v>
      </c>
      <c r="I199" s="33" t="s">
        <v>800</v>
      </c>
    </row>
    <row r="200" spans="5:9" x14ac:dyDescent="0.25">
      <c r="E200" s="33">
        <v>5319</v>
      </c>
      <c r="F200" s="33" t="s">
        <v>921</v>
      </c>
      <c r="G200" s="33" t="s">
        <v>922</v>
      </c>
      <c r="H200" s="33" t="s">
        <v>923</v>
      </c>
      <c r="I200" s="33" t="s">
        <v>924</v>
      </c>
    </row>
    <row r="201" spans="5:9" x14ac:dyDescent="0.25">
      <c r="E201" s="33">
        <v>5320</v>
      </c>
      <c r="F201" s="33" t="s">
        <v>925</v>
      </c>
      <c r="G201" s="33" t="s">
        <v>926</v>
      </c>
      <c r="H201" s="33" t="s">
        <v>927</v>
      </c>
      <c r="I201" s="33" t="s">
        <v>445</v>
      </c>
    </row>
    <row r="202" spans="5:9" x14ac:dyDescent="0.25">
      <c r="E202" s="33">
        <v>5321</v>
      </c>
      <c r="F202" s="33" t="s">
        <v>928</v>
      </c>
      <c r="G202" s="33" t="s">
        <v>929</v>
      </c>
      <c r="H202" s="33" t="s">
        <v>930</v>
      </c>
      <c r="I202" s="33" t="s">
        <v>523</v>
      </c>
    </row>
    <row r="203" spans="5:9" x14ac:dyDescent="0.25">
      <c r="E203" s="33">
        <v>5322</v>
      </c>
      <c r="F203" s="33" t="s">
        <v>931</v>
      </c>
      <c r="G203" s="33" t="s">
        <v>932</v>
      </c>
      <c r="H203" s="33" t="s">
        <v>933</v>
      </c>
      <c r="I203" s="33" t="s">
        <v>638</v>
      </c>
    </row>
    <row r="204" spans="5:9" x14ac:dyDescent="0.25">
      <c r="E204" s="33">
        <v>5323</v>
      </c>
      <c r="F204" s="33" t="s">
        <v>934</v>
      </c>
      <c r="G204" s="33" t="s">
        <v>935</v>
      </c>
      <c r="H204" s="33" t="s">
        <v>936</v>
      </c>
      <c r="I204" s="33" t="s">
        <v>937</v>
      </c>
    </row>
    <row r="205" spans="5:9" x14ac:dyDescent="0.25">
      <c r="E205" s="33">
        <v>5324</v>
      </c>
      <c r="F205" s="33" t="s">
        <v>938</v>
      </c>
      <c r="G205" s="33" t="s">
        <v>939</v>
      </c>
      <c r="H205" s="33" t="s">
        <v>940</v>
      </c>
      <c r="I205" s="33" t="s">
        <v>906</v>
      </c>
    </row>
    <row r="206" spans="5:9" x14ac:dyDescent="0.25">
      <c r="E206" s="33">
        <v>5325</v>
      </c>
      <c r="F206" s="33" t="s">
        <v>941</v>
      </c>
      <c r="G206" s="33" t="s">
        <v>942</v>
      </c>
      <c r="H206" s="33" t="s">
        <v>943</v>
      </c>
      <c r="I206" s="33" t="s">
        <v>434</v>
      </c>
    </row>
    <row r="207" spans="5:9" x14ac:dyDescent="0.25">
      <c r="E207" s="33">
        <v>5326</v>
      </c>
      <c r="F207" s="33" t="s">
        <v>944</v>
      </c>
      <c r="G207" s="33" t="s">
        <v>945</v>
      </c>
      <c r="H207" s="33" t="s">
        <v>946</v>
      </c>
      <c r="I207" s="33" t="s">
        <v>363</v>
      </c>
    </row>
    <row r="208" spans="5:9" x14ac:dyDescent="0.25">
      <c r="E208" s="33">
        <v>5327</v>
      </c>
      <c r="F208" s="33" t="s">
        <v>947</v>
      </c>
      <c r="G208" s="33" t="s">
        <v>948</v>
      </c>
      <c r="H208" s="33" t="s">
        <v>949</v>
      </c>
      <c r="I208" s="33" t="s">
        <v>950</v>
      </c>
    </row>
    <row r="209" spans="5:9" x14ac:dyDescent="0.25">
      <c r="E209" s="33">
        <v>5328</v>
      </c>
      <c r="F209" s="33" t="s">
        <v>951</v>
      </c>
      <c r="G209" s="33" t="s">
        <v>952</v>
      </c>
      <c r="H209" s="33" t="s">
        <v>953</v>
      </c>
      <c r="I209" s="33" t="s">
        <v>954</v>
      </c>
    </row>
    <row r="210" spans="5:9" x14ac:dyDescent="0.25">
      <c r="E210" s="33">
        <v>5329</v>
      </c>
      <c r="F210" s="33" t="s">
        <v>955</v>
      </c>
      <c r="G210" s="33" t="s">
        <v>956</v>
      </c>
      <c r="H210" s="33" t="s">
        <v>957</v>
      </c>
      <c r="I210" s="33" t="s">
        <v>958</v>
      </c>
    </row>
    <row r="211" spans="5:9" x14ac:dyDescent="0.25">
      <c r="E211" s="33">
        <v>5330</v>
      </c>
      <c r="F211" s="33" t="s">
        <v>959</v>
      </c>
      <c r="G211" s="33" t="s">
        <v>960</v>
      </c>
      <c r="H211" s="33" t="s">
        <v>961</v>
      </c>
      <c r="I211" s="33" t="s">
        <v>962</v>
      </c>
    </row>
    <row r="212" spans="5:9" x14ac:dyDescent="0.25">
      <c r="E212" s="33">
        <v>5331</v>
      </c>
      <c r="F212" s="33" t="s">
        <v>963</v>
      </c>
      <c r="G212" s="33" t="s">
        <v>964</v>
      </c>
      <c r="H212" s="33" t="s">
        <v>965</v>
      </c>
      <c r="I212" s="33" t="s">
        <v>592</v>
      </c>
    </row>
    <row r="213" spans="5:9" x14ac:dyDescent="0.25">
      <c r="E213" s="33">
        <v>5332</v>
      </c>
      <c r="F213" s="33" t="s">
        <v>966</v>
      </c>
      <c r="G213" s="33" t="s">
        <v>967</v>
      </c>
      <c r="H213" s="33" t="s">
        <v>968</v>
      </c>
      <c r="I213" s="33" t="s">
        <v>580</v>
      </c>
    </row>
    <row r="214" spans="5:9" x14ac:dyDescent="0.25">
      <c r="E214" s="33">
        <v>5333</v>
      </c>
      <c r="F214" s="33" t="s">
        <v>969</v>
      </c>
      <c r="G214" s="33" t="s">
        <v>970</v>
      </c>
      <c r="H214" s="33" t="s">
        <v>971</v>
      </c>
      <c r="I214" s="33" t="s">
        <v>972</v>
      </c>
    </row>
    <row r="215" spans="5:9" x14ac:dyDescent="0.25">
      <c r="E215" s="33">
        <v>5334</v>
      </c>
      <c r="F215" s="33" t="s">
        <v>973</v>
      </c>
      <c r="G215" s="33" t="s">
        <v>974</v>
      </c>
      <c r="H215" s="33" t="s">
        <v>975</v>
      </c>
      <c r="I215" s="33" t="s">
        <v>976</v>
      </c>
    </row>
    <row r="216" spans="5:9" x14ac:dyDescent="0.25">
      <c r="E216" s="33">
        <v>5335</v>
      </c>
      <c r="F216" s="33" t="s">
        <v>977</v>
      </c>
      <c r="G216" s="33" t="s">
        <v>978</v>
      </c>
      <c r="H216" s="33" t="s">
        <v>979</v>
      </c>
      <c r="I216" s="33" t="s">
        <v>405</v>
      </c>
    </row>
    <row r="217" spans="5:9" x14ac:dyDescent="0.25">
      <c r="E217" s="33">
        <v>5336</v>
      </c>
      <c r="F217" s="33" t="s">
        <v>980</v>
      </c>
      <c r="G217" s="33" t="s">
        <v>981</v>
      </c>
      <c r="H217" s="33" t="s">
        <v>982</v>
      </c>
      <c r="I217" s="33" t="s">
        <v>983</v>
      </c>
    </row>
    <row r="218" spans="5:9" x14ac:dyDescent="0.25">
      <c r="E218" s="33">
        <v>5337</v>
      </c>
      <c r="F218" s="33" t="s">
        <v>984</v>
      </c>
      <c r="G218" s="33" t="s">
        <v>985</v>
      </c>
      <c r="H218" s="33" t="s">
        <v>986</v>
      </c>
      <c r="I218" s="33" t="s">
        <v>230</v>
      </c>
    </row>
    <row r="219" spans="5:9" x14ac:dyDescent="0.25">
      <c r="E219" s="33">
        <v>5338</v>
      </c>
      <c r="F219" s="33" t="s">
        <v>987</v>
      </c>
      <c r="G219" s="33" t="s">
        <v>988</v>
      </c>
      <c r="H219" s="33" t="s">
        <v>989</v>
      </c>
      <c r="I219" s="33" t="s">
        <v>295</v>
      </c>
    </row>
    <row r="220" spans="5:9" x14ac:dyDescent="0.25">
      <c r="E220" s="33">
        <v>5339</v>
      </c>
      <c r="F220" s="33" t="s">
        <v>990</v>
      </c>
      <c r="G220" s="33" t="s">
        <v>991</v>
      </c>
      <c r="H220" s="33" t="s">
        <v>992</v>
      </c>
      <c r="I220" s="33" t="s">
        <v>235</v>
      </c>
    </row>
    <row r="221" spans="5:9" x14ac:dyDescent="0.25">
      <c r="E221" s="33">
        <v>5340</v>
      </c>
      <c r="F221" s="33" t="s">
        <v>993</v>
      </c>
      <c r="G221" s="33" t="s">
        <v>994</v>
      </c>
      <c r="H221" s="33" t="s">
        <v>995</v>
      </c>
      <c r="I221" s="33" t="s">
        <v>804</v>
      </c>
    </row>
    <row r="222" spans="5:9" x14ac:dyDescent="0.25">
      <c r="E222" s="33">
        <v>5341</v>
      </c>
      <c r="F222" s="33" t="s">
        <v>996</v>
      </c>
      <c r="G222" s="33" t="s">
        <v>997</v>
      </c>
      <c r="H222" s="33" t="s">
        <v>998</v>
      </c>
      <c r="I222" s="33" t="s">
        <v>272</v>
      </c>
    </row>
    <row r="223" spans="5:9" x14ac:dyDescent="0.25">
      <c r="E223" s="33">
        <v>5342</v>
      </c>
      <c r="F223" s="33" t="s">
        <v>999</v>
      </c>
      <c r="G223" s="33" t="s">
        <v>1000</v>
      </c>
      <c r="H223" s="33" t="s">
        <v>1001</v>
      </c>
      <c r="I223" s="33" t="s">
        <v>551</v>
      </c>
    </row>
    <row r="224" spans="5:9" x14ac:dyDescent="0.25">
      <c r="E224" s="33">
        <v>5343</v>
      </c>
      <c r="F224" s="33" t="s">
        <v>1002</v>
      </c>
      <c r="G224" s="33" t="s">
        <v>1003</v>
      </c>
      <c r="H224" s="33" t="s">
        <v>1004</v>
      </c>
      <c r="I224" s="33" t="s">
        <v>1005</v>
      </c>
    </row>
    <row r="225" spans="5:9" x14ac:dyDescent="0.25">
      <c r="E225" s="33">
        <v>5344</v>
      </c>
      <c r="F225" s="33" t="s">
        <v>1006</v>
      </c>
      <c r="G225" s="33" t="s">
        <v>1007</v>
      </c>
      <c r="H225" s="33" t="s">
        <v>1008</v>
      </c>
      <c r="I225" s="33" t="s">
        <v>958</v>
      </c>
    </row>
    <row r="226" spans="5:9" x14ac:dyDescent="0.25">
      <c r="E226" s="33">
        <v>5345</v>
      </c>
      <c r="F226" s="33" t="s">
        <v>1009</v>
      </c>
      <c r="G226" s="33" t="s">
        <v>1010</v>
      </c>
      <c r="H226" s="33" t="s">
        <v>1011</v>
      </c>
      <c r="I226" s="33" t="s">
        <v>523</v>
      </c>
    </row>
    <row r="227" spans="5:9" x14ac:dyDescent="0.25">
      <c r="E227" s="33">
        <v>5346</v>
      </c>
      <c r="F227" s="33" t="s">
        <v>1012</v>
      </c>
      <c r="G227" s="33" t="s">
        <v>1013</v>
      </c>
      <c r="H227" s="33" t="s">
        <v>1014</v>
      </c>
      <c r="I227" s="33" t="s">
        <v>592</v>
      </c>
    </row>
    <row r="228" spans="5:9" x14ac:dyDescent="0.25">
      <c r="E228" s="33">
        <v>5347</v>
      </c>
      <c r="F228" s="33" t="s">
        <v>1015</v>
      </c>
      <c r="G228" s="33" t="s">
        <v>1016</v>
      </c>
      <c r="H228" s="33" t="s">
        <v>1017</v>
      </c>
      <c r="I228" s="33" t="s">
        <v>405</v>
      </c>
    </row>
    <row r="229" spans="5:9" x14ac:dyDescent="0.25">
      <c r="E229" s="33">
        <v>5348</v>
      </c>
      <c r="F229" s="33" t="s">
        <v>1018</v>
      </c>
      <c r="G229" s="33" t="s">
        <v>1019</v>
      </c>
      <c r="H229" s="33" t="s">
        <v>1020</v>
      </c>
      <c r="I229" s="33" t="s">
        <v>1021</v>
      </c>
    </row>
    <row r="230" spans="5:9" x14ac:dyDescent="0.25">
      <c r="E230" s="33">
        <v>5349</v>
      </c>
      <c r="F230" s="33" t="s">
        <v>1022</v>
      </c>
      <c r="G230" s="33" t="s">
        <v>1023</v>
      </c>
      <c r="H230" s="33" t="s">
        <v>1024</v>
      </c>
      <c r="I230" s="33" t="s">
        <v>1025</v>
      </c>
    </row>
    <row r="231" spans="5:9" x14ac:dyDescent="0.25">
      <c r="E231" s="33">
        <v>5350</v>
      </c>
      <c r="F231" s="33" t="s">
        <v>1026</v>
      </c>
      <c r="G231" s="33" t="s">
        <v>1027</v>
      </c>
      <c r="H231" s="33" t="s">
        <v>1028</v>
      </c>
      <c r="I231" s="33" t="s">
        <v>1029</v>
      </c>
    </row>
    <row r="232" spans="5:9" x14ac:dyDescent="0.25">
      <c r="E232" s="33">
        <v>5351</v>
      </c>
      <c r="F232" s="33" t="s">
        <v>1030</v>
      </c>
      <c r="G232" s="33" t="s">
        <v>1031</v>
      </c>
      <c r="H232" s="33" t="s">
        <v>1032</v>
      </c>
      <c r="I232" s="33" t="s">
        <v>742</v>
      </c>
    </row>
    <row r="233" spans="5:9" x14ac:dyDescent="0.25">
      <c r="E233" s="33">
        <v>5352</v>
      </c>
      <c r="F233" s="33" t="s">
        <v>1033</v>
      </c>
      <c r="G233" s="33" t="s">
        <v>1034</v>
      </c>
      <c r="H233" s="33" t="s">
        <v>1035</v>
      </c>
      <c r="I233" s="33" t="s">
        <v>790</v>
      </c>
    </row>
    <row r="234" spans="5:9" x14ac:dyDescent="0.25">
      <c r="E234" s="33">
        <v>5353</v>
      </c>
      <c r="F234" s="33" t="s">
        <v>1036</v>
      </c>
      <c r="G234" s="33" t="s">
        <v>1037</v>
      </c>
      <c r="H234" s="33" t="s">
        <v>1038</v>
      </c>
      <c r="I234" s="33" t="s">
        <v>1039</v>
      </c>
    </row>
    <row r="235" spans="5:9" x14ac:dyDescent="0.25">
      <c r="E235" s="33">
        <v>5354</v>
      </c>
      <c r="F235" s="33" t="s">
        <v>1040</v>
      </c>
      <c r="G235" s="33" t="s">
        <v>1041</v>
      </c>
      <c r="H235" s="33" t="s">
        <v>1042</v>
      </c>
      <c r="I235" s="33" t="s">
        <v>356</v>
      </c>
    </row>
    <row r="236" spans="5:9" x14ac:dyDescent="0.25">
      <c r="E236" s="33">
        <v>5355</v>
      </c>
      <c r="F236" s="33" t="s">
        <v>1043</v>
      </c>
      <c r="G236" s="33" t="s">
        <v>1044</v>
      </c>
      <c r="H236" s="33" t="s">
        <v>1045</v>
      </c>
      <c r="I236" s="33" t="s">
        <v>1046</v>
      </c>
    </row>
    <row r="237" spans="5:9" x14ac:dyDescent="0.25">
      <c r="E237" s="33">
        <v>5356</v>
      </c>
      <c r="F237" s="33" t="s">
        <v>1047</v>
      </c>
      <c r="G237" s="33" t="s">
        <v>1048</v>
      </c>
      <c r="H237" s="33" t="s">
        <v>1049</v>
      </c>
      <c r="I237" s="33" t="s">
        <v>468</v>
      </c>
    </row>
    <row r="238" spans="5:9" x14ac:dyDescent="0.25">
      <c r="E238" s="33">
        <v>5357</v>
      </c>
      <c r="F238" s="33" t="s">
        <v>1050</v>
      </c>
      <c r="G238" s="33" t="s">
        <v>1051</v>
      </c>
      <c r="H238" s="33" t="s">
        <v>1052</v>
      </c>
      <c r="I238" s="33" t="s">
        <v>1053</v>
      </c>
    </row>
    <row r="239" spans="5:9" x14ac:dyDescent="0.25">
      <c r="E239" s="33">
        <v>5358</v>
      </c>
      <c r="F239" s="33" t="s">
        <v>1054</v>
      </c>
      <c r="G239" s="33" t="s">
        <v>1055</v>
      </c>
      <c r="H239" s="33" t="s">
        <v>1056</v>
      </c>
      <c r="I239" s="33" t="s">
        <v>1057</v>
      </c>
    </row>
    <row r="240" spans="5:9" x14ac:dyDescent="0.25">
      <c r="E240" s="33">
        <v>5359</v>
      </c>
      <c r="F240" s="33" t="s">
        <v>1058</v>
      </c>
      <c r="G240" s="33" t="s">
        <v>1059</v>
      </c>
      <c r="H240" s="33" t="s">
        <v>1060</v>
      </c>
      <c r="I240" s="33" t="s">
        <v>1061</v>
      </c>
    </row>
    <row r="241" spans="5:9" x14ac:dyDescent="0.25">
      <c r="E241" s="33">
        <v>5360</v>
      </c>
      <c r="F241" s="33" t="s">
        <v>1062</v>
      </c>
      <c r="G241" s="33" t="s">
        <v>1063</v>
      </c>
      <c r="H241" s="33" t="s">
        <v>1064</v>
      </c>
      <c r="I241" s="33" t="s">
        <v>1065</v>
      </c>
    </row>
    <row r="242" spans="5:9" x14ac:dyDescent="0.25">
      <c r="E242" s="33">
        <v>5361</v>
      </c>
      <c r="F242" s="33" t="s">
        <v>1066</v>
      </c>
      <c r="G242" s="33" t="s">
        <v>1067</v>
      </c>
      <c r="H242" s="33" t="s">
        <v>1068</v>
      </c>
      <c r="I242" s="33" t="s">
        <v>1069</v>
      </c>
    </row>
    <row r="243" spans="5:9" x14ac:dyDescent="0.25">
      <c r="E243" s="33">
        <v>5362</v>
      </c>
      <c r="F243" s="33" t="s">
        <v>1070</v>
      </c>
      <c r="G243" s="33" t="s">
        <v>1071</v>
      </c>
      <c r="H243" s="33" t="s">
        <v>1072</v>
      </c>
      <c r="I243" s="33" t="s">
        <v>1073</v>
      </c>
    </row>
    <row r="244" spans="5:9" x14ac:dyDescent="0.25">
      <c r="E244" s="33">
        <v>5363</v>
      </c>
      <c r="F244" s="33" t="s">
        <v>1074</v>
      </c>
      <c r="G244" s="33" t="s">
        <v>1075</v>
      </c>
      <c r="H244" s="33" t="s">
        <v>1076</v>
      </c>
      <c r="I244" s="33" t="s">
        <v>1077</v>
      </c>
    </row>
    <row r="245" spans="5:9" x14ac:dyDescent="0.25">
      <c r="E245" s="33">
        <v>5364</v>
      </c>
      <c r="F245" s="33" t="s">
        <v>1078</v>
      </c>
      <c r="G245" s="33" t="s">
        <v>1079</v>
      </c>
      <c r="H245" s="33" t="s">
        <v>1080</v>
      </c>
      <c r="I245" s="33" t="s">
        <v>1081</v>
      </c>
    </row>
    <row r="246" spans="5:9" x14ac:dyDescent="0.25">
      <c r="E246" s="33">
        <v>5365</v>
      </c>
      <c r="F246" s="33" t="s">
        <v>1082</v>
      </c>
      <c r="G246" s="33" t="s">
        <v>1083</v>
      </c>
      <c r="H246" s="33" t="s">
        <v>1084</v>
      </c>
      <c r="I246" s="33" t="s">
        <v>1085</v>
      </c>
    </row>
    <row r="247" spans="5:9" x14ac:dyDescent="0.25">
      <c r="E247" s="33">
        <v>5366</v>
      </c>
      <c r="F247" s="33" t="s">
        <v>1086</v>
      </c>
      <c r="G247" s="33" t="s">
        <v>1087</v>
      </c>
      <c r="H247" s="33" t="s">
        <v>1088</v>
      </c>
      <c r="I247" s="33" t="s">
        <v>458</v>
      </c>
    </row>
    <row r="248" spans="5:9" x14ac:dyDescent="0.25">
      <c r="E248" s="33">
        <v>5367</v>
      </c>
      <c r="F248" s="33" t="s">
        <v>1089</v>
      </c>
      <c r="G248" s="33" t="s">
        <v>1090</v>
      </c>
      <c r="H248" s="33" t="s">
        <v>1091</v>
      </c>
      <c r="I248" s="33" t="s">
        <v>1092</v>
      </c>
    </row>
    <row r="249" spans="5:9" x14ac:dyDescent="0.25">
      <c r="E249" s="33">
        <v>5368</v>
      </c>
      <c r="F249" s="33" t="s">
        <v>1093</v>
      </c>
      <c r="G249" s="33" t="s">
        <v>1094</v>
      </c>
      <c r="H249" s="33" t="s">
        <v>1095</v>
      </c>
      <c r="I249" s="33" t="s">
        <v>1096</v>
      </c>
    </row>
    <row r="250" spans="5:9" x14ac:dyDescent="0.25">
      <c r="E250" s="33">
        <v>5369</v>
      </c>
      <c r="F250" s="33" t="s">
        <v>1097</v>
      </c>
      <c r="G250" s="33" t="s">
        <v>1098</v>
      </c>
      <c r="H250" s="33" t="s">
        <v>1099</v>
      </c>
      <c r="I250" s="33" t="s">
        <v>1100</v>
      </c>
    </row>
    <row r="251" spans="5:9" x14ac:dyDescent="0.25">
      <c r="E251" s="33">
        <v>5370</v>
      </c>
      <c r="F251" s="33" t="s">
        <v>1101</v>
      </c>
      <c r="G251" s="33" t="s">
        <v>1102</v>
      </c>
      <c r="H251" s="33" t="s">
        <v>1103</v>
      </c>
      <c r="I251" s="33" t="s">
        <v>1104</v>
      </c>
    </row>
    <row r="252" spans="5:9" x14ac:dyDescent="0.25">
      <c r="E252" s="33">
        <v>5371</v>
      </c>
      <c r="F252" s="33" t="s">
        <v>1105</v>
      </c>
      <c r="G252" s="33" t="s">
        <v>1106</v>
      </c>
      <c r="H252" s="33" t="s">
        <v>1107</v>
      </c>
      <c r="I252" s="33" t="s">
        <v>1108</v>
      </c>
    </row>
    <row r="253" spans="5:9" x14ac:dyDescent="0.25">
      <c r="E253" s="33">
        <v>5372</v>
      </c>
      <c r="F253" s="33" t="s">
        <v>1109</v>
      </c>
      <c r="G253" s="33" t="s">
        <v>1110</v>
      </c>
      <c r="H253" s="33" t="s">
        <v>1111</v>
      </c>
      <c r="I253" s="33" t="s">
        <v>310</v>
      </c>
    </row>
    <row r="254" spans="5:9" x14ac:dyDescent="0.25">
      <c r="E254" s="33">
        <v>5373</v>
      </c>
      <c r="F254" s="33" t="s">
        <v>1112</v>
      </c>
      <c r="G254" s="33" t="s">
        <v>1113</v>
      </c>
      <c r="H254" s="33" t="s">
        <v>1114</v>
      </c>
      <c r="I254" s="33" t="s">
        <v>1115</v>
      </c>
    </row>
    <row r="255" spans="5:9" x14ac:dyDescent="0.25">
      <c r="E255" s="33">
        <v>5374</v>
      </c>
      <c r="F255" s="33" t="s">
        <v>1116</v>
      </c>
      <c r="G255" s="33" t="s">
        <v>1117</v>
      </c>
      <c r="H255" s="33" t="s">
        <v>1118</v>
      </c>
      <c r="I255" s="33" t="s">
        <v>1119</v>
      </c>
    </row>
    <row r="256" spans="5:9" x14ac:dyDescent="0.25">
      <c r="E256" s="33">
        <v>5375</v>
      </c>
      <c r="F256" s="33" t="s">
        <v>1120</v>
      </c>
      <c r="G256" s="33" t="s">
        <v>1121</v>
      </c>
      <c r="H256" s="33" t="s">
        <v>1122</v>
      </c>
      <c r="I256" s="33" t="s">
        <v>1123</v>
      </c>
    </row>
    <row r="257" spans="5:9" x14ac:dyDescent="0.25">
      <c r="E257" s="33">
        <v>5376</v>
      </c>
      <c r="F257" s="33" t="s">
        <v>1124</v>
      </c>
      <c r="G257" s="33" t="s">
        <v>1125</v>
      </c>
      <c r="H257" s="33" t="s">
        <v>1126</v>
      </c>
      <c r="I257" s="33" t="s">
        <v>1127</v>
      </c>
    </row>
    <row r="258" spans="5:9" x14ac:dyDescent="0.25">
      <c r="E258" s="33">
        <v>5377</v>
      </c>
      <c r="F258" s="33" t="s">
        <v>1128</v>
      </c>
      <c r="G258" s="33" t="s">
        <v>1129</v>
      </c>
      <c r="H258" s="33" t="s">
        <v>1130</v>
      </c>
      <c r="I258" s="33" t="s">
        <v>1131</v>
      </c>
    </row>
    <row r="259" spans="5:9" x14ac:dyDescent="0.25">
      <c r="E259" s="33">
        <v>5378</v>
      </c>
      <c r="F259" s="33" t="s">
        <v>1132</v>
      </c>
      <c r="G259" s="33" t="s">
        <v>1133</v>
      </c>
      <c r="H259" s="33" t="s">
        <v>1134</v>
      </c>
      <c r="I259" s="33" t="s">
        <v>1073</v>
      </c>
    </row>
    <row r="260" spans="5:9" x14ac:dyDescent="0.25">
      <c r="E260" s="33">
        <v>5379</v>
      </c>
      <c r="F260" s="33" t="s">
        <v>1135</v>
      </c>
      <c r="G260" s="33" t="s">
        <v>1136</v>
      </c>
      <c r="H260" s="33" t="s">
        <v>1137</v>
      </c>
      <c r="I260" s="33" t="s">
        <v>1138</v>
      </c>
    </row>
    <row r="261" spans="5:9" x14ac:dyDescent="0.25">
      <c r="E261" s="33">
        <v>5380</v>
      </c>
      <c r="F261" s="33" t="s">
        <v>1139</v>
      </c>
      <c r="G261" s="33" t="s">
        <v>1140</v>
      </c>
      <c r="H261" s="33" t="s">
        <v>1141</v>
      </c>
      <c r="I261" s="33" t="s">
        <v>1142</v>
      </c>
    </row>
    <row r="262" spans="5:9" x14ac:dyDescent="0.25">
      <c r="E262" s="33">
        <v>5381</v>
      </c>
      <c r="F262" s="33" t="s">
        <v>1143</v>
      </c>
      <c r="G262" s="33" t="s">
        <v>1144</v>
      </c>
      <c r="H262" s="33" t="s">
        <v>1145</v>
      </c>
      <c r="I262" s="33" t="s">
        <v>1146</v>
      </c>
    </row>
    <row r="263" spans="5:9" x14ac:dyDescent="0.25">
      <c r="E263" s="33">
        <v>5382</v>
      </c>
      <c r="F263" s="33" t="s">
        <v>1147</v>
      </c>
      <c r="G263" s="33" t="s">
        <v>1148</v>
      </c>
      <c r="H263" s="33" t="s">
        <v>1149</v>
      </c>
      <c r="I263" s="33" t="s">
        <v>1077</v>
      </c>
    </row>
    <row r="264" spans="5:9" x14ac:dyDescent="0.25">
      <c r="E264" s="33">
        <v>5383</v>
      </c>
      <c r="F264" s="33" t="s">
        <v>1150</v>
      </c>
      <c r="G264" s="33" t="s">
        <v>1151</v>
      </c>
      <c r="H264" s="33" t="s">
        <v>1152</v>
      </c>
      <c r="I264" s="33" t="s">
        <v>1153</v>
      </c>
    </row>
    <row r="265" spans="5:9" x14ac:dyDescent="0.25">
      <c r="E265" s="33">
        <v>5384</v>
      </c>
      <c r="F265" s="33" t="s">
        <v>1154</v>
      </c>
      <c r="G265" s="33" t="s">
        <v>1155</v>
      </c>
      <c r="H265" s="33" t="s">
        <v>1156</v>
      </c>
      <c r="I265" s="33" t="s">
        <v>1157</v>
      </c>
    </row>
    <row r="266" spans="5:9" x14ac:dyDescent="0.25">
      <c r="E266" s="33">
        <v>5385</v>
      </c>
      <c r="F266" s="33" t="s">
        <v>1158</v>
      </c>
      <c r="G266" s="33" t="s">
        <v>1159</v>
      </c>
      <c r="H266" s="33" t="s">
        <v>1160</v>
      </c>
      <c r="I266" s="33" t="s">
        <v>458</v>
      </c>
    </row>
    <row r="267" spans="5:9" x14ac:dyDescent="0.25">
      <c r="E267" s="33">
        <v>5386</v>
      </c>
      <c r="F267" s="33" t="s">
        <v>1161</v>
      </c>
      <c r="G267" s="33" t="s">
        <v>1162</v>
      </c>
      <c r="H267" s="33" t="s">
        <v>1163</v>
      </c>
      <c r="I267" s="33" t="s">
        <v>976</v>
      </c>
    </row>
    <row r="268" spans="5:9" x14ac:dyDescent="0.25">
      <c r="E268" s="33">
        <v>5387</v>
      </c>
      <c r="F268" s="33" t="s">
        <v>1164</v>
      </c>
      <c r="G268" s="33" t="s">
        <v>1165</v>
      </c>
      <c r="H268" s="33" t="s">
        <v>1166</v>
      </c>
      <c r="I268" s="33" t="s">
        <v>1167</v>
      </c>
    </row>
    <row r="269" spans="5:9" x14ac:dyDescent="0.25">
      <c r="E269" s="33">
        <v>5388</v>
      </c>
      <c r="F269" s="33" t="s">
        <v>1168</v>
      </c>
      <c r="G269" s="33" t="s">
        <v>1169</v>
      </c>
      <c r="H269" s="33" t="s">
        <v>1170</v>
      </c>
      <c r="I269" s="33" t="s">
        <v>898</v>
      </c>
    </row>
    <row r="270" spans="5:9" x14ac:dyDescent="0.25">
      <c r="E270" s="33">
        <v>5389</v>
      </c>
      <c r="F270" s="33" t="s">
        <v>1171</v>
      </c>
      <c r="G270" s="33" t="s">
        <v>1172</v>
      </c>
      <c r="H270" s="33" t="s">
        <v>1173</v>
      </c>
      <c r="I270" s="33" t="s">
        <v>580</v>
      </c>
    </row>
    <row r="271" spans="5:9" x14ac:dyDescent="0.25">
      <c r="E271" s="33">
        <v>5390</v>
      </c>
      <c r="F271" s="33" t="s">
        <v>1174</v>
      </c>
      <c r="G271" s="33" t="s">
        <v>1175</v>
      </c>
      <c r="H271" s="33" t="s">
        <v>1176</v>
      </c>
      <c r="I271" s="33" t="s">
        <v>1177</v>
      </c>
    </row>
    <row r="272" spans="5:9" x14ac:dyDescent="0.25">
      <c r="E272" s="33">
        <v>5391</v>
      </c>
      <c r="F272" s="33" t="s">
        <v>1178</v>
      </c>
      <c r="G272" s="33" t="s">
        <v>1179</v>
      </c>
      <c r="H272" s="33" t="s">
        <v>1180</v>
      </c>
      <c r="I272" s="33" t="s">
        <v>1181</v>
      </c>
    </row>
    <row r="273" spans="5:9" x14ac:dyDescent="0.25">
      <c r="E273" s="33">
        <v>5392</v>
      </c>
      <c r="F273" s="33" t="s">
        <v>1182</v>
      </c>
      <c r="G273" s="33" t="s">
        <v>1183</v>
      </c>
      <c r="H273" s="33" t="s">
        <v>1184</v>
      </c>
      <c r="I273" s="33" t="s">
        <v>333</v>
      </c>
    </row>
    <row r="274" spans="5:9" x14ac:dyDescent="0.25">
      <c r="E274" s="33">
        <v>5393</v>
      </c>
      <c r="F274" s="33" t="s">
        <v>1185</v>
      </c>
      <c r="G274" s="33" t="s">
        <v>1186</v>
      </c>
      <c r="H274" s="33" t="s">
        <v>1187</v>
      </c>
      <c r="I274" s="33" t="s">
        <v>543</v>
      </c>
    </row>
    <row r="275" spans="5:9" x14ac:dyDescent="0.25">
      <c r="E275" s="33">
        <v>5394</v>
      </c>
      <c r="F275" s="33" t="s">
        <v>1188</v>
      </c>
      <c r="G275" s="33" t="s">
        <v>1189</v>
      </c>
      <c r="H275" s="33" t="s">
        <v>1190</v>
      </c>
      <c r="I275" s="33" t="s">
        <v>1191</v>
      </c>
    </row>
    <row r="276" spans="5:9" x14ac:dyDescent="0.25">
      <c r="E276" s="33">
        <v>5395</v>
      </c>
      <c r="F276" s="33" t="s">
        <v>1192</v>
      </c>
      <c r="G276" s="33" t="s">
        <v>1193</v>
      </c>
      <c r="H276" s="33" t="s">
        <v>1194</v>
      </c>
      <c r="I276" s="33" t="s">
        <v>1195</v>
      </c>
    </row>
    <row r="277" spans="5:9" x14ac:dyDescent="0.25">
      <c r="E277" s="33">
        <v>5396</v>
      </c>
      <c r="F277" s="33" t="s">
        <v>1196</v>
      </c>
      <c r="G277" s="33" t="s">
        <v>1197</v>
      </c>
      <c r="H277" s="33" t="s">
        <v>1198</v>
      </c>
      <c r="I277" s="33" t="s">
        <v>1029</v>
      </c>
    </row>
    <row r="278" spans="5:9" x14ac:dyDescent="0.25">
      <c r="E278" s="33">
        <v>5397</v>
      </c>
      <c r="F278" s="33" t="s">
        <v>1199</v>
      </c>
      <c r="G278" s="33" t="s">
        <v>1200</v>
      </c>
      <c r="H278" s="33" t="s">
        <v>1201</v>
      </c>
      <c r="I278" s="33" t="s">
        <v>1202</v>
      </c>
    </row>
    <row r="279" spans="5:9" x14ac:dyDescent="0.25">
      <c r="E279" s="33">
        <v>5398</v>
      </c>
      <c r="F279" s="33" t="s">
        <v>1203</v>
      </c>
      <c r="G279" s="33" t="s">
        <v>1204</v>
      </c>
      <c r="H279" s="33" t="s">
        <v>1205</v>
      </c>
      <c r="I279" s="33" t="s">
        <v>1029</v>
      </c>
    </row>
    <row r="280" spans="5:9" x14ac:dyDescent="0.25">
      <c r="E280" s="33">
        <v>5399</v>
      </c>
      <c r="F280" s="33" t="s">
        <v>1206</v>
      </c>
      <c r="G280" s="33" t="s">
        <v>1207</v>
      </c>
      <c r="H280" s="33" t="s">
        <v>1208</v>
      </c>
      <c r="I280" s="33" t="s">
        <v>321</v>
      </c>
    </row>
    <row r="281" spans="5:9" x14ac:dyDescent="0.25">
      <c r="E281" s="33">
        <v>5400</v>
      </c>
      <c r="F281" s="33" t="s">
        <v>1209</v>
      </c>
      <c r="G281" s="33" t="s">
        <v>1210</v>
      </c>
      <c r="H281" s="33" t="s">
        <v>1211</v>
      </c>
      <c r="I281" s="33" t="s">
        <v>1021</v>
      </c>
    </row>
    <row r="282" spans="5:9" x14ac:dyDescent="0.25">
      <c r="E282" s="33">
        <v>5401</v>
      </c>
      <c r="F282" s="33" t="s">
        <v>1212</v>
      </c>
      <c r="G282" s="33" t="s">
        <v>1213</v>
      </c>
      <c r="H282" s="33" t="s">
        <v>1214</v>
      </c>
      <c r="I282" s="33" t="s">
        <v>452</v>
      </c>
    </row>
    <row r="283" spans="5:9" x14ac:dyDescent="0.25">
      <c r="E283" s="33">
        <v>5402</v>
      </c>
      <c r="F283" s="33" t="s">
        <v>1215</v>
      </c>
      <c r="G283" s="33" t="s">
        <v>1216</v>
      </c>
      <c r="H283" s="33" t="s">
        <v>1217</v>
      </c>
      <c r="I283" s="33" t="s">
        <v>1218</v>
      </c>
    </row>
    <row r="284" spans="5:9" x14ac:dyDescent="0.25">
      <c r="E284" s="33">
        <v>5403</v>
      </c>
      <c r="F284" s="33" t="s">
        <v>1219</v>
      </c>
      <c r="G284" s="33" t="s">
        <v>1220</v>
      </c>
      <c r="H284" s="33" t="s">
        <v>1221</v>
      </c>
      <c r="I284" s="33" t="s">
        <v>1222</v>
      </c>
    </row>
    <row r="285" spans="5:9" x14ac:dyDescent="0.25">
      <c r="E285" s="33">
        <v>5404</v>
      </c>
      <c r="F285" s="33" t="s">
        <v>1223</v>
      </c>
      <c r="G285" s="33" t="s">
        <v>1224</v>
      </c>
      <c r="H285" s="33" t="s">
        <v>1225</v>
      </c>
      <c r="I285" s="33" t="s">
        <v>206</v>
      </c>
    </row>
    <row r="286" spans="5:9" x14ac:dyDescent="0.25">
      <c r="E286" s="33">
        <v>5405</v>
      </c>
      <c r="F286" s="33" t="s">
        <v>1226</v>
      </c>
      <c r="G286" s="33" t="s">
        <v>1227</v>
      </c>
      <c r="H286" s="33" t="s">
        <v>1228</v>
      </c>
      <c r="I286" s="33" t="s">
        <v>1229</v>
      </c>
    </row>
    <row r="287" spans="5:9" x14ac:dyDescent="0.25">
      <c r="E287" s="33">
        <v>5406</v>
      </c>
      <c r="F287" s="33" t="s">
        <v>1230</v>
      </c>
      <c r="G287" s="33" t="s">
        <v>1231</v>
      </c>
      <c r="H287" s="33" t="s">
        <v>1232</v>
      </c>
      <c r="I287" s="33" t="s">
        <v>1233</v>
      </c>
    </row>
    <row r="288" spans="5:9" x14ac:dyDescent="0.25">
      <c r="E288" s="33">
        <v>5407</v>
      </c>
      <c r="F288" s="33" t="s">
        <v>1234</v>
      </c>
      <c r="G288" s="33" t="s">
        <v>1235</v>
      </c>
      <c r="H288" s="33" t="s">
        <v>1236</v>
      </c>
      <c r="I288" s="33" t="s">
        <v>1146</v>
      </c>
    </row>
    <row r="289" spans="5:9" x14ac:dyDescent="0.25">
      <c r="E289" s="33">
        <v>5408</v>
      </c>
      <c r="F289" s="33" t="s">
        <v>1237</v>
      </c>
      <c r="G289" s="33" t="s">
        <v>1238</v>
      </c>
      <c r="H289" s="33" t="s">
        <v>1239</v>
      </c>
      <c r="I289" s="33" t="s">
        <v>873</v>
      </c>
    </row>
    <row r="290" spans="5:9" x14ac:dyDescent="0.25">
      <c r="E290" s="33">
        <v>5409</v>
      </c>
      <c r="F290" s="33" t="s">
        <v>1240</v>
      </c>
      <c r="G290" s="33" t="s">
        <v>1241</v>
      </c>
      <c r="H290" s="33" t="s">
        <v>1242</v>
      </c>
      <c r="I290" s="33" t="s">
        <v>1243</v>
      </c>
    </row>
    <row r="291" spans="5:9" x14ac:dyDescent="0.25">
      <c r="E291" s="33">
        <v>5410</v>
      </c>
      <c r="F291" s="33" t="s">
        <v>1244</v>
      </c>
      <c r="G291" s="33" t="s">
        <v>1245</v>
      </c>
      <c r="H291" s="33" t="s">
        <v>1246</v>
      </c>
      <c r="I291" s="33" t="s">
        <v>1247</v>
      </c>
    </row>
    <row r="292" spans="5:9" x14ac:dyDescent="0.25">
      <c r="E292" s="33">
        <v>5411</v>
      </c>
      <c r="F292" s="33" t="s">
        <v>1248</v>
      </c>
      <c r="G292" s="33" t="s">
        <v>1249</v>
      </c>
      <c r="H292" s="33" t="s">
        <v>1250</v>
      </c>
      <c r="I292" s="33" t="s">
        <v>539</v>
      </c>
    </row>
    <row r="293" spans="5:9" x14ac:dyDescent="0.25">
      <c r="E293" s="33">
        <v>5412</v>
      </c>
      <c r="F293" s="33" t="s">
        <v>1251</v>
      </c>
      <c r="G293" s="33" t="s">
        <v>1252</v>
      </c>
      <c r="H293" s="33" t="s">
        <v>1253</v>
      </c>
      <c r="I293" s="33" t="s">
        <v>172</v>
      </c>
    </row>
    <row r="294" spans="5:9" x14ac:dyDescent="0.25">
      <c r="E294" s="33">
        <v>5413</v>
      </c>
      <c r="F294" s="33" t="s">
        <v>1254</v>
      </c>
      <c r="G294" s="33" t="s">
        <v>1255</v>
      </c>
      <c r="H294" s="33" t="s">
        <v>1256</v>
      </c>
      <c r="I294" s="33" t="s">
        <v>1257</v>
      </c>
    </row>
    <row r="295" spans="5:9" x14ac:dyDescent="0.25">
      <c r="E295" s="33">
        <v>5414</v>
      </c>
      <c r="F295" s="33" t="s">
        <v>1258</v>
      </c>
      <c r="G295" s="33" t="s">
        <v>1259</v>
      </c>
      <c r="H295" s="33" t="s">
        <v>1260</v>
      </c>
      <c r="I295" s="33" t="s">
        <v>216</v>
      </c>
    </row>
    <row r="296" spans="5:9" x14ac:dyDescent="0.25">
      <c r="E296" s="33">
        <v>5415</v>
      </c>
      <c r="F296" s="33" t="s">
        <v>1261</v>
      </c>
      <c r="G296" s="33" t="s">
        <v>1262</v>
      </c>
      <c r="H296" s="33" t="s">
        <v>1263</v>
      </c>
      <c r="I296" s="33" t="s">
        <v>1264</v>
      </c>
    </row>
    <row r="297" spans="5:9" x14ac:dyDescent="0.25">
      <c r="E297" s="33">
        <v>5416</v>
      </c>
      <c r="F297" s="33" t="s">
        <v>1265</v>
      </c>
      <c r="G297" s="33" t="s">
        <v>1266</v>
      </c>
      <c r="H297" s="33" t="s">
        <v>1267</v>
      </c>
      <c r="I297" s="33" t="s">
        <v>1268</v>
      </c>
    </row>
    <row r="298" spans="5:9" x14ac:dyDescent="0.25">
      <c r="E298" s="33">
        <v>5417</v>
      </c>
      <c r="F298" s="33" t="s">
        <v>1269</v>
      </c>
      <c r="G298" s="33" t="s">
        <v>1270</v>
      </c>
      <c r="H298" s="33" t="s">
        <v>1271</v>
      </c>
      <c r="I298" s="33" t="s">
        <v>1272</v>
      </c>
    </row>
    <row r="299" spans="5:9" x14ac:dyDescent="0.25">
      <c r="E299" s="33">
        <v>5418</v>
      </c>
      <c r="F299" s="33" t="s">
        <v>1273</v>
      </c>
      <c r="G299" s="33" t="s">
        <v>1274</v>
      </c>
      <c r="H299" s="33" t="s">
        <v>1275</v>
      </c>
      <c r="I299" s="33" t="s">
        <v>1276</v>
      </c>
    </row>
    <row r="300" spans="5:9" x14ac:dyDescent="0.25">
      <c r="E300" s="33">
        <v>5419</v>
      </c>
      <c r="F300" s="33" t="s">
        <v>1277</v>
      </c>
      <c r="G300" s="33" t="s">
        <v>1278</v>
      </c>
      <c r="H300" s="33" t="s">
        <v>1279</v>
      </c>
      <c r="I300" s="33" t="s">
        <v>1280</v>
      </c>
    </row>
    <row r="301" spans="5:9" x14ac:dyDescent="0.25">
      <c r="E301" s="33">
        <v>5420</v>
      </c>
      <c r="F301" s="33" t="s">
        <v>1281</v>
      </c>
      <c r="G301" s="33" t="s">
        <v>1282</v>
      </c>
      <c r="H301" s="33" t="s">
        <v>1283</v>
      </c>
      <c r="I301" s="33" t="s">
        <v>1284</v>
      </c>
    </row>
    <row r="302" spans="5:9" x14ac:dyDescent="0.25">
      <c r="E302" s="33">
        <v>5421</v>
      </c>
      <c r="F302" s="33" t="s">
        <v>1285</v>
      </c>
      <c r="G302" s="33" t="s">
        <v>1286</v>
      </c>
      <c r="H302" s="33" t="s">
        <v>1287</v>
      </c>
      <c r="I302" s="33" t="s">
        <v>1288</v>
      </c>
    </row>
    <row r="303" spans="5:9" x14ac:dyDescent="0.25">
      <c r="E303" s="33">
        <v>5422</v>
      </c>
      <c r="F303" s="33" t="s">
        <v>1289</v>
      </c>
      <c r="G303" s="33" t="s">
        <v>1290</v>
      </c>
      <c r="H303" s="33" t="s">
        <v>1291</v>
      </c>
      <c r="I303" s="33" t="s">
        <v>976</v>
      </c>
    </row>
    <row r="304" spans="5:9" x14ac:dyDescent="0.25">
      <c r="E304" s="33">
        <v>5423</v>
      </c>
      <c r="F304" s="33" t="s">
        <v>1292</v>
      </c>
      <c r="G304" s="33" t="s">
        <v>1293</v>
      </c>
      <c r="H304" s="33" t="s">
        <v>1294</v>
      </c>
      <c r="I304" s="33" t="s">
        <v>405</v>
      </c>
    </row>
    <row r="305" spans="5:9" x14ac:dyDescent="0.25">
      <c r="E305" s="33">
        <v>5424</v>
      </c>
      <c r="F305" s="33" t="s">
        <v>1295</v>
      </c>
      <c r="G305" s="33" t="s">
        <v>1296</v>
      </c>
      <c r="H305" s="33" t="s">
        <v>1297</v>
      </c>
      <c r="I305" s="33" t="s">
        <v>503</v>
      </c>
    </row>
    <row r="306" spans="5:9" x14ac:dyDescent="0.25">
      <c r="E306" s="33">
        <v>5425</v>
      </c>
      <c r="F306" s="33" t="s">
        <v>1298</v>
      </c>
      <c r="G306" s="33" t="s">
        <v>1299</v>
      </c>
      <c r="H306" s="33" t="s">
        <v>1300</v>
      </c>
      <c r="I306" s="33" t="s">
        <v>1301</v>
      </c>
    </row>
    <row r="307" spans="5:9" x14ac:dyDescent="0.25">
      <c r="E307" s="33">
        <v>5426</v>
      </c>
      <c r="F307" s="33" t="s">
        <v>1302</v>
      </c>
      <c r="G307" s="33" t="s">
        <v>1303</v>
      </c>
      <c r="H307" s="33" t="s">
        <v>1304</v>
      </c>
      <c r="I307" s="33" t="s">
        <v>1305</v>
      </c>
    </row>
    <row r="308" spans="5:9" x14ac:dyDescent="0.25">
      <c r="E308" s="33">
        <v>5427</v>
      </c>
      <c r="F308" s="33" t="s">
        <v>1306</v>
      </c>
      <c r="G308" s="33" t="s">
        <v>1307</v>
      </c>
      <c r="H308" s="33" t="s">
        <v>1308</v>
      </c>
      <c r="I308" s="33" t="s">
        <v>1309</v>
      </c>
    </row>
    <row r="309" spans="5:9" x14ac:dyDescent="0.25">
      <c r="E309" s="33">
        <v>5428</v>
      </c>
      <c r="F309" s="33" t="s">
        <v>1310</v>
      </c>
      <c r="G309" s="33" t="s">
        <v>1311</v>
      </c>
      <c r="H309" s="33" t="s">
        <v>1312</v>
      </c>
      <c r="I309" s="33" t="s">
        <v>1181</v>
      </c>
    </row>
    <row r="310" spans="5:9" x14ac:dyDescent="0.25">
      <c r="E310" s="33">
        <v>5429</v>
      </c>
      <c r="F310" s="33" t="s">
        <v>1313</v>
      </c>
      <c r="G310" s="33" t="s">
        <v>1314</v>
      </c>
      <c r="H310" s="33" t="s">
        <v>1315</v>
      </c>
      <c r="I310" s="33" t="s">
        <v>1316</v>
      </c>
    </row>
    <row r="311" spans="5:9" x14ac:dyDescent="0.25">
      <c r="E311" s="33">
        <v>5430</v>
      </c>
      <c r="F311" s="33" t="s">
        <v>1317</v>
      </c>
      <c r="G311" s="33" t="s">
        <v>1318</v>
      </c>
      <c r="H311" s="33" t="s">
        <v>1319</v>
      </c>
      <c r="I311" s="33" t="s">
        <v>235</v>
      </c>
    </row>
    <row r="312" spans="5:9" x14ac:dyDescent="0.25">
      <c r="E312" s="33">
        <v>5431</v>
      </c>
      <c r="F312" s="33" t="s">
        <v>1320</v>
      </c>
      <c r="G312" s="33" t="s">
        <v>1321</v>
      </c>
      <c r="H312" s="33" t="s">
        <v>1322</v>
      </c>
      <c r="I312" s="33" t="s">
        <v>1323</v>
      </c>
    </row>
    <row r="313" spans="5:9" x14ac:dyDescent="0.25">
      <c r="E313" s="33">
        <v>5432</v>
      </c>
      <c r="F313" s="33" t="s">
        <v>1324</v>
      </c>
      <c r="G313" s="33" t="s">
        <v>1325</v>
      </c>
      <c r="H313" s="33" t="s">
        <v>1326</v>
      </c>
      <c r="I313" s="33" t="s">
        <v>1327</v>
      </c>
    </row>
    <row r="314" spans="5:9" x14ac:dyDescent="0.25">
      <c r="E314" s="33">
        <v>5433</v>
      </c>
      <c r="F314" s="33" t="s">
        <v>1328</v>
      </c>
      <c r="G314" s="33" t="s">
        <v>1329</v>
      </c>
      <c r="H314" s="33" t="s">
        <v>1330</v>
      </c>
      <c r="I314" s="33" t="s">
        <v>555</v>
      </c>
    </row>
    <row r="315" spans="5:9" x14ac:dyDescent="0.25">
      <c r="E315" s="33">
        <v>5434</v>
      </c>
      <c r="F315" s="33" t="s">
        <v>1331</v>
      </c>
      <c r="G315" s="33" t="s">
        <v>1332</v>
      </c>
      <c r="H315" s="33" t="s">
        <v>1333</v>
      </c>
      <c r="I315" s="33" t="s">
        <v>1334</v>
      </c>
    </row>
    <row r="316" spans="5:9" x14ac:dyDescent="0.25">
      <c r="E316" s="33">
        <v>5435</v>
      </c>
      <c r="F316" s="33" t="s">
        <v>1335</v>
      </c>
      <c r="G316" s="33" t="s">
        <v>1336</v>
      </c>
      <c r="H316" s="33" t="s">
        <v>1337</v>
      </c>
      <c r="I316" s="33" t="s">
        <v>1338</v>
      </c>
    </row>
    <row r="317" spans="5:9" x14ac:dyDescent="0.25">
      <c r="E317" s="33">
        <v>5436</v>
      </c>
      <c r="F317" s="33" t="s">
        <v>1339</v>
      </c>
      <c r="G317" s="33" t="s">
        <v>1340</v>
      </c>
      <c r="H317" s="33" t="s">
        <v>1341</v>
      </c>
      <c r="I317" s="33" t="s">
        <v>790</v>
      </c>
    </row>
    <row r="318" spans="5:9" x14ac:dyDescent="0.25">
      <c r="E318" s="33">
        <v>5437</v>
      </c>
      <c r="F318" s="33" t="s">
        <v>1342</v>
      </c>
      <c r="G318" s="33" t="s">
        <v>1343</v>
      </c>
      <c r="H318" s="33" t="s">
        <v>1344</v>
      </c>
      <c r="I318" s="33" t="s">
        <v>352</v>
      </c>
    </row>
    <row r="319" spans="5:9" x14ac:dyDescent="0.25">
      <c r="E319" s="33">
        <v>5438</v>
      </c>
      <c r="F319" s="33" t="s">
        <v>1345</v>
      </c>
      <c r="G319" s="33" t="s">
        <v>1346</v>
      </c>
      <c r="H319" s="33" t="s">
        <v>1347</v>
      </c>
      <c r="I319" s="33" t="s">
        <v>1348</v>
      </c>
    </row>
    <row r="320" spans="5:9" x14ac:dyDescent="0.25">
      <c r="E320" s="33">
        <v>5439</v>
      </c>
      <c r="F320" s="33" t="s">
        <v>1349</v>
      </c>
      <c r="G320" s="33" t="s">
        <v>1350</v>
      </c>
      <c r="H320" s="33" t="s">
        <v>1351</v>
      </c>
      <c r="I320" s="33" t="s">
        <v>1352</v>
      </c>
    </row>
    <row r="321" spans="5:9" x14ac:dyDescent="0.25">
      <c r="E321" s="33">
        <v>5440</v>
      </c>
      <c r="F321" s="33" t="s">
        <v>1353</v>
      </c>
      <c r="G321" s="33" t="s">
        <v>1354</v>
      </c>
      <c r="H321" s="33" t="s">
        <v>1355</v>
      </c>
      <c r="I321" s="33" t="s">
        <v>976</v>
      </c>
    </row>
    <row r="322" spans="5:9" x14ac:dyDescent="0.25">
      <c r="E322" s="33">
        <v>5441</v>
      </c>
      <c r="F322" s="33" t="s">
        <v>1356</v>
      </c>
      <c r="G322" s="33" t="s">
        <v>1357</v>
      </c>
      <c r="H322" s="33" t="s">
        <v>1358</v>
      </c>
      <c r="I322" s="33" t="s">
        <v>555</v>
      </c>
    </row>
    <row r="323" spans="5:9" x14ac:dyDescent="0.25">
      <c r="E323" s="33">
        <v>5442</v>
      </c>
      <c r="F323" s="33" t="s">
        <v>1359</v>
      </c>
      <c r="G323" s="33" t="s">
        <v>1360</v>
      </c>
      <c r="H323" s="33" t="s">
        <v>1361</v>
      </c>
      <c r="I323" s="33" t="s">
        <v>566</v>
      </c>
    </row>
    <row r="324" spans="5:9" x14ac:dyDescent="0.25">
      <c r="E324" s="33">
        <v>5443</v>
      </c>
      <c r="F324" s="33" t="s">
        <v>1362</v>
      </c>
      <c r="G324" s="33" t="s">
        <v>1363</v>
      </c>
      <c r="H324" s="33" t="s">
        <v>1364</v>
      </c>
      <c r="I324" s="33" t="s">
        <v>1365</v>
      </c>
    </row>
    <row r="325" spans="5:9" x14ac:dyDescent="0.25">
      <c r="E325" s="33">
        <v>5444</v>
      </c>
      <c r="F325" s="33" t="s">
        <v>1366</v>
      </c>
      <c r="G325" s="33" t="s">
        <v>1367</v>
      </c>
      <c r="H325" s="33" t="s">
        <v>1368</v>
      </c>
      <c r="I325" s="33" t="s">
        <v>1369</v>
      </c>
    </row>
    <row r="326" spans="5:9" x14ac:dyDescent="0.25">
      <c r="E326" s="33">
        <v>5445</v>
      </c>
      <c r="F326" s="33" t="s">
        <v>1370</v>
      </c>
      <c r="G326" s="33" t="s">
        <v>1371</v>
      </c>
      <c r="H326" s="33" t="s">
        <v>1372</v>
      </c>
      <c r="I326" s="33" t="s">
        <v>206</v>
      </c>
    </row>
    <row r="327" spans="5:9" x14ac:dyDescent="0.25">
      <c r="E327" s="33">
        <v>5446</v>
      </c>
      <c r="F327" s="33" t="s">
        <v>1373</v>
      </c>
      <c r="G327" s="33" t="s">
        <v>1374</v>
      </c>
      <c r="H327" s="33" t="s">
        <v>1375</v>
      </c>
      <c r="I327" s="33" t="s">
        <v>1376</v>
      </c>
    </row>
    <row r="328" spans="5:9" x14ac:dyDescent="0.25">
      <c r="E328" s="33">
        <v>5447</v>
      </c>
      <c r="F328" s="33" t="s">
        <v>1377</v>
      </c>
      <c r="G328" s="33" t="s">
        <v>1378</v>
      </c>
      <c r="H328" s="33" t="s">
        <v>1379</v>
      </c>
      <c r="I328" s="33" t="s">
        <v>1380</v>
      </c>
    </row>
    <row r="329" spans="5:9" x14ac:dyDescent="0.25">
      <c r="E329" s="33">
        <v>5448</v>
      </c>
      <c r="F329" s="33" t="s">
        <v>1381</v>
      </c>
      <c r="G329" s="33" t="s">
        <v>1382</v>
      </c>
      <c r="H329" s="33" t="s">
        <v>1383</v>
      </c>
      <c r="I329" s="33" t="s">
        <v>385</v>
      </c>
    </row>
    <row r="330" spans="5:9" x14ac:dyDescent="0.25">
      <c r="E330" s="33">
        <v>5449</v>
      </c>
      <c r="F330" s="33" t="s">
        <v>1384</v>
      </c>
      <c r="G330" s="33" t="s">
        <v>1385</v>
      </c>
      <c r="H330" s="33" t="s">
        <v>1386</v>
      </c>
      <c r="I330" s="33" t="s">
        <v>680</v>
      </c>
    </row>
    <row r="331" spans="5:9" x14ac:dyDescent="0.25">
      <c r="E331" s="33">
        <v>5450</v>
      </c>
      <c r="F331" s="33" t="s">
        <v>1387</v>
      </c>
      <c r="G331" s="33" t="s">
        <v>1388</v>
      </c>
      <c r="H331" s="33" t="s">
        <v>1389</v>
      </c>
      <c r="I331" s="33" t="s">
        <v>230</v>
      </c>
    </row>
    <row r="332" spans="5:9" x14ac:dyDescent="0.25">
      <c r="E332" s="33">
        <v>5451</v>
      </c>
      <c r="F332" s="33" t="s">
        <v>1390</v>
      </c>
      <c r="G332" s="33" t="s">
        <v>1391</v>
      </c>
      <c r="H332" s="33" t="s">
        <v>1392</v>
      </c>
      <c r="I332" s="33" t="s">
        <v>1393</v>
      </c>
    </row>
    <row r="333" spans="5:9" x14ac:dyDescent="0.25">
      <c r="E333" s="33">
        <v>5452</v>
      </c>
      <c r="F333" s="33" t="s">
        <v>1394</v>
      </c>
      <c r="G333" s="33" t="s">
        <v>1395</v>
      </c>
      <c r="H333" s="33" t="s">
        <v>1396</v>
      </c>
      <c r="I333" s="33" t="s">
        <v>1397</v>
      </c>
    </row>
    <row r="334" spans="5:9" x14ac:dyDescent="0.25">
      <c r="E334" s="33">
        <v>5453</v>
      </c>
      <c r="F334" s="33" t="s">
        <v>1398</v>
      </c>
      <c r="G334" s="33" t="s">
        <v>1399</v>
      </c>
      <c r="H334" s="33" t="s">
        <v>1400</v>
      </c>
      <c r="I334" s="33" t="s">
        <v>1401</v>
      </c>
    </row>
    <row r="335" spans="5:9" x14ac:dyDescent="0.25">
      <c r="E335" s="33">
        <v>5454</v>
      </c>
      <c r="F335" s="33" t="s">
        <v>1402</v>
      </c>
      <c r="G335" s="33" t="s">
        <v>1403</v>
      </c>
      <c r="H335" s="33" t="s">
        <v>1404</v>
      </c>
      <c r="I335" s="33" t="s">
        <v>1405</v>
      </c>
    </row>
    <row r="336" spans="5:9" x14ac:dyDescent="0.25">
      <c r="E336" s="33">
        <v>5455</v>
      </c>
      <c r="F336" s="33" t="s">
        <v>1406</v>
      </c>
      <c r="G336" s="33" t="s">
        <v>1407</v>
      </c>
      <c r="H336" s="33" t="s">
        <v>1408</v>
      </c>
      <c r="I336" s="33" t="s">
        <v>1409</v>
      </c>
    </row>
    <row r="337" spans="5:9" x14ac:dyDescent="0.25">
      <c r="E337" s="33">
        <v>5456</v>
      </c>
      <c r="F337" s="33" t="s">
        <v>1410</v>
      </c>
      <c r="G337" s="33" t="s">
        <v>1411</v>
      </c>
      <c r="H337" s="33" t="s">
        <v>1412</v>
      </c>
      <c r="I337" s="33" t="s">
        <v>449</v>
      </c>
    </row>
    <row r="338" spans="5:9" x14ac:dyDescent="0.25">
      <c r="E338" s="33">
        <v>5457</v>
      </c>
      <c r="F338" s="33" t="s">
        <v>1413</v>
      </c>
      <c r="G338" s="33" t="s">
        <v>1414</v>
      </c>
      <c r="H338" s="33" t="s">
        <v>1415</v>
      </c>
      <c r="I338" s="33" t="s">
        <v>1284</v>
      </c>
    </row>
    <row r="339" spans="5:9" x14ac:dyDescent="0.25">
      <c r="E339" s="33">
        <v>5458</v>
      </c>
      <c r="F339" s="33" t="s">
        <v>1416</v>
      </c>
      <c r="G339" s="33" t="s">
        <v>1417</v>
      </c>
      <c r="H339" s="33" t="s">
        <v>1418</v>
      </c>
      <c r="I339" s="33" t="s">
        <v>1419</v>
      </c>
    </row>
    <row r="340" spans="5:9" x14ac:dyDescent="0.25">
      <c r="E340" s="33">
        <v>5459</v>
      </c>
      <c r="F340" s="33" t="s">
        <v>1420</v>
      </c>
      <c r="G340" s="33" t="s">
        <v>1421</v>
      </c>
      <c r="H340" s="33" t="s">
        <v>1422</v>
      </c>
      <c r="I340" s="33" t="s">
        <v>958</v>
      </c>
    </row>
    <row r="341" spans="5:9" x14ac:dyDescent="0.25">
      <c r="E341" s="33">
        <v>5460</v>
      </c>
      <c r="F341" s="33" t="s">
        <v>1423</v>
      </c>
      <c r="G341" s="33" t="s">
        <v>1424</v>
      </c>
      <c r="H341" s="33" t="s">
        <v>1425</v>
      </c>
      <c r="I341" s="33" t="s">
        <v>434</v>
      </c>
    </row>
    <row r="342" spans="5:9" x14ac:dyDescent="0.25">
      <c r="E342" s="33">
        <v>5461</v>
      </c>
      <c r="F342" s="33" t="s">
        <v>1426</v>
      </c>
      <c r="G342" s="33" t="s">
        <v>1427</v>
      </c>
      <c r="H342" s="33" t="s">
        <v>1428</v>
      </c>
      <c r="I342" s="33" t="s">
        <v>177</v>
      </c>
    </row>
    <row r="343" spans="5:9" x14ac:dyDescent="0.25">
      <c r="E343" s="33">
        <v>5462</v>
      </c>
      <c r="F343" s="33" t="s">
        <v>1429</v>
      </c>
      <c r="G343" s="33" t="s">
        <v>1430</v>
      </c>
      <c r="H343" s="33" t="s">
        <v>1431</v>
      </c>
      <c r="I343" s="33" t="s">
        <v>1272</v>
      </c>
    </row>
    <row r="344" spans="5:9" x14ac:dyDescent="0.25">
      <c r="E344" s="33">
        <v>5463</v>
      </c>
      <c r="F344" s="33" t="s">
        <v>1432</v>
      </c>
      <c r="G344" s="33" t="s">
        <v>1433</v>
      </c>
      <c r="H344" s="33" t="s">
        <v>1434</v>
      </c>
      <c r="I344" s="33" t="s">
        <v>680</v>
      </c>
    </row>
    <row r="345" spans="5:9" x14ac:dyDescent="0.25">
      <c r="E345" s="33">
        <v>5464</v>
      </c>
      <c r="F345" s="33" t="s">
        <v>1435</v>
      </c>
      <c r="G345" s="33" t="s">
        <v>1436</v>
      </c>
      <c r="H345" s="33" t="s">
        <v>1437</v>
      </c>
      <c r="I345" s="33" t="s">
        <v>746</v>
      </c>
    </row>
    <row r="346" spans="5:9" x14ac:dyDescent="0.25">
      <c r="E346" s="33">
        <v>5465</v>
      </c>
      <c r="F346" s="33" t="s">
        <v>1438</v>
      </c>
      <c r="G346" s="33" t="s">
        <v>1439</v>
      </c>
      <c r="H346" s="33" t="s">
        <v>1440</v>
      </c>
      <c r="I346" s="33" t="s">
        <v>1441</v>
      </c>
    </row>
    <row r="347" spans="5:9" x14ac:dyDescent="0.25">
      <c r="E347" s="33">
        <v>5466</v>
      </c>
      <c r="F347" s="33" t="s">
        <v>1442</v>
      </c>
      <c r="G347" s="33" t="s">
        <v>1443</v>
      </c>
      <c r="H347" s="33" t="s">
        <v>1444</v>
      </c>
      <c r="I347" s="33" t="s">
        <v>1445</v>
      </c>
    </row>
    <row r="348" spans="5:9" x14ac:dyDescent="0.25">
      <c r="E348" s="33">
        <v>5467</v>
      </c>
      <c r="F348" s="33" t="s">
        <v>1446</v>
      </c>
      <c r="G348" s="33" t="s">
        <v>1447</v>
      </c>
      <c r="H348" s="33" t="s">
        <v>1448</v>
      </c>
      <c r="I348" s="33" t="s">
        <v>734</v>
      </c>
    </row>
    <row r="349" spans="5:9" x14ac:dyDescent="0.25">
      <c r="E349" s="33">
        <v>5468</v>
      </c>
      <c r="F349" s="33" t="s">
        <v>1449</v>
      </c>
      <c r="G349" s="33" t="s">
        <v>1450</v>
      </c>
      <c r="H349" s="33" t="s">
        <v>1451</v>
      </c>
      <c r="I349" s="33" t="s">
        <v>1316</v>
      </c>
    </row>
    <row r="350" spans="5:9" x14ac:dyDescent="0.25">
      <c r="E350" s="33">
        <v>5469</v>
      </c>
      <c r="F350" s="33" t="s">
        <v>1452</v>
      </c>
      <c r="G350" s="33" t="s">
        <v>1453</v>
      </c>
      <c r="H350" s="33" t="s">
        <v>1454</v>
      </c>
      <c r="I350" s="33" t="s">
        <v>1455</v>
      </c>
    </row>
    <row r="351" spans="5:9" x14ac:dyDescent="0.25">
      <c r="E351" s="33">
        <v>5470</v>
      </c>
      <c r="F351" s="33" t="s">
        <v>1456</v>
      </c>
      <c r="G351" s="33" t="s">
        <v>1457</v>
      </c>
      <c r="H351" s="33" t="s">
        <v>1458</v>
      </c>
      <c r="I351" s="33" t="s">
        <v>1104</v>
      </c>
    </row>
    <row r="352" spans="5:9" x14ac:dyDescent="0.25">
      <c r="E352" s="33">
        <v>5471</v>
      </c>
      <c r="F352" s="33" t="s">
        <v>1459</v>
      </c>
      <c r="G352" s="33" t="s">
        <v>1460</v>
      </c>
      <c r="H352" s="33" t="s">
        <v>1461</v>
      </c>
      <c r="I352" s="33" t="s">
        <v>1462</v>
      </c>
    </row>
    <row r="353" spans="5:9" x14ac:dyDescent="0.25">
      <c r="E353" s="33">
        <v>5472</v>
      </c>
      <c r="F353" s="33" t="s">
        <v>1463</v>
      </c>
      <c r="G353" s="33" t="s">
        <v>1464</v>
      </c>
      <c r="H353" s="33" t="s">
        <v>1465</v>
      </c>
      <c r="I353" s="33" t="s">
        <v>1466</v>
      </c>
    </row>
    <row r="354" spans="5:9" x14ac:dyDescent="0.25">
      <c r="E354" s="33">
        <v>5473</v>
      </c>
      <c r="F354" s="33" t="s">
        <v>1467</v>
      </c>
      <c r="G354" s="33" t="s">
        <v>1468</v>
      </c>
      <c r="H354" s="33" t="s">
        <v>1469</v>
      </c>
      <c r="I354" s="33" t="s">
        <v>1401</v>
      </c>
    </row>
    <row r="355" spans="5:9" x14ac:dyDescent="0.25">
      <c r="E355" s="33">
        <v>5474</v>
      </c>
      <c r="F355" s="33" t="s">
        <v>1470</v>
      </c>
      <c r="G355" s="33" t="s">
        <v>1471</v>
      </c>
      <c r="H355" s="33" t="s">
        <v>1472</v>
      </c>
      <c r="I355" s="33" t="s">
        <v>972</v>
      </c>
    </row>
    <row r="356" spans="5:9" x14ac:dyDescent="0.25">
      <c r="E356" s="33">
        <v>5475</v>
      </c>
      <c r="F356" s="33" t="s">
        <v>1473</v>
      </c>
      <c r="G356" s="33" t="s">
        <v>1474</v>
      </c>
      <c r="H356" s="33" t="s">
        <v>1475</v>
      </c>
      <c r="I356" s="33" t="s">
        <v>1476</v>
      </c>
    </row>
    <row r="357" spans="5:9" x14ac:dyDescent="0.25">
      <c r="E357" s="33">
        <v>5476</v>
      </c>
      <c r="F357" s="33" t="s">
        <v>1477</v>
      </c>
      <c r="G357" s="33" t="s">
        <v>1478</v>
      </c>
      <c r="H357" s="33" t="s">
        <v>1479</v>
      </c>
      <c r="I357" s="33" t="s">
        <v>1480</v>
      </c>
    </row>
    <row r="358" spans="5:9" x14ac:dyDescent="0.25">
      <c r="E358" s="33">
        <v>5477</v>
      </c>
      <c r="F358" s="33" t="s">
        <v>1481</v>
      </c>
      <c r="G358" s="33" t="s">
        <v>1482</v>
      </c>
      <c r="H358" s="33" t="s">
        <v>1483</v>
      </c>
      <c r="I358" s="33" t="s">
        <v>1005</v>
      </c>
    </row>
    <row r="359" spans="5:9" x14ac:dyDescent="0.25">
      <c r="E359" s="33">
        <v>5478</v>
      </c>
      <c r="F359" s="33" t="s">
        <v>1484</v>
      </c>
      <c r="G359" s="33" t="s">
        <v>1485</v>
      </c>
      <c r="H359" s="33" t="s">
        <v>1486</v>
      </c>
      <c r="I359" s="33" t="s">
        <v>1284</v>
      </c>
    </row>
    <row r="360" spans="5:9" x14ac:dyDescent="0.25">
      <c r="E360" s="33">
        <v>5479</v>
      </c>
      <c r="F360" s="33" t="s">
        <v>1487</v>
      </c>
      <c r="G360" s="33" t="s">
        <v>1488</v>
      </c>
      <c r="H360" s="33" t="s">
        <v>1489</v>
      </c>
      <c r="I360" s="33" t="s">
        <v>413</v>
      </c>
    </row>
    <row r="361" spans="5:9" x14ac:dyDescent="0.25">
      <c r="E361" s="33">
        <v>5480</v>
      </c>
      <c r="F361" s="33" t="s">
        <v>1490</v>
      </c>
      <c r="G361" s="33" t="s">
        <v>1491</v>
      </c>
      <c r="H361" s="33" t="s">
        <v>1492</v>
      </c>
      <c r="I361" s="33" t="s">
        <v>1493</v>
      </c>
    </row>
    <row r="362" spans="5:9" x14ac:dyDescent="0.25">
      <c r="E362" s="33">
        <v>5481</v>
      </c>
      <c r="F362" s="33" t="s">
        <v>1494</v>
      </c>
      <c r="G362" s="33" t="s">
        <v>1495</v>
      </c>
      <c r="H362" s="33" t="s">
        <v>1496</v>
      </c>
      <c r="I362" s="33" t="s">
        <v>268</v>
      </c>
    </row>
    <row r="363" spans="5:9" x14ac:dyDescent="0.25">
      <c r="E363" s="33">
        <v>5482</v>
      </c>
      <c r="F363" s="33" t="s">
        <v>1497</v>
      </c>
      <c r="G363" s="33" t="s">
        <v>1498</v>
      </c>
      <c r="H363" s="33" t="s">
        <v>1499</v>
      </c>
      <c r="I363" s="33" t="s">
        <v>588</v>
      </c>
    </row>
    <row r="364" spans="5:9" x14ac:dyDescent="0.25">
      <c r="E364" s="33">
        <v>5483</v>
      </c>
      <c r="F364" s="33" t="s">
        <v>1500</v>
      </c>
      <c r="G364" s="33" t="s">
        <v>1501</v>
      </c>
      <c r="H364" s="33" t="s">
        <v>1502</v>
      </c>
      <c r="I364" s="33" t="s">
        <v>1146</v>
      </c>
    </row>
    <row r="365" spans="5:9" x14ac:dyDescent="0.25">
      <c r="E365" s="33">
        <v>5484</v>
      </c>
      <c r="F365" s="33" t="s">
        <v>1503</v>
      </c>
      <c r="G365" s="33" t="s">
        <v>1504</v>
      </c>
      <c r="H365" s="33" t="s">
        <v>1505</v>
      </c>
      <c r="I365" s="33" t="s">
        <v>434</v>
      </c>
    </row>
    <row r="366" spans="5:9" x14ac:dyDescent="0.25">
      <c r="E366" s="33">
        <v>5485</v>
      </c>
      <c r="F366" s="33" t="s">
        <v>1506</v>
      </c>
      <c r="G366" s="33" t="s">
        <v>1507</v>
      </c>
      <c r="H366" s="33" t="s">
        <v>1508</v>
      </c>
      <c r="I366" s="33" t="s">
        <v>1509</v>
      </c>
    </row>
    <row r="367" spans="5:9" x14ac:dyDescent="0.25">
      <c r="E367" s="33">
        <v>5486</v>
      </c>
      <c r="F367" s="33" t="s">
        <v>1510</v>
      </c>
      <c r="G367" s="33" t="s">
        <v>1511</v>
      </c>
      <c r="H367" s="33" t="s">
        <v>1512</v>
      </c>
      <c r="I367" s="33" t="s">
        <v>1513</v>
      </c>
    </row>
    <row r="368" spans="5:9" x14ac:dyDescent="0.25">
      <c r="E368" s="33">
        <v>5487</v>
      </c>
      <c r="F368" s="33" t="s">
        <v>1514</v>
      </c>
      <c r="G368" s="33" t="s">
        <v>1515</v>
      </c>
      <c r="H368" s="33" t="s">
        <v>1516</v>
      </c>
      <c r="I368" s="33" t="s">
        <v>1517</v>
      </c>
    </row>
    <row r="369" spans="5:9" x14ac:dyDescent="0.25">
      <c r="E369" s="33">
        <v>5488</v>
      </c>
      <c r="F369" s="33" t="s">
        <v>1518</v>
      </c>
      <c r="G369" s="33" t="s">
        <v>1519</v>
      </c>
      <c r="H369" s="33" t="s">
        <v>1520</v>
      </c>
      <c r="I369" s="33" t="s">
        <v>1521</v>
      </c>
    </row>
    <row r="370" spans="5:9" x14ac:dyDescent="0.25">
      <c r="E370" s="33">
        <v>5489</v>
      </c>
      <c r="F370" s="33" t="s">
        <v>1522</v>
      </c>
      <c r="G370" s="33" t="s">
        <v>1523</v>
      </c>
      <c r="H370" s="33" t="s">
        <v>1524</v>
      </c>
      <c r="I370" s="33" t="s">
        <v>1525</v>
      </c>
    </row>
    <row r="371" spans="5:9" x14ac:dyDescent="0.25">
      <c r="E371" s="33">
        <v>5490</v>
      </c>
      <c r="F371" s="33" t="s">
        <v>1526</v>
      </c>
      <c r="G371" s="33" t="s">
        <v>1527</v>
      </c>
      <c r="H371" s="33" t="s">
        <v>1528</v>
      </c>
      <c r="I371" s="33" t="s">
        <v>1529</v>
      </c>
    </row>
    <row r="372" spans="5:9" x14ac:dyDescent="0.25">
      <c r="E372" s="33">
        <v>5491</v>
      </c>
      <c r="F372" s="33" t="s">
        <v>1530</v>
      </c>
      <c r="G372" s="33" t="s">
        <v>1531</v>
      </c>
      <c r="H372" s="33" t="s">
        <v>1532</v>
      </c>
      <c r="I372" s="33" t="s">
        <v>187</v>
      </c>
    </row>
    <row r="373" spans="5:9" x14ac:dyDescent="0.25">
      <c r="E373" s="33">
        <v>5492</v>
      </c>
      <c r="F373" s="33" t="s">
        <v>1533</v>
      </c>
      <c r="G373" s="33" t="s">
        <v>1534</v>
      </c>
      <c r="H373" s="33" t="s">
        <v>1535</v>
      </c>
      <c r="I373" s="33" t="s">
        <v>511</v>
      </c>
    </row>
    <row r="374" spans="5:9" x14ac:dyDescent="0.25">
      <c r="E374" s="33">
        <v>5493</v>
      </c>
      <c r="F374" s="33" t="s">
        <v>1536</v>
      </c>
      <c r="G374" s="33" t="s">
        <v>1537</v>
      </c>
      <c r="H374" s="33" t="s">
        <v>1538</v>
      </c>
      <c r="I374" s="33" t="s">
        <v>1305</v>
      </c>
    </row>
    <row r="375" spans="5:9" x14ac:dyDescent="0.25">
      <c r="E375" s="33">
        <v>5494</v>
      </c>
      <c r="F375" s="33" t="s">
        <v>1539</v>
      </c>
      <c r="G375" s="33" t="s">
        <v>1540</v>
      </c>
      <c r="H375" s="33" t="s">
        <v>1541</v>
      </c>
      <c r="I375" s="33" t="s">
        <v>495</v>
      </c>
    </row>
    <row r="376" spans="5:9" x14ac:dyDescent="0.25">
      <c r="E376" s="33">
        <v>5495</v>
      </c>
      <c r="F376" s="33" t="s">
        <v>1542</v>
      </c>
      <c r="G376" s="33" t="s">
        <v>1543</v>
      </c>
      <c r="H376" s="33" t="s">
        <v>1544</v>
      </c>
      <c r="I376" s="33" t="s">
        <v>1119</v>
      </c>
    </row>
    <row r="377" spans="5:9" x14ac:dyDescent="0.25">
      <c r="E377" s="33">
        <v>5496</v>
      </c>
      <c r="F377" s="33" t="s">
        <v>1545</v>
      </c>
      <c r="G377" s="33" t="s">
        <v>1546</v>
      </c>
      <c r="H377" s="33" t="s">
        <v>1547</v>
      </c>
      <c r="I377" s="33" t="s">
        <v>476</v>
      </c>
    </row>
    <row r="378" spans="5:9" x14ac:dyDescent="0.25">
      <c r="E378" s="33">
        <v>5497</v>
      </c>
      <c r="F378" s="33" t="s">
        <v>1548</v>
      </c>
      <c r="G378" s="33" t="s">
        <v>1549</v>
      </c>
      <c r="H378" s="33" t="s">
        <v>1550</v>
      </c>
      <c r="I378" s="33" t="s">
        <v>455</v>
      </c>
    </row>
    <row r="379" spans="5:9" x14ac:dyDescent="0.25">
      <c r="E379" s="33">
        <v>5498</v>
      </c>
      <c r="F379" s="33" t="s">
        <v>1551</v>
      </c>
      <c r="G379" s="33" t="s">
        <v>1552</v>
      </c>
      <c r="H379" s="33" t="s">
        <v>1553</v>
      </c>
      <c r="I379" s="33" t="s">
        <v>1222</v>
      </c>
    </row>
    <row r="380" spans="5:9" x14ac:dyDescent="0.25">
      <c r="E380" s="33">
        <v>5499</v>
      </c>
      <c r="F380" s="33" t="s">
        <v>1554</v>
      </c>
      <c r="G380" s="33" t="s">
        <v>1555</v>
      </c>
      <c r="H380" s="33" t="s">
        <v>1556</v>
      </c>
      <c r="I380" s="33" t="s">
        <v>619</v>
      </c>
    </row>
    <row r="381" spans="5:9" x14ac:dyDescent="0.25">
      <c r="E381" s="33">
        <v>5500</v>
      </c>
      <c r="F381" s="33" t="s">
        <v>1557</v>
      </c>
      <c r="G381" s="33" t="s">
        <v>1558</v>
      </c>
      <c r="H381" s="33" t="s">
        <v>1559</v>
      </c>
      <c r="I381" s="33" t="s">
        <v>1272</v>
      </c>
    </row>
    <row r="382" spans="5:9" x14ac:dyDescent="0.25">
      <c r="E382" s="33">
        <v>5501</v>
      </c>
      <c r="F382" s="33" t="s">
        <v>1560</v>
      </c>
      <c r="G382" s="33" t="s">
        <v>1561</v>
      </c>
      <c r="H382" s="33" t="s">
        <v>1562</v>
      </c>
      <c r="I382" s="33" t="s">
        <v>299</v>
      </c>
    </row>
    <row r="383" spans="5:9" x14ac:dyDescent="0.25">
      <c r="E383" s="33">
        <v>5502</v>
      </c>
      <c r="F383" s="33" t="s">
        <v>1563</v>
      </c>
      <c r="G383" s="33" t="s">
        <v>1564</v>
      </c>
      <c r="H383" s="33" t="s">
        <v>1565</v>
      </c>
      <c r="I383" s="33" t="s">
        <v>845</v>
      </c>
    </row>
    <row r="384" spans="5:9" x14ac:dyDescent="0.25">
      <c r="E384" s="33">
        <v>5503</v>
      </c>
      <c r="F384" s="33" t="s">
        <v>1566</v>
      </c>
      <c r="G384" s="33" t="s">
        <v>1567</v>
      </c>
      <c r="H384" s="33" t="s">
        <v>1568</v>
      </c>
      <c r="I384" s="33" t="s">
        <v>314</v>
      </c>
    </row>
    <row r="385" spans="5:9" x14ac:dyDescent="0.25">
      <c r="E385" s="33">
        <v>5504</v>
      </c>
      <c r="F385" s="33" t="s">
        <v>1569</v>
      </c>
      <c r="G385" s="33" t="s">
        <v>1570</v>
      </c>
      <c r="H385" s="33" t="s">
        <v>1571</v>
      </c>
      <c r="I385" s="33" t="s">
        <v>1100</v>
      </c>
    </row>
    <row r="386" spans="5:9" x14ac:dyDescent="0.25">
      <c r="E386" s="33">
        <v>5505</v>
      </c>
      <c r="F386" s="33" t="s">
        <v>1572</v>
      </c>
      <c r="G386" s="33" t="s">
        <v>1573</v>
      </c>
      <c r="H386" s="33" t="s">
        <v>1574</v>
      </c>
      <c r="I386" s="33" t="s">
        <v>1575</v>
      </c>
    </row>
    <row r="387" spans="5:9" x14ac:dyDescent="0.25">
      <c r="E387" s="33">
        <v>5506</v>
      </c>
      <c r="F387" s="33" t="s">
        <v>1576</v>
      </c>
      <c r="G387" s="33" t="s">
        <v>1577</v>
      </c>
      <c r="H387" s="33" t="s">
        <v>1578</v>
      </c>
      <c r="I387" s="33" t="s">
        <v>1579</v>
      </c>
    </row>
    <row r="388" spans="5:9" x14ac:dyDescent="0.25">
      <c r="E388" s="33">
        <v>5507</v>
      </c>
      <c r="F388" s="33" t="s">
        <v>1580</v>
      </c>
      <c r="G388" s="33" t="s">
        <v>1581</v>
      </c>
      <c r="H388" s="33" t="s">
        <v>1582</v>
      </c>
      <c r="I388" s="33" t="s">
        <v>314</v>
      </c>
    </row>
    <row r="389" spans="5:9" x14ac:dyDescent="0.25">
      <c r="E389" s="33">
        <v>5508</v>
      </c>
      <c r="F389" s="33" t="s">
        <v>1583</v>
      </c>
      <c r="G389" s="33" t="s">
        <v>1584</v>
      </c>
      <c r="H389" s="33" t="s">
        <v>1585</v>
      </c>
      <c r="I389" s="33" t="s">
        <v>1586</v>
      </c>
    </row>
    <row r="390" spans="5:9" x14ac:dyDescent="0.25">
      <c r="E390" s="33">
        <v>5509</v>
      </c>
      <c r="F390" s="33" t="s">
        <v>1587</v>
      </c>
      <c r="G390" s="33" t="s">
        <v>1588</v>
      </c>
      <c r="H390" s="33" t="s">
        <v>1589</v>
      </c>
      <c r="I390" s="33" t="s">
        <v>1590</v>
      </c>
    </row>
    <row r="391" spans="5:9" x14ac:dyDescent="0.25">
      <c r="E391" s="33">
        <v>5510</v>
      </c>
      <c r="F391" s="33" t="s">
        <v>1591</v>
      </c>
      <c r="G391" s="33" t="s">
        <v>1592</v>
      </c>
      <c r="H391" s="33" t="s">
        <v>1593</v>
      </c>
      <c r="I391" s="33" t="s">
        <v>272</v>
      </c>
    </row>
    <row r="392" spans="5:9" x14ac:dyDescent="0.25">
      <c r="E392" s="33">
        <v>5511</v>
      </c>
      <c r="F392" s="33" t="s">
        <v>1594</v>
      </c>
      <c r="G392" s="33" t="s">
        <v>1595</v>
      </c>
      <c r="H392" s="33" t="s">
        <v>1596</v>
      </c>
      <c r="I392" s="33" t="s">
        <v>397</v>
      </c>
    </row>
    <row r="393" spans="5:9" x14ac:dyDescent="0.25">
      <c r="E393" s="33">
        <v>5512</v>
      </c>
      <c r="F393" s="33" t="s">
        <v>1597</v>
      </c>
      <c r="G393" s="33" t="s">
        <v>1598</v>
      </c>
      <c r="H393" s="33" t="s">
        <v>1599</v>
      </c>
      <c r="I393" s="33" t="s">
        <v>1600</v>
      </c>
    </row>
    <row r="394" spans="5:9" x14ac:dyDescent="0.25">
      <c r="E394" s="33">
        <v>5513</v>
      </c>
      <c r="F394" s="33" t="s">
        <v>1601</v>
      </c>
      <c r="G394" s="33" t="s">
        <v>1602</v>
      </c>
      <c r="H394" s="33" t="s">
        <v>1603</v>
      </c>
      <c r="I394" s="33" t="s">
        <v>708</v>
      </c>
    </row>
    <row r="395" spans="5:9" x14ac:dyDescent="0.25">
      <c r="E395" s="33">
        <v>5514</v>
      </c>
      <c r="F395" s="33" t="s">
        <v>1604</v>
      </c>
      <c r="G395" s="33" t="s">
        <v>1605</v>
      </c>
      <c r="H395" s="33" t="s">
        <v>1606</v>
      </c>
      <c r="I395" s="33" t="s">
        <v>738</v>
      </c>
    </row>
    <row r="396" spans="5:9" x14ac:dyDescent="0.25">
      <c r="E396" s="33">
        <v>5515</v>
      </c>
      <c r="F396" s="33" t="s">
        <v>1607</v>
      </c>
      <c r="G396" s="33" t="s">
        <v>1608</v>
      </c>
      <c r="H396" s="33" t="s">
        <v>1609</v>
      </c>
      <c r="I396" s="33" t="s">
        <v>1610</v>
      </c>
    </row>
    <row r="397" spans="5:9" x14ac:dyDescent="0.25">
      <c r="E397" s="33">
        <v>5516</v>
      </c>
      <c r="F397" s="33" t="s">
        <v>1611</v>
      </c>
      <c r="G397" s="33" t="s">
        <v>1612</v>
      </c>
      <c r="H397" s="33" t="s">
        <v>1613</v>
      </c>
      <c r="I397" s="33" t="s">
        <v>344</v>
      </c>
    </row>
    <row r="398" spans="5:9" x14ac:dyDescent="0.25">
      <c r="E398" s="33">
        <v>5517</v>
      </c>
      <c r="F398" s="33" t="s">
        <v>1614</v>
      </c>
      <c r="G398" s="33" t="s">
        <v>1615</v>
      </c>
      <c r="H398" s="33" t="s">
        <v>1616</v>
      </c>
      <c r="I398" s="33" t="s">
        <v>434</v>
      </c>
    </row>
    <row r="399" spans="5:9" x14ac:dyDescent="0.25">
      <c r="E399" s="33">
        <v>5518</v>
      </c>
      <c r="F399" s="33" t="s">
        <v>1617</v>
      </c>
      <c r="G399" s="33" t="s">
        <v>1618</v>
      </c>
      <c r="H399" s="33" t="s">
        <v>1619</v>
      </c>
      <c r="I399" s="33" t="s">
        <v>1620</v>
      </c>
    </row>
    <row r="400" spans="5:9" x14ac:dyDescent="0.25">
      <c r="E400" s="33">
        <v>5519</v>
      </c>
      <c r="F400" s="33" t="s">
        <v>1621</v>
      </c>
      <c r="G400" s="33" t="s">
        <v>1622</v>
      </c>
      <c r="H400" s="33" t="s">
        <v>1623</v>
      </c>
      <c r="I400" s="33" t="s">
        <v>434</v>
      </c>
    </row>
    <row r="401" spans="5:9" x14ac:dyDescent="0.25">
      <c r="E401" s="33">
        <v>5520</v>
      </c>
      <c r="F401" s="33" t="s">
        <v>1624</v>
      </c>
      <c r="G401" s="33" t="s">
        <v>1625</v>
      </c>
      <c r="H401" s="33" t="s">
        <v>1626</v>
      </c>
      <c r="I401" s="33" t="s">
        <v>192</v>
      </c>
    </row>
    <row r="402" spans="5:9" x14ac:dyDescent="0.25">
      <c r="E402" s="33">
        <v>5521</v>
      </c>
      <c r="F402" s="33" t="s">
        <v>1627</v>
      </c>
      <c r="G402" s="33" t="s">
        <v>1628</v>
      </c>
      <c r="H402" s="33" t="s">
        <v>1629</v>
      </c>
      <c r="I402" s="33" t="s">
        <v>861</v>
      </c>
    </row>
    <row r="403" spans="5:9" x14ac:dyDescent="0.25">
      <c r="E403" s="33">
        <v>5522</v>
      </c>
      <c r="F403" s="33" t="s">
        <v>1630</v>
      </c>
      <c r="G403" s="33" t="s">
        <v>1631</v>
      </c>
      <c r="H403" s="33" t="s">
        <v>1632</v>
      </c>
      <c r="I403" s="33" t="s">
        <v>1633</v>
      </c>
    </row>
    <row r="404" spans="5:9" x14ac:dyDescent="0.25">
      <c r="E404" s="33">
        <v>5523</v>
      </c>
      <c r="F404" s="33" t="s">
        <v>1634</v>
      </c>
      <c r="G404" s="33" t="s">
        <v>1635</v>
      </c>
      <c r="H404" s="33" t="s">
        <v>1636</v>
      </c>
      <c r="I404" s="33" t="s">
        <v>216</v>
      </c>
    </row>
    <row r="405" spans="5:9" x14ac:dyDescent="0.25">
      <c r="E405" s="33">
        <v>5524</v>
      </c>
      <c r="F405" s="33" t="s">
        <v>1637</v>
      </c>
      <c r="G405" s="33" t="s">
        <v>1638</v>
      </c>
      <c r="H405" s="33" t="s">
        <v>1639</v>
      </c>
      <c r="I405" s="33" t="s">
        <v>299</v>
      </c>
    </row>
    <row r="406" spans="5:9" x14ac:dyDescent="0.25">
      <c r="E406" s="33">
        <v>5525</v>
      </c>
      <c r="F406" s="33" t="s">
        <v>1640</v>
      </c>
      <c r="G406" s="33" t="s">
        <v>1641</v>
      </c>
      <c r="H406" s="33" t="s">
        <v>1642</v>
      </c>
      <c r="I406" s="33" t="s">
        <v>746</v>
      </c>
    </row>
    <row r="407" spans="5:9" x14ac:dyDescent="0.25">
      <c r="E407" s="33">
        <v>5526</v>
      </c>
      <c r="F407" s="33" t="s">
        <v>1643</v>
      </c>
      <c r="G407" s="33" t="s">
        <v>1644</v>
      </c>
      <c r="H407" s="33" t="s">
        <v>1645</v>
      </c>
      <c r="I407" s="33" t="s">
        <v>1646</v>
      </c>
    </row>
    <row r="408" spans="5:9" x14ac:dyDescent="0.25">
      <c r="E408" s="33">
        <v>5527</v>
      </c>
      <c r="F408" s="33" t="s">
        <v>1647</v>
      </c>
      <c r="G408" s="33" t="s">
        <v>1648</v>
      </c>
      <c r="H408" s="33" t="s">
        <v>1649</v>
      </c>
      <c r="I408" s="33" t="s">
        <v>1650</v>
      </c>
    </row>
    <row r="409" spans="5:9" x14ac:dyDescent="0.25">
      <c r="E409" s="33">
        <v>5528</v>
      </c>
      <c r="F409" s="33" t="s">
        <v>1651</v>
      </c>
      <c r="G409" s="33" t="s">
        <v>1652</v>
      </c>
      <c r="H409" s="33" t="s">
        <v>1653</v>
      </c>
      <c r="I409" s="33" t="s">
        <v>519</v>
      </c>
    </row>
    <row r="410" spans="5:9" x14ac:dyDescent="0.25">
      <c r="E410" s="33">
        <v>5529</v>
      </c>
      <c r="F410" s="33" t="s">
        <v>1654</v>
      </c>
      <c r="G410" s="33" t="s">
        <v>1655</v>
      </c>
      <c r="H410" s="33" t="s">
        <v>1656</v>
      </c>
      <c r="I410" s="33" t="s">
        <v>1657</v>
      </c>
    </row>
    <row r="411" spans="5:9" x14ac:dyDescent="0.25">
      <c r="E411" s="33">
        <v>5530</v>
      </c>
      <c r="F411" s="33" t="s">
        <v>1658</v>
      </c>
      <c r="G411" s="33" t="s">
        <v>1659</v>
      </c>
      <c r="H411" s="33" t="s">
        <v>1660</v>
      </c>
      <c r="I411" s="33" t="s">
        <v>1661</v>
      </c>
    </row>
    <row r="412" spans="5:9" x14ac:dyDescent="0.25">
      <c r="E412" s="33">
        <v>5531</v>
      </c>
      <c r="F412" s="33" t="s">
        <v>1662</v>
      </c>
      <c r="G412" s="33" t="s">
        <v>1663</v>
      </c>
      <c r="H412" s="33" t="s">
        <v>1664</v>
      </c>
      <c r="I412" s="33" t="s">
        <v>638</v>
      </c>
    </row>
    <row r="413" spans="5:9" x14ac:dyDescent="0.25">
      <c r="E413" s="33">
        <v>5532</v>
      </c>
      <c r="F413" s="33" t="s">
        <v>1665</v>
      </c>
      <c r="G413" s="33" t="s">
        <v>1666</v>
      </c>
      <c r="H413" s="33" t="s">
        <v>1667</v>
      </c>
      <c r="I413" s="33" t="s">
        <v>1668</v>
      </c>
    </row>
    <row r="414" spans="5:9" x14ac:dyDescent="0.25">
      <c r="E414" s="33">
        <v>5533</v>
      </c>
      <c r="F414" s="33" t="s">
        <v>1669</v>
      </c>
      <c r="G414" s="33" t="s">
        <v>1670</v>
      </c>
      <c r="H414" s="33" t="s">
        <v>1671</v>
      </c>
      <c r="I414" s="33" t="s">
        <v>359</v>
      </c>
    </row>
    <row r="415" spans="5:9" x14ac:dyDescent="0.25">
      <c r="E415" s="33">
        <v>5534</v>
      </c>
      <c r="F415" s="33" t="s">
        <v>1672</v>
      </c>
      <c r="G415" s="33" t="s">
        <v>1673</v>
      </c>
      <c r="H415" s="33" t="s">
        <v>1674</v>
      </c>
      <c r="I415" s="33" t="s">
        <v>1348</v>
      </c>
    </row>
    <row r="416" spans="5:9" x14ac:dyDescent="0.25">
      <c r="E416" s="33">
        <v>5535</v>
      </c>
      <c r="F416" s="33" t="s">
        <v>1675</v>
      </c>
      <c r="G416" s="33" t="s">
        <v>1676</v>
      </c>
      <c r="H416" s="33" t="s">
        <v>1677</v>
      </c>
      <c r="I416" s="33" t="s">
        <v>449</v>
      </c>
    </row>
    <row r="417" spans="5:9" x14ac:dyDescent="0.25">
      <c r="E417" s="33">
        <v>5536</v>
      </c>
      <c r="F417" s="33" t="s">
        <v>1678</v>
      </c>
      <c r="G417" s="33" t="s">
        <v>1679</v>
      </c>
      <c r="H417" s="33" t="s">
        <v>1680</v>
      </c>
      <c r="I417" s="33" t="s">
        <v>547</v>
      </c>
    </row>
    <row r="418" spans="5:9" x14ac:dyDescent="0.25">
      <c r="E418" s="33">
        <v>5537</v>
      </c>
      <c r="F418" s="33" t="s">
        <v>1681</v>
      </c>
      <c r="G418" s="33" t="s">
        <v>1682</v>
      </c>
      <c r="H418" s="33" t="s">
        <v>1683</v>
      </c>
      <c r="I418" s="33" t="s">
        <v>1057</v>
      </c>
    </row>
    <row r="419" spans="5:9" x14ac:dyDescent="0.25">
      <c r="E419" s="33">
        <v>5538</v>
      </c>
      <c r="F419" s="33" t="s">
        <v>1684</v>
      </c>
      <c r="G419" s="33" t="s">
        <v>1685</v>
      </c>
      <c r="H419" s="33" t="s">
        <v>1686</v>
      </c>
      <c r="I419" s="33" t="s">
        <v>1264</v>
      </c>
    </row>
    <row r="420" spans="5:9" x14ac:dyDescent="0.25">
      <c r="E420" s="33">
        <v>5539</v>
      </c>
      <c r="F420" s="33" t="s">
        <v>1687</v>
      </c>
      <c r="G420" s="33" t="s">
        <v>1688</v>
      </c>
      <c r="H420" s="33" t="s">
        <v>1689</v>
      </c>
      <c r="I420" s="33" t="s">
        <v>515</v>
      </c>
    </row>
    <row r="421" spans="5:9" x14ac:dyDescent="0.25">
      <c r="E421" s="33">
        <v>5540</v>
      </c>
      <c r="F421" s="33" t="s">
        <v>1690</v>
      </c>
      <c r="G421" s="33" t="s">
        <v>1691</v>
      </c>
      <c r="H421" s="33" t="s">
        <v>1692</v>
      </c>
      <c r="I421" s="33" t="s">
        <v>1513</v>
      </c>
    </row>
    <row r="422" spans="5:9" x14ac:dyDescent="0.25">
      <c r="E422" s="33">
        <v>5541</v>
      </c>
      <c r="F422" s="33" t="s">
        <v>1693</v>
      </c>
      <c r="G422" s="33" t="s">
        <v>1694</v>
      </c>
      <c r="H422" s="33" t="s">
        <v>1695</v>
      </c>
      <c r="I422" s="33" t="s">
        <v>249</v>
      </c>
    </row>
    <row r="423" spans="5:9" x14ac:dyDescent="0.25">
      <c r="E423" s="33">
        <v>5542</v>
      </c>
      <c r="F423" s="33" t="s">
        <v>1696</v>
      </c>
      <c r="G423" s="33" t="s">
        <v>1697</v>
      </c>
      <c r="H423" s="33" t="s">
        <v>1698</v>
      </c>
      <c r="I423" s="33" t="s">
        <v>1699</v>
      </c>
    </row>
    <row r="424" spans="5:9" x14ac:dyDescent="0.25">
      <c r="E424" s="33">
        <v>5543</v>
      </c>
      <c r="F424" s="33" t="s">
        <v>1700</v>
      </c>
      <c r="G424" s="33" t="s">
        <v>1701</v>
      </c>
      <c r="H424" s="33" t="s">
        <v>1702</v>
      </c>
      <c r="I424" s="33" t="s">
        <v>1703</v>
      </c>
    </row>
    <row r="425" spans="5:9" x14ac:dyDescent="0.25">
      <c r="E425" s="33">
        <v>5544</v>
      </c>
      <c r="F425" s="33" t="s">
        <v>1704</v>
      </c>
      <c r="G425" s="33" t="s">
        <v>1705</v>
      </c>
      <c r="H425" s="33" t="s">
        <v>1706</v>
      </c>
      <c r="I425" s="33" t="s">
        <v>1707</v>
      </c>
    </row>
    <row r="426" spans="5:9" x14ac:dyDescent="0.25">
      <c r="E426" s="33">
        <v>5545</v>
      </c>
      <c r="F426" s="33" t="s">
        <v>1708</v>
      </c>
      <c r="G426" s="33" t="s">
        <v>1709</v>
      </c>
      <c r="H426" s="33" t="s">
        <v>1710</v>
      </c>
      <c r="I426" s="33" t="s">
        <v>317</v>
      </c>
    </row>
    <row r="427" spans="5:9" x14ac:dyDescent="0.25">
      <c r="E427" s="33">
        <v>5546</v>
      </c>
      <c r="F427" s="33" t="s">
        <v>1711</v>
      </c>
      <c r="G427" s="33" t="s">
        <v>1712</v>
      </c>
      <c r="H427" s="33" t="s">
        <v>1713</v>
      </c>
      <c r="I427" s="33" t="s">
        <v>515</v>
      </c>
    </row>
    <row r="428" spans="5:9" x14ac:dyDescent="0.25">
      <c r="E428" s="33">
        <v>5547</v>
      </c>
      <c r="F428" s="33" t="s">
        <v>1714</v>
      </c>
      <c r="G428" s="33" t="s">
        <v>1715</v>
      </c>
      <c r="H428" s="33" t="s">
        <v>1716</v>
      </c>
      <c r="I428" s="33" t="s">
        <v>519</v>
      </c>
    </row>
    <row r="429" spans="5:9" x14ac:dyDescent="0.25">
      <c r="E429" s="33">
        <v>5548</v>
      </c>
      <c r="F429" s="33" t="s">
        <v>1717</v>
      </c>
      <c r="G429" s="33" t="s">
        <v>1718</v>
      </c>
      <c r="H429" s="33" t="s">
        <v>1719</v>
      </c>
      <c r="I429" s="33" t="s">
        <v>619</v>
      </c>
    </row>
    <row r="430" spans="5:9" x14ac:dyDescent="0.25">
      <c r="E430" s="33">
        <v>5549</v>
      </c>
      <c r="F430" s="33" t="s">
        <v>1720</v>
      </c>
      <c r="G430" s="33" t="s">
        <v>1721</v>
      </c>
      <c r="H430" s="33" t="s">
        <v>1722</v>
      </c>
      <c r="I430" s="33" t="s">
        <v>976</v>
      </c>
    </row>
    <row r="431" spans="5:9" x14ac:dyDescent="0.25">
      <c r="E431" s="33">
        <v>5550</v>
      </c>
      <c r="F431" s="33" t="s">
        <v>1723</v>
      </c>
      <c r="G431" s="33" t="s">
        <v>1724</v>
      </c>
      <c r="H431" s="33" t="s">
        <v>1725</v>
      </c>
      <c r="I431" s="33" t="s">
        <v>588</v>
      </c>
    </row>
    <row r="432" spans="5:9" x14ac:dyDescent="0.25">
      <c r="E432" s="33">
        <v>5551</v>
      </c>
      <c r="F432" s="33" t="s">
        <v>1726</v>
      </c>
      <c r="G432" s="33" t="s">
        <v>1727</v>
      </c>
      <c r="H432" s="33" t="s">
        <v>1728</v>
      </c>
      <c r="I432" s="33" t="s">
        <v>1620</v>
      </c>
    </row>
    <row r="433" spans="5:9" x14ac:dyDescent="0.25">
      <c r="E433" s="33">
        <v>5552</v>
      </c>
      <c r="F433" s="33" t="s">
        <v>1729</v>
      </c>
      <c r="G433" s="33" t="s">
        <v>1730</v>
      </c>
      <c r="H433" s="33" t="s">
        <v>1731</v>
      </c>
      <c r="I433" s="33" t="s">
        <v>841</v>
      </c>
    </row>
    <row r="434" spans="5:9" x14ac:dyDescent="0.25">
      <c r="E434" s="33">
        <v>5553</v>
      </c>
      <c r="F434" s="33" t="s">
        <v>1732</v>
      </c>
      <c r="G434" s="33" t="s">
        <v>1733</v>
      </c>
      <c r="H434" s="33" t="s">
        <v>1734</v>
      </c>
      <c r="I434" s="33" t="s">
        <v>539</v>
      </c>
    </row>
    <row r="435" spans="5:9" x14ac:dyDescent="0.25">
      <c r="E435" s="33">
        <v>5554</v>
      </c>
      <c r="F435" s="33" t="s">
        <v>1735</v>
      </c>
      <c r="G435" s="33" t="s">
        <v>1736</v>
      </c>
      <c r="H435" s="33" t="s">
        <v>1737</v>
      </c>
      <c r="I435" s="33" t="s">
        <v>1153</v>
      </c>
    </row>
    <row r="436" spans="5:9" x14ac:dyDescent="0.25">
      <c r="E436" s="33">
        <v>5555</v>
      </c>
      <c r="F436" s="33" t="s">
        <v>1738</v>
      </c>
      <c r="G436" s="33" t="s">
        <v>1739</v>
      </c>
      <c r="H436" s="33" t="s">
        <v>1740</v>
      </c>
      <c r="I436" s="33" t="s">
        <v>206</v>
      </c>
    </row>
    <row r="437" spans="5:9" x14ac:dyDescent="0.25">
      <c r="E437" s="33">
        <v>5556</v>
      </c>
      <c r="F437" s="33" t="s">
        <v>1741</v>
      </c>
      <c r="G437" s="33" t="s">
        <v>1742</v>
      </c>
      <c r="H437" s="33" t="s">
        <v>1743</v>
      </c>
      <c r="I437" s="33" t="s">
        <v>1744</v>
      </c>
    </row>
    <row r="438" spans="5:9" x14ac:dyDescent="0.25">
      <c r="E438" s="33">
        <v>5557</v>
      </c>
      <c r="F438" s="33" t="s">
        <v>1745</v>
      </c>
      <c r="G438" s="33" t="s">
        <v>1746</v>
      </c>
      <c r="H438" s="33" t="s">
        <v>1747</v>
      </c>
      <c r="I438" s="33" t="s">
        <v>252</v>
      </c>
    </row>
    <row r="439" spans="5:9" x14ac:dyDescent="0.25">
      <c r="E439" s="33">
        <v>5558</v>
      </c>
      <c r="F439" s="33" t="s">
        <v>1748</v>
      </c>
      <c r="G439" s="33" t="s">
        <v>1749</v>
      </c>
      <c r="H439" s="33" t="s">
        <v>1750</v>
      </c>
      <c r="I439" s="33" t="s">
        <v>1751</v>
      </c>
    </row>
    <row r="440" spans="5:9" x14ac:dyDescent="0.25">
      <c r="E440" s="33">
        <v>5559</v>
      </c>
      <c r="F440" s="33" t="s">
        <v>1752</v>
      </c>
      <c r="G440" s="33" t="s">
        <v>1753</v>
      </c>
      <c r="H440" s="33" t="s">
        <v>1754</v>
      </c>
      <c r="I440" s="33" t="s">
        <v>1338</v>
      </c>
    </row>
    <row r="441" spans="5:9" x14ac:dyDescent="0.25">
      <c r="E441" s="33">
        <v>5560</v>
      </c>
      <c r="F441" s="33" t="s">
        <v>1755</v>
      </c>
      <c r="G441" s="33" t="s">
        <v>1756</v>
      </c>
      <c r="H441" s="33" t="s">
        <v>1757</v>
      </c>
      <c r="I441" s="33" t="s">
        <v>373</v>
      </c>
    </row>
    <row r="442" spans="5:9" x14ac:dyDescent="0.25">
      <c r="E442" s="33">
        <v>5561</v>
      </c>
      <c r="F442" s="33" t="s">
        <v>1758</v>
      </c>
      <c r="G442" s="33" t="s">
        <v>1759</v>
      </c>
      <c r="H442" s="33" t="s">
        <v>1760</v>
      </c>
      <c r="I442" s="33" t="s">
        <v>272</v>
      </c>
    </row>
    <row r="443" spans="5:9" x14ac:dyDescent="0.25">
      <c r="E443" s="33">
        <v>5562</v>
      </c>
      <c r="F443" s="33" t="s">
        <v>1761</v>
      </c>
      <c r="G443" s="33" t="s">
        <v>1762</v>
      </c>
      <c r="H443" s="33" t="s">
        <v>1763</v>
      </c>
      <c r="I443" s="33" t="s">
        <v>1025</v>
      </c>
    </row>
    <row r="444" spans="5:9" x14ac:dyDescent="0.25">
      <c r="E444" s="33">
        <v>5563</v>
      </c>
      <c r="F444" s="33" t="s">
        <v>1764</v>
      </c>
      <c r="G444" s="33" t="s">
        <v>1765</v>
      </c>
      <c r="H444" s="33" t="s">
        <v>1766</v>
      </c>
      <c r="I444" s="33" t="s">
        <v>779</v>
      </c>
    </row>
    <row r="445" spans="5:9" x14ac:dyDescent="0.25">
      <c r="E445" s="33">
        <v>5564</v>
      </c>
      <c r="F445" s="33" t="s">
        <v>1767</v>
      </c>
      <c r="G445" s="33" t="s">
        <v>1768</v>
      </c>
      <c r="H445" s="33" t="s">
        <v>1769</v>
      </c>
      <c r="I445" s="33" t="s">
        <v>177</v>
      </c>
    </row>
    <row r="446" spans="5:9" x14ac:dyDescent="0.25">
      <c r="E446" s="33">
        <v>5565</v>
      </c>
      <c r="F446" s="33" t="s">
        <v>1770</v>
      </c>
      <c r="G446" s="33" t="s">
        <v>1771</v>
      </c>
      <c r="H446" s="33" t="s">
        <v>1772</v>
      </c>
      <c r="I446" s="33" t="s">
        <v>1773</v>
      </c>
    </row>
    <row r="447" spans="5:9" x14ac:dyDescent="0.25">
      <c r="E447" s="33">
        <v>5566</v>
      </c>
      <c r="F447" s="33" t="s">
        <v>1774</v>
      </c>
      <c r="G447" s="33" t="s">
        <v>1775</v>
      </c>
      <c r="H447" s="33" t="s">
        <v>1776</v>
      </c>
      <c r="I447" s="33" t="s">
        <v>833</v>
      </c>
    </row>
    <row r="448" spans="5:9" x14ac:dyDescent="0.25">
      <c r="E448" s="33">
        <v>5567</v>
      </c>
      <c r="F448" s="33" t="s">
        <v>1777</v>
      </c>
      <c r="G448" s="33" t="s">
        <v>1778</v>
      </c>
      <c r="H448" s="33" t="s">
        <v>1779</v>
      </c>
      <c r="I448" s="33" t="s">
        <v>1780</v>
      </c>
    </row>
    <row r="449" spans="5:9" x14ac:dyDescent="0.25">
      <c r="E449" s="33">
        <v>5568</v>
      </c>
      <c r="F449" s="33" t="s">
        <v>1781</v>
      </c>
      <c r="G449" s="33" t="s">
        <v>1782</v>
      </c>
      <c r="H449" s="33" t="s">
        <v>1783</v>
      </c>
      <c r="I449" s="33" t="s">
        <v>1784</v>
      </c>
    </row>
    <row r="450" spans="5:9" x14ac:dyDescent="0.25">
      <c r="E450" s="33">
        <v>5569</v>
      </c>
      <c r="F450" s="33" t="s">
        <v>1785</v>
      </c>
      <c r="G450" s="33" t="s">
        <v>1786</v>
      </c>
      <c r="H450" s="33" t="s">
        <v>1787</v>
      </c>
      <c r="I450" s="33" t="s">
        <v>491</v>
      </c>
    </row>
    <row r="451" spans="5:9" x14ac:dyDescent="0.25">
      <c r="E451" s="33">
        <v>5570</v>
      </c>
      <c r="F451" s="33" t="s">
        <v>1788</v>
      </c>
      <c r="G451" s="33" t="s">
        <v>1789</v>
      </c>
      <c r="H451" s="33" t="s">
        <v>1790</v>
      </c>
      <c r="I451" s="33" t="s">
        <v>1791</v>
      </c>
    </row>
    <row r="452" spans="5:9" x14ac:dyDescent="0.25">
      <c r="E452" s="33">
        <v>5571</v>
      </c>
      <c r="F452" s="33" t="s">
        <v>1792</v>
      </c>
      <c r="G452" s="33" t="s">
        <v>1793</v>
      </c>
      <c r="H452" s="33" t="s">
        <v>1794</v>
      </c>
      <c r="I452" s="33" t="s">
        <v>1795</v>
      </c>
    </row>
    <row r="453" spans="5:9" x14ac:dyDescent="0.25">
      <c r="E453" s="33">
        <v>5572</v>
      </c>
      <c r="F453" s="33" t="s">
        <v>1796</v>
      </c>
      <c r="G453" s="33" t="s">
        <v>1797</v>
      </c>
      <c r="H453" s="33" t="s">
        <v>1798</v>
      </c>
      <c r="I453" s="33" t="s">
        <v>1799</v>
      </c>
    </row>
    <row r="454" spans="5:9" x14ac:dyDescent="0.25">
      <c r="E454" s="33">
        <v>5573</v>
      </c>
      <c r="F454" s="33" t="s">
        <v>1800</v>
      </c>
      <c r="G454" s="33" t="s">
        <v>1801</v>
      </c>
      <c r="H454" s="33" t="s">
        <v>1802</v>
      </c>
      <c r="I454" s="33" t="s">
        <v>1146</v>
      </c>
    </row>
    <row r="455" spans="5:9" x14ac:dyDescent="0.25">
      <c r="E455" s="33">
        <v>5574</v>
      </c>
      <c r="F455" s="33" t="s">
        <v>1803</v>
      </c>
      <c r="G455" s="33" t="s">
        <v>1804</v>
      </c>
      <c r="H455" s="33" t="s">
        <v>1805</v>
      </c>
      <c r="I455" s="33" t="s">
        <v>434</v>
      </c>
    </row>
    <row r="456" spans="5:9" x14ac:dyDescent="0.25">
      <c r="E456" s="33">
        <v>5575</v>
      </c>
      <c r="F456" s="33" t="s">
        <v>1806</v>
      </c>
      <c r="G456" s="33" t="s">
        <v>1807</v>
      </c>
      <c r="H456" s="33" t="s">
        <v>1808</v>
      </c>
      <c r="I456" s="33" t="s">
        <v>1809</v>
      </c>
    </row>
    <row r="457" spans="5:9" x14ac:dyDescent="0.25">
      <c r="E457" s="33">
        <v>5576</v>
      </c>
      <c r="F457" s="33" t="s">
        <v>1810</v>
      </c>
      <c r="G457" s="33" t="s">
        <v>1811</v>
      </c>
      <c r="H457" s="33" t="s">
        <v>1812</v>
      </c>
      <c r="I457" s="33" t="s">
        <v>1813</v>
      </c>
    </row>
    <row r="458" spans="5:9" x14ac:dyDescent="0.25">
      <c r="E458" s="33">
        <v>5577</v>
      </c>
      <c r="F458" s="33" t="s">
        <v>1814</v>
      </c>
      <c r="G458" s="33" t="s">
        <v>1815</v>
      </c>
      <c r="H458" s="33" t="s">
        <v>1816</v>
      </c>
      <c r="I458" s="33" t="s">
        <v>1600</v>
      </c>
    </row>
    <row r="459" spans="5:9" x14ac:dyDescent="0.25">
      <c r="E459" s="33">
        <v>5578</v>
      </c>
      <c r="F459" s="33" t="s">
        <v>1817</v>
      </c>
      <c r="G459" s="33" t="s">
        <v>1818</v>
      </c>
      <c r="H459" s="33" t="s">
        <v>1819</v>
      </c>
      <c r="I459" s="33" t="s">
        <v>1820</v>
      </c>
    </row>
    <row r="460" spans="5:9" x14ac:dyDescent="0.25">
      <c r="E460" s="33">
        <v>5579</v>
      </c>
      <c r="F460" s="33" t="s">
        <v>1821</v>
      </c>
      <c r="G460" s="33" t="s">
        <v>1822</v>
      </c>
      <c r="H460" s="33" t="s">
        <v>1823</v>
      </c>
      <c r="I460" s="33" t="s">
        <v>1376</v>
      </c>
    </row>
    <row r="461" spans="5:9" x14ac:dyDescent="0.25">
      <c r="E461" s="33">
        <v>5580</v>
      </c>
      <c r="F461" s="33" t="s">
        <v>1824</v>
      </c>
      <c r="G461" s="33" t="s">
        <v>1825</v>
      </c>
      <c r="H461" s="33" t="s">
        <v>1826</v>
      </c>
      <c r="I461" s="33" t="s">
        <v>434</v>
      </c>
    </row>
    <row r="462" spans="5:9" x14ac:dyDescent="0.25">
      <c r="E462" s="33">
        <v>5581</v>
      </c>
      <c r="F462" s="33" t="s">
        <v>1827</v>
      </c>
      <c r="G462" s="33" t="s">
        <v>1828</v>
      </c>
      <c r="H462" s="33" t="s">
        <v>1829</v>
      </c>
      <c r="I462" s="33" t="s">
        <v>853</v>
      </c>
    </row>
    <row r="463" spans="5:9" x14ac:dyDescent="0.25">
      <c r="E463" s="33">
        <v>5582</v>
      </c>
      <c r="F463" s="33" t="s">
        <v>1830</v>
      </c>
      <c r="G463" s="33" t="s">
        <v>1831</v>
      </c>
      <c r="H463" s="33" t="s">
        <v>1832</v>
      </c>
      <c r="I463" s="33" t="s">
        <v>1157</v>
      </c>
    </row>
    <row r="464" spans="5:9" x14ac:dyDescent="0.25">
      <c r="E464" s="33">
        <v>5583</v>
      </c>
      <c r="F464" s="33" t="s">
        <v>1833</v>
      </c>
      <c r="G464" s="33" t="s">
        <v>1834</v>
      </c>
      <c r="H464" s="33" t="s">
        <v>1835</v>
      </c>
      <c r="I464" s="33" t="s">
        <v>1177</v>
      </c>
    </row>
    <row r="465" spans="5:9" x14ac:dyDescent="0.25">
      <c r="E465" s="33">
        <v>5584</v>
      </c>
      <c r="F465" s="33" t="s">
        <v>1836</v>
      </c>
      <c r="G465" s="33" t="s">
        <v>1837</v>
      </c>
      <c r="H465" s="33" t="s">
        <v>1838</v>
      </c>
      <c r="I465" s="33" t="s">
        <v>187</v>
      </c>
    </row>
    <row r="466" spans="5:9" x14ac:dyDescent="0.25">
      <c r="E466" s="33">
        <v>5585</v>
      </c>
      <c r="F466" s="33" t="s">
        <v>1839</v>
      </c>
      <c r="G466" s="33" t="s">
        <v>1840</v>
      </c>
      <c r="H466" s="33" t="s">
        <v>1841</v>
      </c>
      <c r="I466" s="33" t="s">
        <v>1590</v>
      </c>
    </row>
    <row r="467" spans="5:9" x14ac:dyDescent="0.25">
      <c r="E467" s="33">
        <v>5586</v>
      </c>
      <c r="F467" s="33" t="s">
        <v>1842</v>
      </c>
      <c r="G467" s="33" t="s">
        <v>1843</v>
      </c>
      <c r="H467" s="33" t="s">
        <v>1844</v>
      </c>
      <c r="I467" s="33" t="s">
        <v>449</v>
      </c>
    </row>
    <row r="468" spans="5:9" x14ac:dyDescent="0.25">
      <c r="E468" s="33">
        <v>5587</v>
      </c>
      <c r="F468" s="33" t="s">
        <v>1845</v>
      </c>
      <c r="G468" s="33" t="s">
        <v>1846</v>
      </c>
      <c r="H468" s="33" t="s">
        <v>1847</v>
      </c>
      <c r="I468" s="33" t="s">
        <v>1579</v>
      </c>
    </row>
    <row r="469" spans="5:9" x14ac:dyDescent="0.25">
      <c r="E469" s="33">
        <v>5588</v>
      </c>
      <c r="F469" s="33" t="s">
        <v>1848</v>
      </c>
      <c r="G469" s="33" t="s">
        <v>1849</v>
      </c>
      <c r="H469" s="33" t="s">
        <v>1850</v>
      </c>
      <c r="I469" s="33" t="s">
        <v>1851</v>
      </c>
    </row>
    <row r="470" spans="5:9" x14ac:dyDescent="0.25">
      <c r="E470" s="33">
        <v>5589</v>
      </c>
      <c r="F470" s="33" t="s">
        <v>1852</v>
      </c>
      <c r="G470" s="33" t="s">
        <v>1853</v>
      </c>
      <c r="H470" s="33" t="s">
        <v>1854</v>
      </c>
      <c r="I470" s="33" t="s">
        <v>1855</v>
      </c>
    </row>
    <row r="471" spans="5:9" x14ac:dyDescent="0.25">
      <c r="E471" s="33">
        <v>5590</v>
      </c>
      <c r="F471" s="33" t="s">
        <v>1856</v>
      </c>
      <c r="G471" s="33" t="s">
        <v>1857</v>
      </c>
      <c r="H471" s="33" t="s">
        <v>1858</v>
      </c>
      <c r="I471" s="33" t="s">
        <v>841</v>
      </c>
    </row>
    <row r="472" spans="5:9" x14ac:dyDescent="0.25">
      <c r="E472" s="33">
        <v>5591</v>
      </c>
      <c r="F472" s="33" t="s">
        <v>1859</v>
      </c>
      <c r="G472" s="33" t="s">
        <v>1860</v>
      </c>
      <c r="H472" s="33" t="s">
        <v>1861</v>
      </c>
      <c r="I472" s="33" t="s">
        <v>837</v>
      </c>
    </row>
    <row r="473" spans="5:9" x14ac:dyDescent="0.25">
      <c r="E473" s="33">
        <v>5592</v>
      </c>
      <c r="F473" s="33" t="s">
        <v>1862</v>
      </c>
      <c r="G473" s="33" t="s">
        <v>1863</v>
      </c>
      <c r="H473" s="33" t="s">
        <v>1864</v>
      </c>
      <c r="I473" s="33" t="s">
        <v>664</v>
      </c>
    </row>
    <row r="474" spans="5:9" x14ac:dyDescent="0.25">
      <c r="E474" s="33">
        <v>5593</v>
      </c>
      <c r="F474" s="33" t="s">
        <v>1865</v>
      </c>
      <c r="G474" s="33" t="s">
        <v>1866</v>
      </c>
      <c r="H474" s="33" t="s">
        <v>1867</v>
      </c>
      <c r="I474" s="33" t="s">
        <v>1868</v>
      </c>
    </row>
    <row r="475" spans="5:9" x14ac:dyDescent="0.25">
      <c r="E475" s="33">
        <v>5594</v>
      </c>
      <c r="F475" s="33" t="s">
        <v>1869</v>
      </c>
      <c r="G475" s="33" t="s">
        <v>1870</v>
      </c>
      <c r="H475" s="33" t="s">
        <v>1871</v>
      </c>
      <c r="I475" s="33" t="s">
        <v>1222</v>
      </c>
    </row>
    <row r="476" spans="5:9" x14ac:dyDescent="0.25">
      <c r="E476" s="33">
        <v>5595</v>
      </c>
      <c r="F476" s="33" t="s">
        <v>1872</v>
      </c>
      <c r="G476" s="33" t="s">
        <v>1873</v>
      </c>
      <c r="H476" s="33" t="s">
        <v>1874</v>
      </c>
      <c r="I476" s="33" t="s">
        <v>1875</v>
      </c>
    </row>
    <row r="477" spans="5:9" x14ac:dyDescent="0.25">
      <c r="E477" s="33">
        <v>5596</v>
      </c>
      <c r="F477" s="33" t="s">
        <v>1876</v>
      </c>
      <c r="G477" s="33" t="s">
        <v>1877</v>
      </c>
      <c r="H477" s="33" t="s">
        <v>1878</v>
      </c>
      <c r="I477" s="33" t="s">
        <v>861</v>
      </c>
    </row>
    <row r="478" spans="5:9" x14ac:dyDescent="0.25">
      <c r="E478" s="33">
        <v>5597</v>
      </c>
      <c r="F478" s="33" t="s">
        <v>1879</v>
      </c>
      <c r="G478" s="33" t="s">
        <v>1880</v>
      </c>
      <c r="H478" s="33" t="s">
        <v>1881</v>
      </c>
      <c r="I478" s="33" t="s">
        <v>1153</v>
      </c>
    </row>
    <row r="479" spans="5:9" x14ac:dyDescent="0.25">
      <c r="E479" s="33">
        <v>5598</v>
      </c>
      <c r="F479" s="33" t="s">
        <v>1882</v>
      </c>
      <c r="G479" s="33" t="s">
        <v>1883</v>
      </c>
      <c r="H479" s="33" t="s">
        <v>1884</v>
      </c>
      <c r="I479" s="33" t="s">
        <v>1885</v>
      </c>
    </row>
    <row r="480" spans="5:9" x14ac:dyDescent="0.25">
      <c r="E480" s="33">
        <v>5599</v>
      </c>
      <c r="F480" s="33" t="s">
        <v>1886</v>
      </c>
      <c r="G480" s="33" t="s">
        <v>1887</v>
      </c>
      <c r="H480" s="33" t="s">
        <v>1888</v>
      </c>
      <c r="I480" s="33" t="s">
        <v>1889</v>
      </c>
    </row>
    <row r="481" spans="5:9" x14ac:dyDescent="0.25">
      <c r="E481" s="33">
        <v>5600</v>
      </c>
      <c r="F481" s="33" t="s">
        <v>1890</v>
      </c>
      <c r="G481" s="33" t="s">
        <v>1891</v>
      </c>
      <c r="H481" s="33" t="s">
        <v>1892</v>
      </c>
      <c r="I481" s="33" t="s">
        <v>754</v>
      </c>
    </row>
    <row r="482" spans="5:9" x14ac:dyDescent="0.25">
      <c r="E482" s="33">
        <v>5601</v>
      </c>
      <c r="F482" s="33" t="s">
        <v>1893</v>
      </c>
      <c r="G482" s="33" t="s">
        <v>1894</v>
      </c>
      <c r="H482" s="33" t="s">
        <v>1895</v>
      </c>
      <c r="I482" s="33" t="s">
        <v>1081</v>
      </c>
    </row>
    <row r="483" spans="5:9" x14ac:dyDescent="0.25">
      <c r="E483" s="33">
        <v>5602</v>
      </c>
      <c r="F483" s="33" t="s">
        <v>1896</v>
      </c>
      <c r="G483" s="33" t="s">
        <v>1897</v>
      </c>
      <c r="H483" s="33" t="s">
        <v>1898</v>
      </c>
      <c r="I483" s="33" t="s">
        <v>1123</v>
      </c>
    </row>
    <row r="484" spans="5:9" x14ac:dyDescent="0.25">
      <c r="E484" s="33">
        <v>5603</v>
      </c>
      <c r="F484" s="33" t="s">
        <v>1899</v>
      </c>
      <c r="G484" s="33" t="s">
        <v>1900</v>
      </c>
      <c r="H484" s="33" t="s">
        <v>1901</v>
      </c>
      <c r="I484" s="33" t="s">
        <v>1902</v>
      </c>
    </row>
    <row r="485" spans="5:9" x14ac:dyDescent="0.25">
      <c r="E485" s="33">
        <v>5604</v>
      </c>
      <c r="F485" s="33" t="s">
        <v>1903</v>
      </c>
      <c r="G485" s="33" t="s">
        <v>1904</v>
      </c>
      <c r="H485" s="33" t="s">
        <v>1905</v>
      </c>
      <c r="I485" s="33" t="s">
        <v>1906</v>
      </c>
    </row>
    <row r="486" spans="5:9" x14ac:dyDescent="0.25">
      <c r="E486" s="33">
        <v>5605</v>
      </c>
      <c r="F486" s="33" t="s">
        <v>1907</v>
      </c>
      <c r="G486" s="33" t="s">
        <v>1908</v>
      </c>
      <c r="H486" s="33" t="s">
        <v>1909</v>
      </c>
      <c r="I486" s="33" t="s">
        <v>1910</v>
      </c>
    </row>
    <row r="487" spans="5:9" x14ac:dyDescent="0.25">
      <c r="E487" s="33">
        <v>5606</v>
      </c>
      <c r="F487" s="33" t="s">
        <v>1911</v>
      </c>
      <c r="G487" s="33" t="s">
        <v>1912</v>
      </c>
      <c r="H487" s="33" t="s">
        <v>1913</v>
      </c>
      <c r="I487" s="33" t="s">
        <v>566</v>
      </c>
    </row>
    <row r="488" spans="5:9" x14ac:dyDescent="0.25">
      <c r="E488" s="33">
        <v>5607</v>
      </c>
      <c r="F488" s="33" t="s">
        <v>1914</v>
      </c>
      <c r="G488" s="33" t="s">
        <v>1915</v>
      </c>
      <c r="H488" s="33" t="s">
        <v>1916</v>
      </c>
      <c r="I488" s="33" t="s">
        <v>1917</v>
      </c>
    </row>
    <row r="489" spans="5:9" x14ac:dyDescent="0.25">
      <c r="E489" s="33">
        <v>5608</v>
      </c>
      <c r="F489" s="33" t="s">
        <v>1918</v>
      </c>
      <c r="G489" s="33" t="s">
        <v>1919</v>
      </c>
      <c r="H489" s="33" t="s">
        <v>1920</v>
      </c>
      <c r="I489" s="33" t="s">
        <v>668</v>
      </c>
    </row>
    <row r="490" spans="5:9" x14ac:dyDescent="0.25">
      <c r="E490" s="33">
        <v>5609</v>
      </c>
      <c r="F490" s="33" t="s">
        <v>1921</v>
      </c>
      <c r="G490" s="33" t="s">
        <v>1922</v>
      </c>
      <c r="H490" s="33" t="s">
        <v>1923</v>
      </c>
      <c r="I490" s="33" t="s">
        <v>1924</v>
      </c>
    </row>
    <row r="491" spans="5:9" x14ac:dyDescent="0.25">
      <c r="E491" s="33">
        <v>5610</v>
      </c>
      <c r="F491" s="33" t="s">
        <v>1925</v>
      </c>
      <c r="G491" s="33" t="s">
        <v>1926</v>
      </c>
      <c r="H491" s="33" t="s">
        <v>1927</v>
      </c>
      <c r="I491" s="33" t="s">
        <v>333</v>
      </c>
    </row>
    <row r="492" spans="5:9" x14ac:dyDescent="0.25">
      <c r="E492" s="33">
        <v>5611</v>
      </c>
      <c r="F492" s="33" t="s">
        <v>1928</v>
      </c>
      <c r="G492" s="33" t="s">
        <v>1929</v>
      </c>
      <c r="H492" s="33" t="s">
        <v>1930</v>
      </c>
      <c r="I492" s="33" t="s">
        <v>742</v>
      </c>
    </row>
    <row r="493" spans="5:9" x14ac:dyDescent="0.25">
      <c r="E493" s="33">
        <v>5612</v>
      </c>
      <c r="F493" s="33" t="s">
        <v>1931</v>
      </c>
      <c r="G493" s="33" t="s">
        <v>1932</v>
      </c>
      <c r="H493" s="33" t="s">
        <v>1933</v>
      </c>
      <c r="I493" s="33" t="s">
        <v>958</v>
      </c>
    </row>
    <row r="494" spans="5:9" x14ac:dyDescent="0.25">
      <c r="E494" s="33">
        <v>5613</v>
      </c>
      <c r="F494" s="33" t="s">
        <v>1934</v>
      </c>
      <c r="G494" s="33" t="s">
        <v>1935</v>
      </c>
      <c r="H494" s="33" t="s">
        <v>1936</v>
      </c>
      <c r="I494" s="33" t="s">
        <v>1937</v>
      </c>
    </row>
    <row r="495" spans="5:9" x14ac:dyDescent="0.25">
      <c r="E495" s="33">
        <v>5614</v>
      </c>
      <c r="F495" s="33" t="s">
        <v>1938</v>
      </c>
      <c r="G495" s="33" t="s">
        <v>1939</v>
      </c>
      <c r="H495" s="33" t="s">
        <v>1940</v>
      </c>
      <c r="I495" s="33" t="s">
        <v>853</v>
      </c>
    </row>
    <row r="496" spans="5:9" x14ac:dyDescent="0.25">
      <c r="E496" s="33">
        <v>5615</v>
      </c>
      <c r="F496" s="33" t="s">
        <v>1941</v>
      </c>
      <c r="G496" s="33" t="s">
        <v>1942</v>
      </c>
      <c r="H496" s="33" t="s">
        <v>1943</v>
      </c>
      <c r="I496" s="33" t="s">
        <v>1944</v>
      </c>
    </row>
    <row r="497" spans="5:9" x14ac:dyDescent="0.25">
      <c r="E497" s="33">
        <v>5616</v>
      </c>
      <c r="F497" s="33" t="s">
        <v>1945</v>
      </c>
      <c r="G497" s="33" t="s">
        <v>1946</v>
      </c>
      <c r="H497" s="33" t="s">
        <v>1947</v>
      </c>
      <c r="I497" s="33" t="s">
        <v>1948</v>
      </c>
    </row>
    <row r="498" spans="5:9" x14ac:dyDescent="0.25">
      <c r="E498" s="33">
        <v>5617</v>
      </c>
      <c r="F498" s="33" t="s">
        <v>1949</v>
      </c>
      <c r="G498" s="33" t="s">
        <v>1950</v>
      </c>
      <c r="H498" s="33" t="s">
        <v>1951</v>
      </c>
      <c r="I498" s="33" t="s">
        <v>1952</v>
      </c>
    </row>
    <row r="499" spans="5:9" x14ac:dyDescent="0.25">
      <c r="E499" s="33">
        <v>5618</v>
      </c>
      <c r="F499" s="33" t="s">
        <v>1953</v>
      </c>
      <c r="G499" s="33" t="s">
        <v>1954</v>
      </c>
      <c r="H499" s="33" t="s">
        <v>1955</v>
      </c>
      <c r="I499" s="33" t="s">
        <v>730</v>
      </c>
    </row>
    <row r="500" spans="5:9" x14ac:dyDescent="0.25">
      <c r="E500" s="33">
        <v>5619</v>
      </c>
      <c r="F500" s="33" t="s">
        <v>1956</v>
      </c>
      <c r="G500" s="33" t="s">
        <v>1957</v>
      </c>
      <c r="H500" s="33" t="s">
        <v>1958</v>
      </c>
      <c r="I500" s="33" t="s">
        <v>1959</v>
      </c>
    </row>
    <row r="501" spans="5:9" x14ac:dyDescent="0.25">
      <c r="E501" s="33">
        <v>5620</v>
      </c>
      <c r="F501" s="33" t="s">
        <v>1960</v>
      </c>
      <c r="G501" s="33" t="s">
        <v>1961</v>
      </c>
      <c r="H501" s="33" t="s">
        <v>1962</v>
      </c>
      <c r="I501" s="33" t="s">
        <v>619</v>
      </c>
    </row>
    <row r="502" spans="5:9" x14ac:dyDescent="0.25">
      <c r="E502" s="33">
        <v>5621</v>
      </c>
      <c r="F502" s="33" t="s">
        <v>1963</v>
      </c>
      <c r="G502" s="33" t="s">
        <v>1964</v>
      </c>
      <c r="H502" s="33" t="s">
        <v>1965</v>
      </c>
      <c r="I502" s="33" t="s">
        <v>1257</v>
      </c>
    </row>
    <row r="503" spans="5:9" x14ac:dyDescent="0.25">
      <c r="E503" s="33">
        <v>5622</v>
      </c>
      <c r="F503" s="33" t="s">
        <v>1966</v>
      </c>
      <c r="G503" s="33" t="s">
        <v>1967</v>
      </c>
      <c r="H503" s="33" t="s">
        <v>1968</v>
      </c>
      <c r="I503" s="33" t="s">
        <v>1969</v>
      </c>
    </row>
    <row r="504" spans="5:9" x14ac:dyDescent="0.25">
      <c r="E504" s="33">
        <v>5623</v>
      </c>
      <c r="F504" s="33" t="s">
        <v>1970</v>
      </c>
      <c r="G504" s="33" t="s">
        <v>1971</v>
      </c>
      <c r="H504" s="33" t="s">
        <v>1972</v>
      </c>
      <c r="I504" s="33" t="s">
        <v>1973</v>
      </c>
    </row>
    <row r="505" spans="5:9" x14ac:dyDescent="0.25">
      <c r="E505" s="33">
        <v>5624</v>
      </c>
      <c r="F505" s="33" t="s">
        <v>1974</v>
      </c>
      <c r="G505" s="33" t="s">
        <v>1975</v>
      </c>
      <c r="H505" s="33" t="s">
        <v>1976</v>
      </c>
      <c r="I505" s="33" t="s">
        <v>1977</v>
      </c>
    </row>
    <row r="506" spans="5:9" x14ac:dyDescent="0.25">
      <c r="E506" s="33">
        <v>5625</v>
      </c>
      <c r="F506" s="33" t="s">
        <v>1978</v>
      </c>
      <c r="G506" s="33" t="s">
        <v>1979</v>
      </c>
      <c r="H506" s="33" t="s">
        <v>1980</v>
      </c>
      <c r="I506" s="33" t="s">
        <v>1085</v>
      </c>
    </row>
    <row r="507" spans="5:9" x14ac:dyDescent="0.25">
      <c r="E507" s="33">
        <v>5626</v>
      </c>
      <c r="F507" s="33" t="s">
        <v>1981</v>
      </c>
      <c r="G507" s="33" t="s">
        <v>1982</v>
      </c>
      <c r="H507" s="33" t="s">
        <v>1983</v>
      </c>
      <c r="I507" s="33" t="s">
        <v>1984</v>
      </c>
    </row>
    <row r="508" spans="5:9" x14ac:dyDescent="0.25">
      <c r="E508" s="33">
        <v>5627</v>
      </c>
      <c r="F508" s="33" t="s">
        <v>1985</v>
      </c>
      <c r="G508" s="33" t="s">
        <v>1986</v>
      </c>
      <c r="H508" s="33" t="s">
        <v>1987</v>
      </c>
      <c r="I508" s="33" t="s">
        <v>592</v>
      </c>
    </row>
    <row r="509" spans="5:9" x14ac:dyDescent="0.25">
      <c r="E509" s="33">
        <v>5628</v>
      </c>
      <c r="F509" s="33" t="s">
        <v>1988</v>
      </c>
      <c r="G509" s="33" t="s">
        <v>1989</v>
      </c>
      <c r="H509" s="33" t="s">
        <v>1990</v>
      </c>
      <c r="I509" s="33" t="s">
        <v>906</v>
      </c>
    </row>
    <row r="510" spans="5:9" x14ac:dyDescent="0.25">
      <c r="E510" s="33">
        <v>5629</v>
      </c>
      <c r="F510" s="33" t="s">
        <v>1991</v>
      </c>
      <c r="G510" s="33" t="s">
        <v>1992</v>
      </c>
      <c r="H510" s="33" t="s">
        <v>1993</v>
      </c>
      <c r="I510" s="33" t="s">
        <v>1994</v>
      </c>
    </row>
    <row r="511" spans="5:9" x14ac:dyDescent="0.25">
      <c r="E511" s="33">
        <v>5630</v>
      </c>
      <c r="F511" s="33" t="s">
        <v>1995</v>
      </c>
      <c r="G511" s="33" t="s">
        <v>1996</v>
      </c>
      <c r="H511" s="33" t="s">
        <v>1997</v>
      </c>
      <c r="I511" s="33" t="s">
        <v>1998</v>
      </c>
    </row>
    <row r="512" spans="5:9" x14ac:dyDescent="0.25">
      <c r="E512" s="33">
        <v>5631</v>
      </c>
      <c r="F512" s="33" t="s">
        <v>1999</v>
      </c>
      <c r="G512" s="33" t="s">
        <v>2000</v>
      </c>
      <c r="H512" s="33" t="s">
        <v>2001</v>
      </c>
      <c r="I512" s="33" t="s">
        <v>648</v>
      </c>
    </row>
    <row r="513" spans="5:9" x14ac:dyDescent="0.25">
      <c r="E513" s="33">
        <v>5632</v>
      </c>
      <c r="F513" s="33" t="s">
        <v>2002</v>
      </c>
      <c r="G513" s="33" t="s">
        <v>2003</v>
      </c>
      <c r="H513" s="33" t="s">
        <v>2004</v>
      </c>
      <c r="I513" s="33" t="s">
        <v>321</v>
      </c>
    </row>
    <row r="514" spans="5:9" x14ac:dyDescent="0.25">
      <c r="E514" s="33">
        <v>5633</v>
      </c>
      <c r="F514" s="33" t="s">
        <v>2005</v>
      </c>
      <c r="G514" s="33" t="s">
        <v>2006</v>
      </c>
      <c r="H514" s="33" t="s">
        <v>2007</v>
      </c>
      <c r="I514" s="33" t="s">
        <v>2008</v>
      </c>
    </row>
    <row r="515" spans="5:9" x14ac:dyDescent="0.25">
      <c r="E515" s="33">
        <v>5634</v>
      </c>
      <c r="F515" s="33" t="s">
        <v>2009</v>
      </c>
      <c r="G515" s="33" t="s">
        <v>2010</v>
      </c>
      <c r="H515" s="33" t="s">
        <v>2011</v>
      </c>
      <c r="I515" s="33" t="s">
        <v>887</v>
      </c>
    </row>
    <row r="516" spans="5:9" x14ac:dyDescent="0.25">
      <c r="E516" s="33">
        <v>5635</v>
      </c>
      <c r="F516" s="33" t="s">
        <v>2012</v>
      </c>
      <c r="G516" s="33" t="s">
        <v>2013</v>
      </c>
      <c r="H516" s="33" t="s">
        <v>2014</v>
      </c>
      <c r="I516" s="33" t="s">
        <v>1177</v>
      </c>
    </row>
    <row r="517" spans="5:9" x14ac:dyDescent="0.25">
      <c r="E517" s="33">
        <v>5636</v>
      </c>
      <c r="F517" s="33" t="s">
        <v>2015</v>
      </c>
      <c r="G517" s="33" t="s">
        <v>2016</v>
      </c>
      <c r="H517" s="33" t="s">
        <v>2017</v>
      </c>
      <c r="I517" s="33" t="s">
        <v>1393</v>
      </c>
    </row>
    <row r="518" spans="5:9" x14ac:dyDescent="0.25">
      <c r="E518" s="33">
        <v>5637</v>
      </c>
      <c r="F518" s="33" t="s">
        <v>2018</v>
      </c>
      <c r="G518" s="33" t="s">
        <v>2019</v>
      </c>
      <c r="H518" s="33" t="s">
        <v>2020</v>
      </c>
      <c r="I518" s="33" t="s">
        <v>206</v>
      </c>
    </row>
    <row r="519" spans="5:9" x14ac:dyDescent="0.25">
      <c r="E519" s="33">
        <v>5638</v>
      </c>
      <c r="F519" s="33" t="s">
        <v>2021</v>
      </c>
      <c r="G519" s="33" t="s">
        <v>2022</v>
      </c>
      <c r="H519" s="33" t="s">
        <v>2023</v>
      </c>
      <c r="I519" s="33" t="s">
        <v>438</v>
      </c>
    </row>
    <row r="520" spans="5:9" x14ac:dyDescent="0.25">
      <c r="E520" s="33">
        <v>5639</v>
      </c>
      <c r="F520" s="33" t="s">
        <v>2024</v>
      </c>
      <c r="G520" s="33" t="s">
        <v>2025</v>
      </c>
      <c r="H520" s="33" t="s">
        <v>2026</v>
      </c>
      <c r="I520" s="33" t="s">
        <v>1590</v>
      </c>
    </row>
    <row r="521" spans="5:9" x14ac:dyDescent="0.25">
      <c r="E521" s="33">
        <v>5640</v>
      </c>
      <c r="F521" s="33" t="s">
        <v>2027</v>
      </c>
      <c r="G521" s="33" t="s">
        <v>2028</v>
      </c>
      <c r="H521" s="33" t="s">
        <v>2029</v>
      </c>
      <c r="I521" s="33" t="s">
        <v>1334</v>
      </c>
    </row>
    <row r="522" spans="5:9" x14ac:dyDescent="0.25">
      <c r="E522" s="33">
        <v>5641</v>
      </c>
      <c r="F522" s="33" t="s">
        <v>2030</v>
      </c>
      <c r="G522" s="33" t="s">
        <v>2031</v>
      </c>
      <c r="H522" s="33" t="s">
        <v>2032</v>
      </c>
      <c r="I522" s="33" t="s">
        <v>249</v>
      </c>
    </row>
    <row r="523" spans="5:9" x14ac:dyDescent="0.25">
      <c r="E523" s="33">
        <v>5642</v>
      </c>
      <c r="F523" s="33" t="s">
        <v>2033</v>
      </c>
      <c r="G523" s="33" t="s">
        <v>2034</v>
      </c>
      <c r="H523" s="33" t="s">
        <v>2035</v>
      </c>
      <c r="I523" s="33" t="s">
        <v>2036</v>
      </c>
    </row>
    <row r="524" spans="5:9" x14ac:dyDescent="0.25">
      <c r="E524" s="33">
        <v>5643</v>
      </c>
      <c r="F524" s="33" t="s">
        <v>2037</v>
      </c>
      <c r="G524" s="33" t="s">
        <v>2038</v>
      </c>
      <c r="H524" s="33" t="s">
        <v>2039</v>
      </c>
      <c r="I524" s="33" t="s">
        <v>182</v>
      </c>
    </row>
    <row r="525" spans="5:9" x14ac:dyDescent="0.25">
      <c r="E525" s="33">
        <v>5644</v>
      </c>
      <c r="F525" s="33" t="s">
        <v>2040</v>
      </c>
      <c r="G525" s="33" t="s">
        <v>2041</v>
      </c>
      <c r="H525" s="33" t="s">
        <v>2042</v>
      </c>
      <c r="I525" s="33" t="s">
        <v>2043</v>
      </c>
    </row>
    <row r="526" spans="5:9" x14ac:dyDescent="0.25">
      <c r="E526" s="33">
        <v>5645</v>
      </c>
      <c r="F526" s="33" t="s">
        <v>2044</v>
      </c>
      <c r="G526" s="33" t="s">
        <v>2045</v>
      </c>
      <c r="H526" s="33" t="s">
        <v>2046</v>
      </c>
      <c r="I526" s="33" t="s">
        <v>1065</v>
      </c>
    </row>
    <row r="527" spans="5:9" x14ac:dyDescent="0.25">
      <c r="E527" s="33">
        <v>5646</v>
      </c>
      <c r="F527" s="33" t="s">
        <v>2047</v>
      </c>
      <c r="G527" s="33" t="s">
        <v>2048</v>
      </c>
      <c r="H527" s="33" t="s">
        <v>2049</v>
      </c>
      <c r="I527" s="33" t="s">
        <v>434</v>
      </c>
    </row>
    <row r="528" spans="5:9" x14ac:dyDescent="0.25">
      <c r="E528" s="33">
        <v>5647</v>
      </c>
      <c r="F528" s="33" t="s">
        <v>2050</v>
      </c>
      <c r="G528" s="33" t="s">
        <v>2051</v>
      </c>
      <c r="H528" s="33" t="s">
        <v>2052</v>
      </c>
      <c r="I528" s="33" t="s">
        <v>352</v>
      </c>
    </row>
    <row r="529" spans="5:9" x14ac:dyDescent="0.25">
      <c r="E529" s="33">
        <v>5648</v>
      </c>
      <c r="F529" s="33" t="s">
        <v>2053</v>
      </c>
      <c r="G529" s="33" t="s">
        <v>2054</v>
      </c>
      <c r="H529" s="33" t="s">
        <v>2055</v>
      </c>
      <c r="I529" s="33" t="s">
        <v>1316</v>
      </c>
    </row>
    <row r="530" spans="5:9" x14ac:dyDescent="0.25">
      <c r="E530" s="33">
        <v>5649</v>
      </c>
      <c r="F530" s="33" t="s">
        <v>2056</v>
      </c>
      <c r="G530" s="33" t="s">
        <v>2057</v>
      </c>
      <c r="H530" s="33" t="s">
        <v>2058</v>
      </c>
      <c r="I530" s="33" t="s">
        <v>1334</v>
      </c>
    </row>
    <row r="531" spans="5:9" x14ac:dyDescent="0.25">
      <c r="E531" s="33">
        <v>5650</v>
      </c>
      <c r="F531" s="33" t="s">
        <v>2059</v>
      </c>
      <c r="G531" s="33" t="s">
        <v>2060</v>
      </c>
      <c r="H531" s="33" t="s">
        <v>2061</v>
      </c>
      <c r="I531" s="33" t="s">
        <v>2062</v>
      </c>
    </row>
    <row r="532" spans="5:9" x14ac:dyDescent="0.25">
      <c r="E532" s="33">
        <v>5651</v>
      </c>
      <c r="F532" s="33" t="s">
        <v>2063</v>
      </c>
      <c r="G532" s="33" t="s">
        <v>2064</v>
      </c>
      <c r="H532" s="33" t="s">
        <v>2065</v>
      </c>
      <c r="I532" s="33" t="s">
        <v>1529</v>
      </c>
    </row>
    <row r="533" spans="5:9" x14ac:dyDescent="0.25">
      <c r="E533" s="33">
        <v>5652</v>
      </c>
      <c r="F533" s="33" t="s">
        <v>2066</v>
      </c>
      <c r="G533" s="33" t="s">
        <v>2067</v>
      </c>
      <c r="H533" s="33" t="s">
        <v>2068</v>
      </c>
      <c r="I533" s="33" t="s">
        <v>1104</v>
      </c>
    </row>
    <row r="534" spans="5:9" x14ac:dyDescent="0.25">
      <c r="E534" s="33">
        <v>5653</v>
      </c>
      <c r="F534" s="33" t="s">
        <v>2069</v>
      </c>
      <c r="G534" s="33" t="s">
        <v>2070</v>
      </c>
      <c r="H534" s="33" t="s">
        <v>2071</v>
      </c>
      <c r="I534" s="33" t="s">
        <v>235</v>
      </c>
    </row>
    <row r="535" spans="5:9" x14ac:dyDescent="0.25">
      <c r="E535" s="33">
        <v>5654</v>
      </c>
      <c r="F535" s="33" t="s">
        <v>2072</v>
      </c>
      <c r="G535" s="33" t="s">
        <v>2073</v>
      </c>
      <c r="H535" s="33" t="s">
        <v>2074</v>
      </c>
      <c r="I535" s="33" t="s">
        <v>2075</v>
      </c>
    </row>
    <row r="536" spans="5:9" x14ac:dyDescent="0.25">
      <c r="E536" s="33">
        <v>5655</v>
      </c>
      <c r="F536" s="33" t="s">
        <v>2076</v>
      </c>
      <c r="G536" s="33" t="s">
        <v>2077</v>
      </c>
      <c r="H536" s="33" t="s">
        <v>2078</v>
      </c>
      <c r="I536" s="33" t="s">
        <v>937</v>
      </c>
    </row>
    <row r="537" spans="5:9" x14ac:dyDescent="0.25">
      <c r="E537" s="33">
        <v>5656</v>
      </c>
      <c r="F537" s="33" t="s">
        <v>2079</v>
      </c>
      <c r="G537" s="33" t="s">
        <v>2080</v>
      </c>
      <c r="H537" s="33" t="s">
        <v>2081</v>
      </c>
      <c r="I537" s="33" t="s">
        <v>1316</v>
      </c>
    </row>
    <row r="538" spans="5:9" x14ac:dyDescent="0.25">
      <c r="E538" s="33">
        <v>5657</v>
      </c>
      <c r="F538" s="33" t="s">
        <v>2082</v>
      </c>
      <c r="G538" s="33" t="s">
        <v>2083</v>
      </c>
      <c r="H538" s="33" t="s">
        <v>2084</v>
      </c>
      <c r="I538" s="33" t="s">
        <v>1348</v>
      </c>
    </row>
    <row r="539" spans="5:9" x14ac:dyDescent="0.25">
      <c r="E539" s="33">
        <v>5658</v>
      </c>
      <c r="F539" s="33" t="s">
        <v>2085</v>
      </c>
      <c r="G539" s="33" t="s">
        <v>2086</v>
      </c>
      <c r="H539" s="33" t="s">
        <v>2087</v>
      </c>
      <c r="I539" s="33" t="s">
        <v>1005</v>
      </c>
    </row>
    <row r="540" spans="5:9" x14ac:dyDescent="0.25">
      <c r="E540" s="33">
        <v>5659</v>
      </c>
      <c r="F540" s="33" t="s">
        <v>2088</v>
      </c>
      <c r="G540" s="33" t="s">
        <v>2089</v>
      </c>
      <c r="H540" s="33" t="s">
        <v>2090</v>
      </c>
      <c r="I540" s="33" t="s">
        <v>1969</v>
      </c>
    </row>
    <row r="541" spans="5:9" x14ac:dyDescent="0.25">
      <c r="E541" s="33">
        <v>5660</v>
      </c>
      <c r="F541" s="33" t="s">
        <v>2091</v>
      </c>
      <c r="G541" s="33" t="s">
        <v>2092</v>
      </c>
      <c r="H541" s="33" t="s">
        <v>2093</v>
      </c>
      <c r="I541" s="33" t="s">
        <v>2094</v>
      </c>
    </row>
    <row r="542" spans="5:9" x14ac:dyDescent="0.25">
      <c r="E542" s="33">
        <v>5661</v>
      </c>
      <c r="F542" s="33" t="s">
        <v>2095</v>
      </c>
      <c r="G542" s="33" t="s">
        <v>2096</v>
      </c>
      <c r="H542" s="33" t="s">
        <v>2097</v>
      </c>
      <c r="I542" s="33" t="s">
        <v>1977</v>
      </c>
    </row>
    <row r="543" spans="5:9" x14ac:dyDescent="0.25">
      <c r="E543" s="33">
        <v>5662</v>
      </c>
      <c r="F543" s="33" t="s">
        <v>2098</v>
      </c>
      <c r="G543" s="33" t="s">
        <v>2099</v>
      </c>
      <c r="H543" s="33" t="s">
        <v>2100</v>
      </c>
      <c r="I543" s="33" t="s">
        <v>1579</v>
      </c>
    </row>
    <row r="544" spans="5:9" x14ac:dyDescent="0.25">
      <c r="E544" s="33">
        <v>5663</v>
      </c>
      <c r="F544" s="33" t="s">
        <v>2101</v>
      </c>
      <c r="G544" s="33" t="s">
        <v>2102</v>
      </c>
      <c r="H544" s="33" t="s">
        <v>2103</v>
      </c>
      <c r="I544" s="33" t="s">
        <v>692</v>
      </c>
    </row>
    <row r="545" spans="5:9" x14ac:dyDescent="0.25">
      <c r="E545" s="33">
        <v>5664</v>
      </c>
      <c r="F545" s="33" t="s">
        <v>2104</v>
      </c>
      <c r="G545" s="33" t="s">
        <v>2105</v>
      </c>
      <c r="H545" s="33" t="s">
        <v>2106</v>
      </c>
      <c r="I545" s="33" t="s">
        <v>950</v>
      </c>
    </row>
    <row r="546" spans="5:9" x14ac:dyDescent="0.25">
      <c r="E546" s="33">
        <v>5665</v>
      </c>
      <c r="F546" s="33" t="s">
        <v>2107</v>
      </c>
      <c r="G546" s="33" t="s">
        <v>2108</v>
      </c>
      <c r="H546" s="33" t="s">
        <v>2109</v>
      </c>
      <c r="I546" s="33" t="s">
        <v>2110</v>
      </c>
    </row>
    <row r="547" spans="5:9" x14ac:dyDescent="0.25">
      <c r="E547" s="33">
        <v>5666</v>
      </c>
      <c r="F547" s="33" t="s">
        <v>2111</v>
      </c>
      <c r="G547" s="33" t="s">
        <v>2112</v>
      </c>
      <c r="H547" s="33" t="s">
        <v>2113</v>
      </c>
      <c r="I547" s="33" t="s">
        <v>2036</v>
      </c>
    </row>
    <row r="548" spans="5:9" x14ac:dyDescent="0.25">
      <c r="E548" s="33">
        <v>5667</v>
      </c>
      <c r="F548" s="33" t="s">
        <v>2114</v>
      </c>
      <c r="G548" s="33" t="s">
        <v>2115</v>
      </c>
      <c r="H548" s="33" t="s">
        <v>2116</v>
      </c>
      <c r="I548" s="33" t="s">
        <v>341</v>
      </c>
    </row>
    <row r="549" spans="5:9" x14ac:dyDescent="0.25">
      <c r="E549" s="33">
        <v>5668</v>
      </c>
      <c r="F549" s="33" t="s">
        <v>2117</v>
      </c>
      <c r="G549" s="33" t="s">
        <v>2118</v>
      </c>
      <c r="H549" s="33" t="s">
        <v>2119</v>
      </c>
      <c r="I549" s="33" t="s">
        <v>680</v>
      </c>
    </row>
    <row r="550" spans="5:9" x14ac:dyDescent="0.25">
      <c r="E550" s="33">
        <v>5669</v>
      </c>
      <c r="F550" s="33" t="s">
        <v>2120</v>
      </c>
      <c r="G550" s="33" t="s">
        <v>2121</v>
      </c>
      <c r="H550" s="33" t="s">
        <v>2122</v>
      </c>
      <c r="I550" s="33" t="s">
        <v>1338</v>
      </c>
    </row>
    <row r="551" spans="5:9" x14ac:dyDescent="0.25">
      <c r="E551" s="33">
        <v>5670</v>
      </c>
      <c r="F551" s="33" t="s">
        <v>2123</v>
      </c>
      <c r="G551" s="33" t="s">
        <v>2124</v>
      </c>
      <c r="H551" s="33" t="s">
        <v>2125</v>
      </c>
      <c r="I551" s="33" t="s">
        <v>2126</v>
      </c>
    </row>
    <row r="552" spans="5:9" x14ac:dyDescent="0.25">
      <c r="E552" s="33">
        <v>5671</v>
      </c>
      <c r="F552" s="33" t="s">
        <v>2127</v>
      </c>
      <c r="G552" s="33" t="s">
        <v>2128</v>
      </c>
      <c r="H552" s="33" t="s">
        <v>2129</v>
      </c>
      <c r="I552" s="33" t="s">
        <v>314</v>
      </c>
    </row>
    <row r="553" spans="5:9" x14ac:dyDescent="0.25">
      <c r="E553" s="33">
        <v>5672</v>
      </c>
      <c r="F553" s="33" t="s">
        <v>2130</v>
      </c>
      <c r="G553" s="33" t="s">
        <v>2131</v>
      </c>
      <c r="H553" s="33" t="s">
        <v>2132</v>
      </c>
      <c r="I553" s="33" t="s">
        <v>1445</v>
      </c>
    </row>
    <row r="554" spans="5:9" x14ac:dyDescent="0.25">
      <c r="E554" s="33">
        <v>5673</v>
      </c>
      <c r="F554" s="33" t="s">
        <v>2133</v>
      </c>
      <c r="G554" s="33" t="s">
        <v>2134</v>
      </c>
      <c r="H554" s="33" t="s">
        <v>2135</v>
      </c>
      <c r="I554" s="33" t="s">
        <v>2136</v>
      </c>
    </row>
    <row r="555" spans="5:9" x14ac:dyDescent="0.25">
      <c r="E555" s="33">
        <v>5674</v>
      </c>
      <c r="F555" s="33" t="s">
        <v>2137</v>
      </c>
      <c r="G555" s="33" t="s">
        <v>2138</v>
      </c>
      <c r="H555" s="33" t="s">
        <v>2139</v>
      </c>
      <c r="I555" s="33" t="s">
        <v>2140</v>
      </c>
    </row>
    <row r="556" spans="5:9" x14ac:dyDescent="0.25">
      <c r="E556" s="33">
        <v>5675</v>
      </c>
      <c r="F556" s="33" t="s">
        <v>2141</v>
      </c>
      <c r="G556" s="33" t="s">
        <v>2142</v>
      </c>
      <c r="H556" s="33" t="s">
        <v>2143</v>
      </c>
      <c r="I556" s="33" t="s">
        <v>531</v>
      </c>
    </row>
    <row r="557" spans="5:9" x14ac:dyDescent="0.25">
      <c r="E557" s="33">
        <v>5676</v>
      </c>
      <c r="F557" s="33" t="s">
        <v>2144</v>
      </c>
      <c r="G557" s="33" t="s">
        <v>2145</v>
      </c>
      <c r="H557" s="33" t="s">
        <v>2146</v>
      </c>
      <c r="I557" s="33" t="s">
        <v>1316</v>
      </c>
    </row>
    <row r="558" spans="5:9" x14ac:dyDescent="0.25">
      <c r="E558" s="33">
        <v>5677</v>
      </c>
      <c r="F558" s="33" t="s">
        <v>2147</v>
      </c>
      <c r="G558" s="33" t="s">
        <v>2148</v>
      </c>
      <c r="H558" s="33" t="s">
        <v>2149</v>
      </c>
      <c r="I558" s="33" t="s">
        <v>668</v>
      </c>
    </row>
    <row r="559" spans="5:9" x14ac:dyDescent="0.25">
      <c r="E559" s="33">
        <v>5678</v>
      </c>
      <c r="F559" s="33" t="s">
        <v>2150</v>
      </c>
      <c r="G559" s="33" t="s">
        <v>2151</v>
      </c>
      <c r="H559" s="33" t="s">
        <v>2152</v>
      </c>
      <c r="I559" s="33" t="s">
        <v>2153</v>
      </c>
    </row>
    <row r="560" spans="5:9" x14ac:dyDescent="0.25">
      <c r="E560" s="33">
        <v>5679</v>
      </c>
      <c r="F560" s="33" t="s">
        <v>2154</v>
      </c>
      <c r="G560" s="33" t="s">
        <v>2155</v>
      </c>
      <c r="H560" s="33" t="s">
        <v>2156</v>
      </c>
      <c r="I560" s="33" t="s">
        <v>2136</v>
      </c>
    </row>
    <row r="561" spans="5:9" x14ac:dyDescent="0.25">
      <c r="E561" s="33">
        <v>5680</v>
      </c>
      <c r="F561" s="33" t="s">
        <v>2157</v>
      </c>
      <c r="G561" s="33" t="s">
        <v>2158</v>
      </c>
      <c r="H561" s="33" t="s">
        <v>2159</v>
      </c>
      <c r="I561" s="33" t="s">
        <v>1323</v>
      </c>
    </row>
    <row r="562" spans="5:9" x14ac:dyDescent="0.25">
      <c r="E562" s="33">
        <v>5681</v>
      </c>
      <c r="F562" s="33" t="s">
        <v>2160</v>
      </c>
      <c r="G562" s="33" t="s">
        <v>2161</v>
      </c>
      <c r="H562" s="33" t="s">
        <v>2162</v>
      </c>
      <c r="I562" s="33" t="s">
        <v>2163</v>
      </c>
    </row>
    <row r="563" spans="5:9" x14ac:dyDescent="0.25">
      <c r="E563" s="33">
        <v>5682</v>
      </c>
      <c r="F563" s="33" t="s">
        <v>2164</v>
      </c>
      <c r="G563" s="33" t="s">
        <v>2165</v>
      </c>
      <c r="H563" s="33" t="s">
        <v>2166</v>
      </c>
      <c r="I563" s="33" t="s">
        <v>1889</v>
      </c>
    </row>
    <row r="564" spans="5:9" x14ac:dyDescent="0.25">
      <c r="E564" s="33">
        <v>5683</v>
      </c>
      <c r="F564" s="33" t="s">
        <v>2167</v>
      </c>
      <c r="G564" s="33" t="s">
        <v>2168</v>
      </c>
      <c r="H564" s="33" t="s">
        <v>2169</v>
      </c>
      <c r="I564" s="33" t="s">
        <v>2170</v>
      </c>
    </row>
    <row r="565" spans="5:9" x14ac:dyDescent="0.25">
      <c r="E565" s="33">
        <v>5684</v>
      </c>
      <c r="F565" s="33" t="s">
        <v>2171</v>
      </c>
      <c r="G565" s="33" t="s">
        <v>2172</v>
      </c>
      <c r="H565" s="33" t="s">
        <v>2173</v>
      </c>
      <c r="I565" s="33" t="s">
        <v>2174</v>
      </c>
    </row>
    <row r="566" spans="5:9" x14ac:dyDescent="0.25">
      <c r="E566" s="33">
        <v>5685</v>
      </c>
      <c r="F566" s="33" t="s">
        <v>2175</v>
      </c>
      <c r="G566" s="33" t="s">
        <v>2176</v>
      </c>
      <c r="H566" s="33" t="s">
        <v>2177</v>
      </c>
      <c r="I566" s="33" t="s">
        <v>1222</v>
      </c>
    </row>
    <row r="567" spans="5:9" x14ac:dyDescent="0.25">
      <c r="E567" s="33">
        <v>5686</v>
      </c>
      <c r="F567" s="33" t="s">
        <v>2178</v>
      </c>
      <c r="G567" s="33" t="s">
        <v>2179</v>
      </c>
      <c r="H567" s="33" t="s">
        <v>2180</v>
      </c>
      <c r="I567" s="33" t="s">
        <v>225</v>
      </c>
    </row>
    <row r="568" spans="5:9" x14ac:dyDescent="0.25">
      <c r="E568" s="33">
        <v>5687</v>
      </c>
      <c r="F568" s="33" t="s">
        <v>2181</v>
      </c>
      <c r="G568" s="33" t="s">
        <v>2182</v>
      </c>
      <c r="H568" s="33" t="s">
        <v>2183</v>
      </c>
      <c r="I568" s="33" t="s">
        <v>2140</v>
      </c>
    </row>
    <row r="569" spans="5:9" x14ac:dyDescent="0.25">
      <c r="E569" s="33">
        <v>5688</v>
      </c>
      <c r="F569" s="33" t="s">
        <v>2184</v>
      </c>
      <c r="G569" s="33" t="s">
        <v>2185</v>
      </c>
      <c r="H569" s="33" t="s">
        <v>2186</v>
      </c>
      <c r="I569" s="33" t="s">
        <v>2187</v>
      </c>
    </row>
    <row r="570" spans="5:9" x14ac:dyDescent="0.25">
      <c r="E570" s="33">
        <v>5689</v>
      </c>
      <c r="F570" s="33" t="s">
        <v>2188</v>
      </c>
      <c r="G570" s="33" t="s">
        <v>2189</v>
      </c>
      <c r="H570" s="33" t="s">
        <v>2190</v>
      </c>
      <c r="I570" s="33" t="s">
        <v>2191</v>
      </c>
    </row>
    <row r="571" spans="5:9" x14ac:dyDescent="0.25">
      <c r="E571" s="33">
        <v>5690</v>
      </c>
      <c r="F571" s="33" t="s">
        <v>2192</v>
      </c>
      <c r="G571" s="33" t="s">
        <v>2193</v>
      </c>
      <c r="H571" s="33" t="s">
        <v>2194</v>
      </c>
      <c r="I571" s="33" t="s">
        <v>434</v>
      </c>
    </row>
    <row r="572" spans="5:9" x14ac:dyDescent="0.25">
      <c r="E572" s="33">
        <v>5691</v>
      </c>
      <c r="F572" s="33" t="s">
        <v>2195</v>
      </c>
      <c r="G572" s="33" t="s">
        <v>2196</v>
      </c>
      <c r="H572" s="33" t="s">
        <v>2197</v>
      </c>
      <c r="I572" s="33" t="s">
        <v>434</v>
      </c>
    </row>
    <row r="573" spans="5:9" x14ac:dyDescent="0.25">
      <c r="E573" s="33">
        <v>5692</v>
      </c>
      <c r="F573" s="33" t="s">
        <v>2198</v>
      </c>
      <c r="G573" s="33" t="s">
        <v>2199</v>
      </c>
      <c r="H573" s="33" t="s">
        <v>2200</v>
      </c>
      <c r="I573" s="33" t="s">
        <v>2201</v>
      </c>
    </row>
    <row r="574" spans="5:9" x14ac:dyDescent="0.25">
      <c r="E574" s="33">
        <v>5693</v>
      </c>
      <c r="F574" s="33" t="s">
        <v>2202</v>
      </c>
      <c r="G574" s="33" t="s">
        <v>2203</v>
      </c>
      <c r="H574" s="33" t="s">
        <v>2204</v>
      </c>
      <c r="I574" s="33" t="s">
        <v>1998</v>
      </c>
    </row>
    <row r="575" spans="5:9" x14ac:dyDescent="0.25">
      <c r="E575" s="33">
        <v>5694</v>
      </c>
      <c r="F575" s="33" t="s">
        <v>2205</v>
      </c>
      <c r="G575" s="33" t="s">
        <v>2206</v>
      </c>
      <c r="H575" s="33" t="s">
        <v>2207</v>
      </c>
      <c r="I575" s="33" t="s">
        <v>2208</v>
      </c>
    </row>
    <row r="576" spans="5:9" x14ac:dyDescent="0.25">
      <c r="E576" s="33">
        <v>5695</v>
      </c>
      <c r="F576" s="33" t="s">
        <v>2209</v>
      </c>
      <c r="G576" s="33" t="s">
        <v>2210</v>
      </c>
      <c r="H576" s="33" t="s">
        <v>2211</v>
      </c>
      <c r="I576" s="33" t="s">
        <v>924</v>
      </c>
    </row>
    <row r="577" spans="5:9" x14ac:dyDescent="0.25">
      <c r="E577" s="33">
        <v>5696</v>
      </c>
      <c r="F577" s="33" t="s">
        <v>2212</v>
      </c>
      <c r="G577" s="33" t="s">
        <v>2213</v>
      </c>
      <c r="H577" s="33" t="s">
        <v>2214</v>
      </c>
      <c r="I577" s="33" t="s">
        <v>2201</v>
      </c>
    </row>
    <row r="578" spans="5:9" x14ac:dyDescent="0.25">
      <c r="E578" s="33">
        <v>5697</v>
      </c>
      <c r="F578" s="33" t="s">
        <v>2215</v>
      </c>
      <c r="G578" s="33" t="s">
        <v>2216</v>
      </c>
      <c r="H578" s="33" t="s">
        <v>2217</v>
      </c>
      <c r="I578" s="33" t="s">
        <v>333</v>
      </c>
    </row>
    <row r="579" spans="5:9" x14ac:dyDescent="0.25">
      <c r="E579" s="33">
        <v>5698</v>
      </c>
      <c r="F579" s="33" t="s">
        <v>2218</v>
      </c>
      <c r="G579" s="33" t="s">
        <v>2219</v>
      </c>
      <c r="H579" s="33" t="s">
        <v>2220</v>
      </c>
      <c r="I579" s="33" t="s">
        <v>2221</v>
      </c>
    </row>
    <row r="580" spans="5:9" x14ac:dyDescent="0.25">
      <c r="E580" s="33">
        <v>5699</v>
      </c>
      <c r="F580" s="33" t="s">
        <v>2222</v>
      </c>
      <c r="G580" s="33" t="s">
        <v>2223</v>
      </c>
      <c r="H580" s="33" t="s">
        <v>2224</v>
      </c>
      <c r="I580" s="33" t="s">
        <v>976</v>
      </c>
    </row>
    <row r="581" spans="5:9" x14ac:dyDescent="0.25">
      <c r="E581" s="33">
        <v>5700</v>
      </c>
      <c r="F581" s="33" t="s">
        <v>2225</v>
      </c>
      <c r="G581" s="33" t="s">
        <v>2226</v>
      </c>
      <c r="H581" s="33" t="s">
        <v>2227</v>
      </c>
      <c r="I581" s="33" t="s">
        <v>472</v>
      </c>
    </row>
    <row r="582" spans="5:9" x14ac:dyDescent="0.25">
      <c r="E582" s="33">
        <v>5701</v>
      </c>
      <c r="F582" s="33" t="s">
        <v>2228</v>
      </c>
      <c r="G582" s="33" t="s">
        <v>2229</v>
      </c>
      <c r="H582" s="33" t="s">
        <v>2230</v>
      </c>
      <c r="I582" s="33" t="s">
        <v>381</v>
      </c>
    </row>
    <row r="583" spans="5:9" x14ac:dyDescent="0.25">
      <c r="E583" s="33">
        <v>5702</v>
      </c>
      <c r="F583" s="33" t="s">
        <v>2231</v>
      </c>
      <c r="G583" s="33" t="s">
        <v>2232</v>
      </c>
      <c r="H583" s="33" t="s">
        <v>2233</v>
      </c>
      <c r="I583" s="33" t="s">
        <v>2234</v>
      </c>
    </row>
    <row r="584" spans="5:9" x14ac:dyDescent="0.25">
      <c r="E584" s="33">
        <v>5703</v>
      </c>
      <c r="F584" s="33" t="s">
        <v>2235</v>
      </c>
      <c r="G584" s="33" t="s">
        <v>2236</v>
      </c>
      <c r="H584" s="33" t="s">
        <v>2237</v>
      </c>
      <c r="I584" s="33" t="s">
        <v>1799</v>
      </c>
    </row>
    <row r="585" spans="5:9" x14ac:dyDescent="0.25">
      <c r="E585" s="33">
        <v>5704</v>
      </c>
      <c r="F585" s="33" t="s">
        <v>2238</v>
      </c>
      <c r="G585" s="33" t="s">
        <v>2239</v>
      </c>
      <c r="H585" s="33" t="s">
        <v>2240</v>
      </c>
      <c r="I585" s="33" t="s">
        <v>2153</v>
      </c>
    </row>
    <row r="586" spans="5:9" x14ac:dyDescent="0.25">
      <c r="E586" s="33">
        <v>5705</v>
      </c>
      <c r="F586" s="33" t="s">
        <v>2241</v>
      </c>
      <c r="G586" s="33" t="s">
        <v>2242</v>
      </c>
      <c r="H586" s="33" t="s">
        <v>2243</v>
      </c>
      <c r="I586" s="33" t="s">
        <v>2244</v>
      </c>
    </row>
    <row r="587" spans="5:9" x14ac:dyDescent="0.25">
      <c r="E587" s="33">
        <v>5706</v>
      </c>
      <c r="F587" s="33" t="s">
        <v>2245</v>
      </c>
      <c r="G587" s="33" t="s">
        <v>2246</v>
      </c>
      <c r="H587" s="33" t="s">
        <v>2247</v>
      </c>
      <c r="I587" s="33" t="s">
        <v>708</v>
      </c>
    </row>
    <row r="588" spans="5:9" x14ac:dyDescent="0.25">
      <c r="E588" s="33">
        <v>5707</v>
      </c>
      <c r="F588" s="33" t="s">
        <v>2248</v>
      </c>
      <c r="G588" s="33" t="s">
        <v>2249</v>
      </c>
      <c r="H588" s="33" t="s">
        <v>2250</v>
      </c>
      <c r="I588" s="33" t="s">
        <v>2251</v>
      </c>
    </row>
    <row r="589" spans="5:9" x14ac:dyDescent="0.25">
      <c r="E589" s="33">
        <v>5708</v>
      </c>
      <c r="F589" s="33" t="s">
        <v>2252</v>
      </c>
      <c r="G589" s="33" t="s">
        <v>2253</v>
      </c>
      <c r="H589" s="33" t="s">
        <v>2254</v>
      </c>
      <c r="I589" s="33" t="s">
        <v>240</v>
      </c>
    </row>
    <row r="590" spans="5:9" x14ac:dyDescent="0.25">
      <c r="E590" s="33">
        <v>5709</v>
      </c>
      <c r="F590" s="33" t="s">
        <v>2255</v>
      </c>
      <c r="G590" s="33" t="s">
        <v>2256</v>
      </c>
      <c r="H590" s="33" t="s">
        <v>2257</v>
      </c>
      <c r="I590" s="33" t="s">
        <v>2258</v>
      </c>
    </row>
    <row r="591" spans="5:9" x14ac:dyDescent="0.25">
      <c r="E591" s="33">
        <v>5710</v>
      </c>
      <c r="F591" s="33" t="s">
        <v>2259</v>
      </c>
      <c r="G591" s="33" t="s">
        <v>2260</v>
      </c>
      <c r="H591" s="33" t="s">
        <v>2261</v>
      </c>
      <c r="I591" s="33" t="s">
        <v>983</v>
      </c>
    </row>
    <row r="592" spans="5:9" x14ac:dyDescent="0.25">
      <c r="E592" s="33">
        <v>5711</v>
      </c>
      <c r="F592" s="33" t="s">
        <v>2262</v>
      </c>
      <c r="G592" s="33" t="s">
        <v>2263</v>
      </c>
      <c r="H592" s="33" t="s">
        <v>2264</v>
      </c>
      <c r="I592" s="33" t="s">
        <v>1352</v>
      </c>
    </row>
    <row r="593" spans="5:9" x14ac:dyDescent="0.25">
      <c r="E593" s="33">
        <v>5712</v>
      </c>
      <c r="F593" s="33" t="s">
        <v>2265</v>
      </c>
      <c r="G593" s="33" t="s">
        <v>2266</v>
      </c>
      <c r="H593" s="33" t="s">
        <v>2267</v>
      </c>
      <c r="I593" s="33" t="s">
        <v>434</v>
      </c>
    </row>
    <row r="594" spans="5:9" x14ac:dyDescent="0.25">
      <c r="E594" s="33">
        <v>5713</v>
      </c>
      <c r="F594" s="33" t="s">
        <v>2268</v>
      </c>
      <c r="G594" s="33" t="s">
        <v>2269</v>
      </c>
      <c r="H594" s="33" t="s">
        <v>2270</v>
      </c>
      <c r="I594" s="33" t="s">
        <v>1868</v>
      </c>
    </row>
    <row r="595" spans="5:9" x14ac:dyDescent="0.25">
      <c r="E595" s="33">
        <v>5714</v>
      </c>
      <c r="F595" s="33" t="s">
        <v>2271</v>
      </c>
      <c r="G595" s="33" t="s">
        <v>2272</v>
      </c>
      <c r="H595" s="33" t="s">
        <v>2273</v>
      </c>
      <c r="I595" s="33" t="s">
        <v>2274</v>
      </c>
    </row>
    <row r="596" spans="5:9" x14ac:dyDescent="0.25">
      <c r="E596" s="33">
        <v>5715</v>
      </c>
      <c r="F596" s="33" t="s">
        <v>2275</v>
      </c>
      <c r="G596" s="33" t="s">
        <v>2276</v>
      </c>
      <c r="H596" s="33" t="s">
        <v>2277</v>
      </c>
      <c r="I596" s="33" t="s">
        <v>2278</v>
      </c>
    </row>
    <row r="597" spans="5:9" x14ac:dyDescent="0.25">
      <c r="E597" s="33">
        <v>5716</v>
      </c>
      <c r="F597" s="33" t="s">
        <v>2279</v>
      </c>
      <c r="G597" s="33" t="s">
        <v>2280</v>
      </c>
      <c r="H597" s="33" t="s">
        <v>2281</v>
      </c>
      <c r="I597" s="33" t="s">
        <v>2282</v>
      </c>
    </row>
    <row r="598" spans="5:9" x14ac:dyDescent="0.25">
      <c r="E598" s="33">
        <v>5717</v>
      </c>
      <c r="F598" s="33" t="s">
        <v>2283</v>
      </c>
      <c r="G598" s="33" t="s">
        <v>2284</v>
      </c>
      <c r="H598" s="33" t="s">
        <v>2285</v>
      </c>
      <c r="I598" s="33" t="s">
        <v>1316</v>
      </c>
    </row>
    <row r="599" spans="5:9" x14ac:dyDescent="0.25">
      <c r="E599" s="33">
        <v>5718</v>
      </c>
      <c r="F599" s="33" t="s">
        <v>2286</v>
      </c>
      <c r="G599" s="33" t="s">
        <v>2287</v>
      </c>
      <c r="H599" s="33" t="s">
        <v>2288</v>
      </c>
      <c r="I599" s="33" t="s">
        <v>2289</v>
      </c>
    </row>
    <row r="600" spans="5:9" x14ac:dyDescent="0.25">
      <c r="E600" s="33">
        <v>5719</v>
      </c>
      <c r="F600" s="33" t="s">
        <v>2290</v>
      </c>
      <c r="G600" s="33" t="s">
        <v>2291</v>
      </c>
      <c r="H600" s="33" t="s">
        <v>2292</v>
      </c>
      <c r="I600" s="33" t="s">
        <v>442</v>
      </c>
    </row>
    <row r="601" spans="5:9" x14ac:dyDescent="0.25">
      <c r="E601" s="33">
        <v>5720</v>
      </c>
      <c r="F601" s="33" t="s">
        <v>2293</v>
      </c>
      <c r="G601" s="33" t="s">
        <v>2294</v>
      </c>
      <c r="H601" s="33" t="s">
        <v>2295</v>
      </c>
      <c r="I601" s="33" t="s">
        <v>638</v>
      </c>
    </row>
    <row r="602" spans="5:9" x14ac:dyDescent="0.25">
      <c r="E602" s="33">
        <v>5721</v>
      </c>
      <c r="F602" s="33" t="s">
        <v>2296</v>
      </c>
      <c r="G602" s="33" t="s">
        <v>2297</v>
      </c>
      <c r="H602" s="33" t="s">
        <v>2298</v>
      </c>
      <c r="I602" s="33" t="s">
        <v>1657</v>
      </c>
    </row>
    <row r="603" spans="5:9" x14ac:dyDescent="0.25">
      <c r="E603" s="33">
        <v>5722</v>
      </c>
      <c r="F603" s="33" t="s">
        <v>2299</v>
      </c>
      <c r="G603" s="33" t="s">
        <v>2300</v>
      </c>
      <c r="H603" s="33" t="s">
        <v>2301</v>
      </c>
      <c r="I603" s="33" t="s">
        <v>623</v>
      </c>
    </row>
    <row r="604" spans="5:9" x14ac:dyDescent="0.25">
      <c r="E604" s="33">
        <v>5723</v>
      </c>
      <c r="F604" s="33" t="s">
        <v>2302</v>
      </c>
      <c r="G604" s="33" t="s">
        <v>2303</v>
      </c>
      <c r="H604" s="33" t="s">
        <v>2304</v>
      </c>
      <c r="I604" s="33" t="s">
        <v>393</v>
      </c>
    </row>
    <row r="605" spans="5:9" x14ac:dyDescent="0.25">
      <c r="E605" s="33">
        <v>5724</v>
      </c>
      <c r="F605" s="33" t="s">
        <v>2305</v>
      </c>
      <c r="G605" s="33" t="s">
        <v>2306</v>
      </c>
      <c r="H605" s="33" t="s">
        <v>2307</v>
      </c>
      <c r="I605" s="33" t="s">
        <v>317</v>
      </c>
    </row>
    <row r="606" spans="5:9" x14ac:dyDescent="0.25">
      <c r="E606" s="33">
        <v>5725</v>
      </c>
      <c r="F606" s="33" t="s">
        <v>2308</v>
      </c>
      <c r="G606" s="33" t="s">
        <v>2309</v>
      </c>
      <c r="H606" s="33" t="s">
        <v>2310</v>
      </c>
      <c r="I606" s="33" t="s">
        <v>1061</v>
      </c>
    </row>
    <row r="607" spans="5:9" x14ac:dyDescent="0.25">
      <c r="E607" s="33">
        <v>5726</v>
      </c>
      <c r="F607" s="33" t="s">
        <v>2311</v>
      </c>
      <c r="G607" s="33" t="s">
        <v>2312</v>
      </c>
      <c r="H607" s="33" t="s">
        <v>2313</v>
      </c>
      <c r="I607" s="33" t="s">
        <v>325</v>
      </c>
    </row>
    <row r="608" spans="5:9" x14ac:dyDescent="0.25">
      <c r="E608" s="33">
        <v>5727</v>
      </c>
      <c r="F608" s="33" t="s">
        <v>2314</v>
      </c>
      <c r="G608" s="33" t="s">
        <v>2315</v>
      </c>
      <c r="H608" s="33" t="s">
        <v>2316</v>
      </c>
      <c r="I608" s="33" t="s">
        <v>2251</v>
      </c>
    </row>
    <row r="609" spans="5:9" x14ac:dyDescent="0.25">
      <c r="E609" s="33">
        <v>5728</v>
      </c>
      <c r="F609" s="33" t="s">
        <v>2317</v>
      </c>
      <c r="G609" s="33" t="s">
        <v>2318</v>
      </c>
      <c r="H609" s="33" t="s">
        <v>2319</v>
      </c>
      <c r="I609" s="33" t="s">
        <v>2320</v>
      </c>
    </row>
    <row r="610" spans="5:9" x14ac:dyDescent="0.25">
      <c r="E610" s="33">
        <v>5729</v>
      </c>
      <c r="F610" s="33" t="s">
        <v>2321</v>
      </c>
      <c r="G610" s="33" t="s">
        <v>2322</v>
      </c>
      <c r="H610" s="33" t="s">
        <v>2323</v>
      </c>
      <c r="I610" s="33" t="s">
        <v>2191</v>
      </c>
    </row>
    <row r="611" spans="5:9" x14ac:dyDescent="0.25">
      <c r="E611" s="33">
        <v>5730</v>
      </c>
      <c r="F611" s="33" t="s">
        <v>2324</v>
      </c>
      <c r="G611" s="33" t="s">
        <v>2325</v>
      </c>
      <c r="H611" s="33" t="s">
        <v>2326</v>
      </c>
      <c r="I611" s="33" t="s">
        <v>2327</v>
      </c>
    </row>
    <row r="612" spans="5:9" x14ac:dyDescent="0.25">
      <c r="E612" s="33">
        <v>5731</v>
      </c>
      <c r="F612" s="33" t="s">
        <v>2328</v>
      </c>
      <c r="G612" s="33" t="s">
        <v>2329</v>
      </c>
      <c r="H612" s="33" t="s">
        <v>2330</v>
      </c>
      <c r="I612" s="33" t="s">
        <v>816</v>
      </c>
    </row>
    <row r="613" spans="5:9" x14ac:dyDescent="0.25">
      <c r="E613" s="33">
        <v>5732</v>
      </c>
      <c r="F613" s="33" t="s">
        <v>2331</v>
      </c>
      <c r="G613" s="33" t="s">
        <v>2332</v>
      </c>
      <c r="H613" s="33" t="s">
        <v>2333</v>
      </c>
      <c r="I613" s="33" t="s">
        <v>1153</v>
      </c>
    </row>
    <row r="614" spans="5:9" x14ac:dyDescent="0.25">
      <c r="E614" s="33">
        <v>5733</v>
      </c>
      <c r="F614" s="33" t="s">
        <v>2334</v>
      </c>
      <c r="G614" s="33" t="s">
        <v>2335</v>
      </c>
      <c r="H614" s="33" t="s">
        <v>2336</v>
      </c>
      <c r="I614" s="33" t="s">
        <v>348</v>
      </c>
    </row>
    <row r="615" spans="5:9" x14ac:dyDescent="0.25">
      <c r="E615" s="33">
        <v>5734</v>
      </c>
      <c r="F615" s="33" t="s">
        <v>2337</v>
      </c>
      <c r="G615" s="33" t="s">
        <v>2338</v>
      </c>
      <c r="H615" s="33" t="s">
        <v>2339</v>
      </c>
      <c r="I615" s="33" t="s">
        <v>2340</v>
      </c>
    </row>
    <row r="616" spans="5:9" x14ac:dyDescent="0.25">
      <c r="E616" s="33">
        <v>5735</v>
      </c>
      <c r="F616" s="33" t="s">
        <v>2341</v>
      </c>
      <c r="G616" s="33" t="s">
        <v>2342</v>
      </c>
      <c r="H616" s="33" t="s">
        <v>2343</v>
      </c>
      <c r="I616" s="33" t="s">
        <v>680</v>
      </c>
    </row>
    <row r="617" spans="5:9" x14ac:dyDescent="0.25">
      <c r="E617" s="33">
        <v>5736</v>
      </c>
      <c r="F617" s="33" t="s">
        <v>2344</v>
      </c>
      <c r="G617" s="33" t="s">
        <v>2345</v>
      </c>
      <c r="H617" s="33" t="s">
        <v>2346</v>
      </c>
      <c r="I617" s="33" t="s">
        <v>786</v>
      </c>
    </row>
    <row r="618" spans="5:9" x14ac:dyDescent="0.25">
      <c r="E618" s="33">
        <v>5737</v>
      </c>
      <c r="F618" s="33" t="s">
        <v>2347</v>
      </c>
      <c r="G618" s="33" t="s">
        <v>2348</v>
      </c>
      <c r="H618" s="33" t="s">
        <v>2349</v>
      </c>
      <c r="I618" s="33" t="s">
        <v>240</v>
      </c>
    </row>
    <row r="619" spans="5:9" x14ac:dyDescent="0.25">
      <c r="E619" s="33">
        <v>5738</v>
      </c>
      <c r="F619" s="33" t="s">
        <v>2350</v>
      </c>
      <c r="G619" s="33" t="s">
        <v>2351</v>
      </c>
      <c r="H619" s="33" t="s">
        <v>2352</v>
      </c>
      <c r="I619" s="33" t="s">
        <v>2221</v>
      </c>
    </row>
    <row r="620" spans="5:9" x14ac:dyDescent="0.25">
      <c r="E620" s="33">
        <v>5739</v>
      </c>
      <c r="F620" s="33" t="s">
        <v>2353</v>
      </c>
      <c r="G620" s="33" t="s">
        <v>2354</v>
      </c>
      <c r="H620" s="33" t="s">
        <v>2355</v>
      </c>
      <c r="I620" s="33" t="s">
        <v>2201</v>
      </c>
    </row>
    <row r="621" spans="5:9" x14ac:dyDescent="0.25">
      <c r="E621" s="33">
        <v>5740</v>
      </c>
      <c r="F621" s="33" t="s">
        <v>2356</v>
      </c>
      <c r="G621" s="33" t="s">
        <v>2357</v>
      </c>
      <c r="H621" s="33" t="s">
        <v>2358</v>
      </c>
      <c r="I621" s="33" t="s">
        <v>972</v>
      </c>
    </row>
    <row r="622" spans="5:9" x14ac:dyDescent="0.25">
      <c r="E622" s="33">
        <v>5741</v>
      </c>
      <c r="F622" s="33" t="s">
        <v>2359</v>
      </c>
      <c r="G622" s="33" t="s">
        <v>2360</v>
      </c>
      <c r="H622" s="33" t="s">
        <v>2361</v>
      </c>
      <c r="I622" s="33" t="s">
        <v>201</v>
      </c>
    </row>
    <row r="623" spans="5:9" x14ac:dyDescent="0.25">
      <c r="E623" s="33">
        <v>5742</v>
      </c>
      <c r="F623" s="33" t="s">
        <v>2362</v>
      </c>
      <c r="G623" s="33" t="s">
        <v>2363</v>
      </c>
      <c r="H623" s="33" t="s">
        <v>2364</v>
      </c>
      <c r="I623" s="33" t="s">
        <v>1517</v>
      </c>
    </row>
    <row r="624" spans="5:9" x14ac:dyDescent="0.25">
      <c r="E624" s="33">
        <v>5743</v>
      </c>
      <c r="F624" s="33" t="s">
        <v>2365</v>
      </c>
      <c r="G624" s="33" t="s">
        <v>2366</v>
      </c>
      <c r="H624" s="33" t="s">
        <v>2367</v>
      </c>
      <c r="I624" s="33" t="s">
        <v>2368</v>
      </c>
    </row>
    <row r="625" spans="5:9" x14ac:dyDescent="0.25">
      <c r="E625" s="33">
        <v>5744</v>
      </c>
      <c r="F625" s="33" t="s">
        <v>2369</v>
      </c>
      <c r="G625" s="33" t="s">
        <v>2370</v>
      </c>
      <c r="H625" s="33" t="s">
        <v>2371</v>
      </c>
      <c r="I625" s="33" t="s">
        <v>1061</v>
      </c>
    </row>
    <row r="626" spans="5:9" x14ac:dyDescent="0.25">
      <c r="E626" s="33">
        <v>5745</v>
      </c>
      <c r="F626" s="33" t="s">
        <v>2372</v>
      </c>
      <c r="G626" s="33" t="s">
        <v>2373</v>
      </c>
      <c r="H626" s="33" t="s">
        <v>2374</v>
      </c>
      <c r="I626" s="33" t="s">
        <v>887</v>
      </c>
    </row>
    <row r="627" spans="5:9" x14ac:dyDescent="0.25">
      <c r="E627" s="33">
        <v>5746</v>
      </c>
      <c r="F627" s="33" t="s">
        <v>2375</v>
      </c>
      <c r="G627" s="33" t="s">
        <v>2376</v>
      </c>
      <c r="H627" s="33" t="s">
        <v>2377</v>
      </c>
      <c r="I627" s="33" t="s">
        <v>2378</v>
      </c>
    </row>
    <row r="628" spans="5:9" x14ac:dyDescent="0.25">
      <c r="E628" s="33">
        <v>5747</v>
      </c>
      <c r="F628" s="33" t="s">
        <v>2379</v>
      </c>
      <c r="G628" s="33" t="s">
        <v>2380</v>
      </c>
      <c r="H628" s="33" t="s">
        <v>2381</v>
      </c>
      <c r="I628" s="33" t="s">
        <v>187</v>
      </c>
    </row>
    <row r="629" spans="5:9" x14ac:dyDescent="0.25">
      <c r="E629" s="33">
        <v>5748</v>
      </c>
      <c r="F629" s="33" t="s">
        <v>2382</v>
      </c>
      <c r="G629" s="33" t="s">
        <v>2383</v>
      </c>
      <c r="H629" s="33" t="s">
        <v>2384</v>
      </c>
      <c r="I629" s="33" t="s">
        <v>2385</v>
      </c>
    </row>
    <row r="630" spans="5:9" x14ac:dyDescent="0.25">
      <c r="E630" s="33">
        <v>5749</v>
      </c>
      <c r="F630" s="33" t="s">
        <v>2386</v>
      </c>
      <c r="G630" s="33" t="s">
        <v>2387</v>
      </c>
      <c r="H630" s="33" t="s">
        <v>2388</v>
      </c>
      <c r="I630" s="33" t="s">
        <v>1910</v>
      </c>
    </row>
    <row r="631" spans="5:9" x14ac:dyDescent="0.25">
      <c r="E631" s="33">
        <v>5750</v>
      </c>
      <c r="F631" s="33" t="s">
        <v>2389</v>
      </c>
      <c r="G631" s="33" t="s">
        <v>2390</v>
      </c>
      <c r="H631" s="33" t="s">
        <v>2391</v>
      </c>
      <c r="I631" s="33" t="s">
        <v>1513</v>
      </c>
    </row>
    <row r="632" spans="5:9" x14ac:dyDescent="0.25">
      <c r="E632" s="33">
        <v>5751</v>
      </c>
      <c r="F632" s="33" t="s">
        <v>2392</v>
      </c>
      <c r="G632" s="33" t="s">
        <v>2393</v>
      </c>
      <c r="H632" s="33" t="s">
        <v>2394</v>
      </c>
      <c r="I632" s="33" t="s">
        <v>2395</v>
      </c>
    </row>
    <row r="633" spans="5:9" x14ac:dyDescent="0.25">
      <c r="E633" s="33">
        <v>5752</v>
      </c>
      <c r="F633" s="33" t="s">
        <v>2396</v>
      </c>
      <c r="G633" s="33" t="s">
        <v>2397</v>
      </c>
      <c r="H633" s="33" t="s">
        <v>2398</v>
      </c>
      <c r="I633" s="33" t="s">
        <v>434</v>
      </c>
    </row>
    <row r="634" spans="5:9" x14ac:dyDescent="0.25">
      <c r="E634" s="33">
        <v>5753</v>
      </c>
      <c r="F634" s="33" t="s">
        <v>2399</v>
      </c>
      <c r="G634" s="33" t="s">
        <v>2400</v>
      </c>
      <c r="H634" s="33" t="s">
        <v>2401</v>
      </c>
      <c r="I634" s="33" t="s">
        <v>1131</v>
      </c>
    </row>
    <row r="635" spans="5:9" x14ac:dyDescent="0.25">
      <c r="E635" s="33">
        <v>5754</v>
      </c>
      <c r="F635" s="33" t="s">
        <v>2402</v>
      </c>
      <c r="G635" s="33" t="s">
        <v>2403</v>
      </c>
      <c r="H635" s="33" t="s">
        <v>2404</v>
      </c>
      <c r="I635" s="33" t="s">
        <v>333</v>
      </c>
    </row>
    <row r="636" spans="5:9" x14ac:dyDescent="0.25">
      <c r="E636" s="33">
        <v>5755</v>
      </c>
      <c r="F636" s="33" t="s">
        <v>2405</v>
      </c>
      <c r="G636" s="33" t="s">
        <v>2406</v>
      </c>
      <c r="H636" s="33" t="s">
        <v>2407</v>
      </c>
      <c r="I636" s="33" t="s">
        <v>2408</v>
      </c>
    </row>
    <row r="637" spans="5:9" x14ac:dyDescent="0.25">
      <c r="E637" s="33">
        <v>5756</v>
      </c>
      <c r="F637" s="33" t="s">
        <v>2409</v>
      </c>
      <c r="G637" s="33" t="s">
        <v>2410</v>
      </c>
      <c r="H637" s="33" t="s">
        <v>2411</v>
      </c>
      <c r="I637" s="33" t="s">
        <v>746</v>
      </c>
    </row>
    <row r="638" spans="5:9" x14ac:dyDescent="0.25">
      <c r="E638" s="33">
        <v>5757</v>
      </c>
      <c r="F638" s="33" t="s">
        <v>2412</v>
      </c>
      <c r="G638" s="33" t="s">
        <v>2413</v>
      </c>
      <c r="H638" s="33" t="s">
        <v>2414</v>
      </c>
      <c r="I638" s="33" t="s">
        <v>1243</v>
      </c>
    </row>
    <row r="639" spans="5:9" x14ac:dyDescent="0.25">
      <c r="E639" s="33">
        <v>5758</v>
      </c>
      <c r="F639" s="33" t="s">
        <v>2415</v>
      </c>
      <c r="G639" s="33" t="s">
        <v>2416</v>
      </c>
      <c r="H639" s="33" t="s">
        <v>2417</v>
      </c>
      <c r="I639" s="33" t="s">
        <v>434</v>
      </c>
    </row>
    <row r="640" spans="5:9" x14ac:dyDescent="0.25">
      <c r="E640" s="33">
        <v>5759</v>
      </c>
      <c r="F640" s="33" t="s">
        <v>2418</v>
      </c>
      <c r="G640" s="33" t="s">
        <v>2419</v>
      </c>
      <c r="H640" s="33" t="s">
        <v>2420</v>
      </c>
      <c r="I640" s="33" t="s">
        <v>272</v>
      </c>
    </row>
    <row r="641" spans="5:9" x14ac:dyDescent="0.25">
      <c r="E641" s="33">
        <v>5760</v>
      </c>
      <c r="F641" s="33" t="s">
        <v>2421</v>
      </c>
      <c r="G641" s="33" t="s">
        <v>2422</v>
      </c>
      <c r="H641" s="33" t="s">
        <v>2423</v>
      </c>
      <c r="I641" s="33" t="s">
        <v>409</v>
      </c>
    </row>
    <row r="642" spans="5:9" x14ac:dyDescent="0.25">
      <c r="E642" s="33">
        <v>5761</v>
      </c>
      <c r="F642" s="33" t="s">
        <v>2424</v>
      </c>
      <c r="G642" s="33" t="s">
        <v>2425</v>
      </c>
      <c r="H642" s="33" t="s">
        <v>2426</v>
      </c>
      <c r="I642" s="33" t="s">
        <v>700</v>
      </c>
    </row>
    <row r="643" spans="5:9" x14ac:dyDescent="0.25">
      <c r="E643" s="33">
        <v>5762</v>
      </c>
      <c r="F643" s="33" t="s">
        <v>2427</v>
      </c>
      <c r="G643" s="33" t="s">
        <v>2428</v>
      </c>
      <c r="H643" s="33" t="s">
        <v>2429</v>
      </c>
      <c r="I643" s="33" t="s">
        <v>1081</v>
      </c>
    </row>
    <row r="644" spans="5:9" x14ac:dyDescent="0.25">
      <c r="E644" s="33">
        <v>5763</v>
      </c>
      <c r="F644" s="33" t="s">
        <v>2430</v>
      </c>
      <c r="G644" s="33" t="s">
        <v>2431</v>
      </c>
      <c r="H644" s="33" t="s">
        <v>2432</v>
      </c>
      <c r="I644" s="33" t="s">
        <v>1115</v>
      </c>
    </row>
    <row r="645" spans="5:9" x14ac:dyDescent="0.25">
      <c r="E645" s="33">
        <v>5764</v>
      </c>
      <c r="F645" s="33" t="s">
        <v>2433</v>
      </c>
      <c r="G645" s="33" t="s">
        <v>2434</v>
      </c>
      <c r="H645" s="33" t="s">
        <v>2435</v>
      </c>
      <c r="I645" s="33" t="s">
        <v>182</v>
      </c>
    </row>
    <row r="646" spans="5:9" x14ac:dyDescent="0.25">
      <c r="E646" s="33">
        <v>5765</v>
      </c>
      <c r="F646" s="33" t="s">
        <v>2436</v>
      </c>
      <c r="G646" s="33" t="s">
        <v>2437</v>
      </c>
      <c r="H646" s="33" t="s">
        <v>2438</v>
      </c>
      <c r="I646" s="33" t="s">
        <v>2140</v>
      </c>
    </row>
    <row r="647" spans="5:9" x14ac:dyDescent="0.25">
      <c r="E647" s="33">
        <v>5766</v>
      </c>
      <c r="F647" s="33" t="s">
        <v>2439</v>
      </c>
      <c r="G647" s="33" t="s">
        <v>2440</v>
      </c>
      <c r="H647" s="33" t="s">
        <v>2441</v>
      </c>
      <c r="I647" s="33" t="s">
        <v>734</v>
      </c>
    </row>
    <row r="648" spans="5:9" x14ac:dyDescent="0.25">
      <c r="E648" s="33">
        <v>5767</v>
      </c>
      <c r="F648" s="33" t="s">
        <v>2442</v>
      </c>
      <c r="G648" s="33" t="s">
        <v>2443</v>
      </c>
      <c r="H648" s="33" t="s">
        <v>2444</v>
      </c>
      <c r="I648" s="33" t="s">
        <v>434</v>
      </c>
    </row>
    <row r="649" spans="5:9" x14ac:dyDescent="0.25">
      <c r="E649" s="33">
        <v>5768</v>
      </c>
      <c r="F649" s="33" t="s">
        <v>2445</v>
      </c>
      <c r="G649" s="33" t="s">
        <v>2446</v>
      </c>
      <c r="H649" s="33" t="s">
        <v>2447</v>
      </c>
      <c r="I649" s="33" t="s">
        <v>2448</v>
      </c>
    </row>
    <row r="650" spans="5:9" x14ac:dyDescent="0.25">
      <c r="E650" s="33">
        <v>5769</v>
      </c>
      <c r="F650" s="33" t="s">
        <v>2449</v>
      </c>
      <c r="G650" s="33" t="s">
        <v>2450</v>
      </c>
      <c r="H650" s="33" t="s">
        <v>2451</v>
      </c>
      <c r="I650" s="33" t="s">
        <v>434</v>
      </c>
    </row>
    <row r="651" spans="5:9" x14ac:dyDescent="0.25">
      <c r="E651" s="33">
        <v>5770</v>
      </c>
      <c r="F651" s="33" t="s">
        <v>2452</v>
      </c>
      <c r="G651" s="33" t="s">
        <v>2453</v>
      </c>
      <c r="H651" s="33" t="s">
        <v>2454</v>
      </c>
      <c r="I651" s="33" t="s">
        <v>692</v>
      </c>
    </row>
    <row r="652" spans="5:9" x14ac:dyDescent="0.25">
      <c r="E652" s="33">
        <v>5771</v>
      </c>
      <c r="F652" s="33" t="s">
        <v>2455</v>
      </c>
      <c r="G652" s="33" t="s">
        <v>2456</v>
      </c>
      <c r="H652" s="33" t="s">
        <v>2457</v>
      </c>
      <c r="I652" s="33" t="s">
        <v>2458</v>
      </c>
    </row>
    <row r="653" spans="5:9" x14ac:dyDescent="0.25">
      <c r="E653" s="33">
        <v>5772</v>
      </c>
      <c r="F653" s="33" t="s">
        <v>2459</v>
      </c>
      <c r="G653" s="33" t="s">
        <v>2460</v>
      </c>
      <c r="H653" s="33" t="s">
        <v>2461</v>
      </c>
      <c r="I653" s="33" t="s">
        <v>452</v>
      </c>
    </row>
    <row r="654" spans="5:9" x14ac:dyDescent="0.25">
      <c r="E654" s="33">
        <v>5773</v>
      </c>
      <c r="F654" s="33" t="s">
        <v>2462</v>
      </c>
      <c r="G654" s="33" t="s">
        <v>2463</v>
      </c>
      <c r="H654" s="33" t="s">
        <v>2464</v>
      </c>
      <c r="I654" s="33" t="s">
        <v>434</v>
      </c>
    </row>
    <row r="655" spans="5:9" x14ac:dyDescent="0.25">
      <c r="E655" s="33">
        <v>5774</v>
      </c>
      <c r="F655" s="33" t="s">
        <v>2465</v>
      </c>
      <c r="G655" s="33" t="s">
        <v>2466</v>
      </c>
      <c r="H655" s="33" t="s">
        <v>2467</v>
      </c>
      <c r="I655" s="33" t="s">
        <v>197</v>
      </c>
    </row>
    <row r="656" spans="5:9" x14ac:dyDescent="0.25">
      <c r="E656" s="33">
        <v>5775</v>
      </c>
      <c r="F656" s="33" t="s">
        <v>2468</v>
      </c>
      <c r="G656" s="33" t="s">
        <v>2469</v>
      </c>
      <c r="H656" s="33" t="s">
        <v>2470</v>
      </c>
      <c r="I656" s="33" t="s">
        <v>397</v>
      </c>
    </row>
    <row r="657" spans="5:9" x14ac:dyDescent="0.25">
      <c r="E657" s="33">
        <v>5776</v>
      </c>
      <c r="F657" s="33" t="s">
        <v>2471</v>
      </c>
      <c r="G657" s="33" t="s">
        <v>2472</v>
      </c>
      <c r="H657" s="33" t="s">
        <v>2473</v>
      </c>
      <c r="I657" s="33" t="s">
        <v>1906</v>
      </c>
    </row>
    <row r="658" spans="5:9" x14ac:dyDescent="0.25">
      <c r="E658" s="33">
        <v>5777</v>
      </c>
      <c r="F658" s="33" t="s">
        <v>2474</v>
      </c>
      <c r="G658" s="33" t="s">
        <v>2475</v>
      </c>
      <c r="H658" s="33" t="s">
        <v>2476</v>
      </c>
      <c r="I658" s="33" t="s">
        <v>2477</v>
      </c>
    </row>
    <row r="659" spans="5:9" x14ac:dyDescent="0.25">
      <c r="E659" s="33">
        <v>5778</v>
      </c>
      <c r="F659" s="33" t="s">
        <v>2478</v>
      </c>
      <c r="G659" s="33" t="s">
        <v>2479</v>
      </c>
      <c r="H659" s="33" t="s">
        <v>2480</v>
      </c>
      <c r="I659" s="33" t="s">
        <v>696</v>
      </c>
    </row>
    <row r="660" spans="5:9" x14ac:dyDescent="0.25">
      <c r="E660" s="33">
        <v>5779</v>
      </c>
      <c r="F660" s="33" t="s">
        <v>2481</v>
      </c>
      <c r="G660" s="33" t="s">
        <v>2482</v>
      </c>
      <c r="H660" s="33" t="s">
        <v>2483</v>
      </c>
      <c r="I660" s="33" t="s">
        <v>272</v>
      </c>
    </row>
    <row r="661" spans="5:9" x14ac:dyDescent="0.25">
      <c r="E661" s="33">
        <v>5780</v>
      </c>
      <c r="F661" s="33" t="s">
        <v>2484</v>
      </c>
      <c r="G661" s="33" t="s">
        <v>2485</v>
      </c>
      <c r="H661" s="33" t="s">
        <v>2486</v>
      </c>
      <c r="I661" s="33" t="s">
        <v>1092</v>
      </c>
    </row>
    <row r="662" spans="5:9" x14ac:dyDescent="0.25">
      <c r="E662" s="33">
        <v>5781</v>
      </c>
      <c r="F662" s="33" t="s">
        <v>2487</v>
      </c>
      <c r="G662" s="33" t="s">
        <v>2488</v>
      </c>
      <c r="H662" s="33" t="s">
        <v>2489</v>
      </c>
      <c r="I662" s="33" t="s">
        <v>434</v>
      </c>
    </row>
    <row r="663" spans="5:9" x14ac:dyDescent="0.25">
      <c r="E663" s="33">
        <v>5782</v>
      </c>
      <c r="F663" s="33" t="s">
        <v>2490</v>
      </c>
      <c r="G663" s="33" t="s">
        <v>2491</v>
      </c>
      <c r="H663" s="33" t="s">
        <v>2492</v>
      </c>
      <c r="I663" s="33" t="s">
        <v>2244</v>
      </c>
    </row>
    <row r="664" spans="5:9" x14ac:dyDescent="0.25">
      <c r="E664" s="33">
        <v>5783</v>
      </c>
      <c r="F664" s="33" t="s">
        <v>2493</v>
      </c>
      <c r="G664" s="33" t="s">
        <v>2494</v>
      </c>
      <c r="H664" s="33" t="s">
        <v>2495</v>
      </c>
      <c r="I664" s="33" t="s">
        <v>1875</v>
      </c>
    </row>
    <row r="665" spans="5:9" x14ac:dyDescent="0.25">
      <c r="E665" s="33">
        <v>5784</v>
      </c>
      <c r="F665" s="33" t="s">
        <v>2496</v>
      </c>
      <c r="G665" s="33" t="s">
        <v>2497</v>
      </c>
      <c r="H665" s="33" t="s">
        <v>2498</v>
      </c>
      <c r="I665" s="33" t="s">
        <v>1466</v>
      </c>
    </row>
    <row r="666" spans="5:9" x14ac:dyDescent="0.25">
      <c r="E666" s="33">
        <v>5785</v>
      </c>
      <c r="F666" s="33" t="s">
        <v>2499</v>
      </c>
      <c r="G666" s="33" t="s">
        <v>2500</v>
      </c>
      <c r="H666" s="33" t="s">
        <v>2501</v>
      </c>
      <c r="I666" s="33" t="s">
        <v>2502</v>
      </c>
    </row>
    <row r="667" spans="5:9" x14ac:dyDescent="0.25">
      <c r="E667" s="33">
        <v>5786</v>
      </c>
      <c r="F667" s="33" t="s">
        <v>2503</v>
      </c>
      <c r="G667" s="33" t="s">
        <v>2504</v>
      </c>
      <c r="H667" s="33" t="s">
        <v>2505</v>
      </c>
      <c r="I667" s="33" t="s">
        <v>2506</v>
      </c>
    </row>
    <row r="668" spans="5:9" x14ac:dyDescent="0.25">
      <c r="E668" s="33">
        <v>5787</v>
      </c>
      <c r="F668" s="33" t="s">
        <v>2507</v>
      </c>
      <c r="G668" s="33" t="s">
        <v>2508</v>
      </c>
      <c r="H668" s="33" t="s">
        <v>2509</v>
      </c>
      <c r="I668" s="33" t="s">
        <v>2510</v>
      </c>
    </row>
    <row r="669" spans="5:9" x14ac:dyDescent="0.25">
      <c r="E669" s="33">
        <v>5788</v>
      </c>
      <c r="F669" s="33" t="s">
        <v>2511</v>
      </c>
      <c r="G669" s="33" t="s">
        <v>2512</v>
      </c>
      <c r="H669" s="33" t="s">
        <v>2513</v>
      </c>
      <c r="I669" s="33" t="s">
        <v>2514</v>
      </c>
    </row>
    <row r="670" spans="5:9" x14ac:dyDescent="0.25">
      <c r="E670" s="33">
        <v>5789</v>
      </c>
      <c r="F670" s="33" t="s">
        <v>2515</v>
      </c>
      <c r="G670" s="33" t="s">
        <v>2516</v>
      </c>
      <c r="H670" s="33" t="s">
        <v>2517</v>
      </c>
      <c r="I670" s="33" t="s">
        <v>2518</v>
      </c>
    </row>
    <row r="671" spans="5:9" x14ac:dyDescent="0.25">
      <c r="E671" s="33">
        <v>5790</v>
      </c>
      <c r="F671" s="33" t="s">
        <v>2519</v>
      </c>
      <c r="G671" s="33" t="s">
        <v>2520</v>
      </c>
      <c r="H671" s="33" t="s">
        <v>2521</v>
      </c>
      <c r="I671" s="33" t="s">
        <v>1994</v>
      </c>
    </row>
    <row r="672" spans="5:9" x14ac:dyDescent="0.25">
      <c r="E672" s="33">
        <v>5791</v>
      </c>
      <c r="F672" s="33" t="s">
        <v>2522</v>
      </c>
      <c r="G672" s="33" t="s">
        <v>2523</v>
      </c>
      <c r="H672" s="33" t="s">
        <v>2524</v>
      </c>
      <c r="I672" s="33" t="s">
        <v>2525</v>
      </c>
    </row>
    <row r="673" spans="5:9" x14ac:dyDescent="0.25">
      <c r="E673" s="33">
        <v>5792</v>
      </c>
      <c r="F673" s="33" t="s">
        <v>2526</v>
      </c>
      <c r="G673" s="33" t="s">
        <v>2527</v>
      </c>
      <c r="H673" s="33" t="s">
        <v>2528</v>
      </c>
      <c r="I673" s="33" t="s">
        <v>1142</v>
      </c>
    </row>
    <row r="674" spans="5:9" x14ac:dyDescent="0.25">
      <c r="E674" s="33">
        <v>5793</v>
      </c>
      <c r="F674" s="33" t="s">
        <v>2529</v>
      </c>
      <c r="G674" s="33" t="s">
        <v>2530</v>
      </c>
      <c r="H674" s="33" t="s">
        <v>2531</v>
      </c>
      <c r="I674" s="33" t="s">
        <v>2532</v>
      </c>
    </row>
    <row r="675" spans="5:9" x14ac:dyDescent="0.25">
      <c r="E675" s="33">
        <v>5794</v>
      </c>
      <c r="F675" s="33" t="s">
        <v>2533</v>
      </c>
      <c r="G675" s="33" t="s">
        <v>2534</v>
      </c>
      <c r="H675" s="33" t="s">
        <v>2535</v>
      </c>
      <c r="I675" s="33" t="s">
        <v>1100</v>
      </c>
    </row>
    <row r="676" spans="5:9" x14ac:dyDescent="0.25">
      <c r="E676" s="33">
        <v>5795</v>
      </c>
      <c r="F676" s="33" t="s">
        <v>2536</v>
      </c>
      <c r="G676" s="33" t="s">
        <v>2537</v>
      </c>
      <c r="H676" s="33" t="s">
        <v>2538</v>
      </c>
      <c r="I676" s="33" t="s">
        <v>596</v>
      </c>
    </row>
    <row r="677" spans="5:9" x14ac:dyDescent="0.25">
      <c r="E677" s="33">
        <v>5796</v>
      </c>
      <c r="F677" s="33" t="s">
        <v>2539</v>
      </c>
      <c r="G677" s="33" t="s">
        <v>2540</v>
      </c>
      <c r="H677" s="33" t="s">
        <v>2541</v>
      </c>
      <c r="I677" s="33" t="s">
        <v>580</v>
      </c>
    </row>
    <row r="678" spans="5:9" x14ac:dyDescent="0.25">
      <c r="E678" s="33">
        <v>5797</v>
      </c>
      <c r="F678" s="33" t="s">
        <v>2542</v>
      </c>
      <c r="G678" s="33" t="s">
        <v>2543</v>
      </c>
      <c r="H678" s="33" t="s">
        <v>2544</v>
      </c>
      <c r="I678" s="33" t="s">
        <v>2545</v>
      </c>
    </row>
    <row r="679" spans="5:9" x14ac:dyDescent="0.25">
      <c r="E679" s="33">
        <v>5798</v>
      </c>
      <c r="F679" s="33" t="s">
        <v>2546</v>
      </c>
      <c r="G679" s="33" t="s">
        <v>2547</v>
      </c>
      <c r="H679" s="33" t="s">
        <v>2548</v>
      </c>
      <c r="I679" s="33" t="s">
        <v>2549</v>
      </c>
    </row>
    <row r="680" spans="5:9" x14ac:dyDescent="0.25">
      <c r="E680" s="33">
        <v>5799</v>
      </c>
      <c r="F680" s="33" t="s">
        <v>2550</v>
      </c>
      <c r="G680" s="33" t="s">
        <v>2551</v>
      </c>
      <c r="H680" s="33" t="s">
        <v>2552</v>
      </c>
      <c r="I680" s="33" t="s">
        <v>700</v>
      </c>
    </row>
    <row r="681" spans="5:9" x14ac:dyDescent="0.25">
      <c r="E681" s="33">
        <v>5800</v>
      </c>
      <c r="F681" s="33" t="s">
        <v>2553</v>
      </c>
      <c r="G681" s="33" t="s">
        <v>2554</v>
      </c>
      <c r="H681" s="33" t="s">
        <v>2555</v>
      </c>
      <c r="I681" s="33" t="s">
        <v>434</v>
      </c>
    </row>
    <row r="682" spans="5:9" x14ac:dyDescent="0.25">
      <c r="E682" s="33">
        <v>5801</v>
      </c>
      <c r="F682" s="33" t="s">
        <v>2556</v>
      </c>
      <c r="G682" s="33" t="s">
        <v>2557</v>
      </c>
      <c r="H682" s="33" t="s">
        <v>2558</v>
      </c>
      <c r="I682" s="33" t="s">
        <v>1280</v>
      </c>
    </row>
    <row r="683" spans="5:9" x14ac:dyDescent="0.25">
      <c r="E683" s="33">
        <v>5802</v>
      </c>
      <c r="F683" s="33" t="s">
        <v>2559</v>
      </c>
      <c r="G683" s="33" t="s">
        <v>2560</v>
      </c>
      <c r="H683" s="33" t="s">
        <v>2561</v>
      </c>
      <c r="I683" s="33" t="s">
        <v>1100</v>
      </c>
    </row>
    <row r="684" spans="5:9" x14ac:dyDescent="0.25">
      <c r="E684" s="33">
        <v>5803</v>
      </c>
      <c r="F684" s="33" t="s">
        <v>2562</v>
      </c>
      <c r="G684" s="33" t="s">
        <v>2563</v>
      </c>
      <c r="H684" s="33" t="s">
        <v>2564</v>
      </c>
      <c r="I684" s="33" t="s">
        <v>1316</v>
      </c>
    </row>
    <row r="685" spans="5:9" x14ac:dyDescent="0.25">
      <c r="E685" s="33">
        <v>5804</v>
      </c>
      <c r="F685" s="33" t="s">
        <v>2565</v>
      </c>
      <c r="G685" s="33" t="s">
        <v>2566</v>
      </c>
      <c r="H685" s="33" t="s">
        <v>2567</v>
      </c>
      <c r="I685" s="33" t="s">
        <v>584</v>
      </c>
    </row>
    <row r="686" spans="5:9" x14ac:dyDescent="0.25">
      <c r="E686" s="33">
        <v>5805</v>
      </c>
      <c r="F686" s="33" t="s">
        <v>2568</v>
      </c>
      <c r="G686" s="33" t="s">
        <v>2569</v>
      </c>
      <c r="H686" s="33" t="s">
        <v>2570</v>
      </c>
      <c r="I686" s="33" t="s">
        <v>2571</v>
      </c>
    </row>
    <row r="687" spans="5:9" x14ac:dyDescent="0.25">
      <c r="E687" s="33">
        <v>5806</v>
      </c>
      <c r="F687" s="33" t="s">
        <v>2572</v>
      </c>
      <c r="G687" s="33" t="s">
        <v>2573</v>
      </c>
      <c r="H687" s="33" t="s">
        <v>2574</v>
      </c>
      <c r="I687" s="33" t="s">
        <v>2575</v>
      </c>
    </row>
    <row r="688" spans="5:9" x14ac:dyDescent="0.25">
      <c r="E688" s="33">
        <v>5807</v>
      </c>
      <c r="F688" s="33" t="s">
        <v>2576</v>
      </c>
      <c r="G688" s="33" t="s">
        <v>2577</v>
      </c>
      <c r="H688" s="33" t="s">
        <v>2578</v>
      </c>
      <c r="I688" s="33" t="s">
        <v>1157</v>
      </c>
    </row>
    <row r="689" spans="5:9" x14ac:dyDescent="0.25">
      <c r="E689" s="33">
        <v>5808</v>
      </c>
      <c r="F689" s="33" t="s">
        <v>2579</v>
      </c>
      <c r="G689" s="33" t="s">
        <v>2580</v>
      </c>
      <c r="H689" s="33" t="s">
        <v>2581</v>
      </c>
      <c r="I689" s="33" t="s">
        <v>2582</v>
      </c>
    </row>
    <row r="690" spans="5:9" x14ac:dyDescent="0.25">
      <c r="E690" s="33">
        <v>5809</v>
      </c>
      <c r="F690" s="33" t="s">
        <v>2583</v>
      </c>
      <c r="G690" s="33" t="s">
        <v>2584</v>
      </c>
      <c r="H690" s="33" t="s">
        <v>2585</v>
      </c>
      <c r="I690" s="33" t="s">
        <v>1092</v>
      </c>
    </row>
    <row r="691" spans="5:9" x14ac:dyDescent="0.25">
      <c r="E691" s="33">
        <v>5810</v>
      </c>
      <c r="F691" s="33" t="s">
        <v>2586</v>
      </c>
      <c r="G691" s="33" t="s">
        <v>2587</v>
      </c>
      <c r="H691" s="33" t="s">
        <v>2588</v>
      </c>
      <c r="I691" s="33" t="s">
        <v>2589</v>
      </c>
    </row>
    <row r="692" spans="5:9" x14ac:dyDescent="0.25">
      <c r="E692" s="33">
        <v>5811</v>
      </c>
      <c r="F692" s="33" t="s">
        <v>2590</v>
      </c>
      <c r="G692" s="33" t="s">
        <v>2591</v>
      </c>
      <c r="H692" s="33" t="s">
        <v>2592</v>
      </c>
      <c r="I692" s="33" t="s">
        <v>2208</v>
      </c>
    </row>
    <row r="693" spans="5:9" x14ac:dyDescent="0.25">
      <c r="E693" s="33">
        <v>5812</v>
      </c>
      <c r="F693" s="33" t="s">
        <v>2593</v>
      </c>
      <c r="G693" s="33" t="s">
        <v>2594</v>
      </c>
      <c r="H693" s="33" t="s">
        <v>2595</v>
      </c>
      <c r="I693" s="33" t="s">
        <v>2596</v>
      </c>
    </row>
    <row r="694" spans="5:9" x14ac:dyDescent="0.25">
      <c r="E694" s="33">
        <v>5813</v>
      </c>
      <c r="F694" s="33" t="s">
        <v>2597</v>
      </c>
      <c r="G694" s="33" t="s">
        <v>2598</v>
      </c>
      <c r="H694" s="33" t="s">
        <v>2599</v>
      </c>
      <c r="I694" s="33" t="s">
        <v>348</v>
      </c>
    </row>
    <row r="695" spans="5:9" x14ac:dyDescent="0.25">
      <c r="E695" s="33">
        <v>5814</v>
      </c>
      <c r="F695" s="33" t="s">
        <v>2600</v>
      </c>
      <c r="G695" s="33" t="s">
        <v>2601</v>
      </c>
      <c r="H695" s="33" t="s">
        <v>2602</v>
      </c>
      <c r="I695" s="33" t="s">
        <v>2603</v>
      </c>
    </row>
    <row r="696" spans="5:9" x14ac:dyDescent="0.25">
      <c r="E696" s="33">
        <v>5815</v>
      </c>
      <c r="F696" s="33" t="s">
        <v>2604</v>
      </c>
      <c r="G696" s="33" t="s">
        <v>2605</v>
      </c>
      <c r="H696" s="33" t="s">
        <v>2606</v>
      </c>
      <c r="I696" s="33" t="s">
        <v>2607</v>
      </c>
    </row>
    <row r="697" spans="5:9" x14ac:dyDescent="0.25">
      <c r="E697" s="33">
        <v>5816</v>
      </c>
      <c r="F697" s="33" t="s">
        <v>2608</v>
      </c>
      <c r="G697" s="33" t="s">
        <v>2609</v>
      </c>
      <c r="H697" s="33" t="s">
        <v>2610</v>
      </c>
      <c r="I697" s="33" t="s">
        <v>1525</v>
      </c>
    </row>
    <row r="698" spans="5:9" x14ac:dyDescent="0.25">
      <c r="E698" s="33">
        <v>5817</v>
      </c>
      <c r="F698" s="33" t="s">
        <v>2611</v>
      </c>
      <c r="G698" s="33" t="s">
        <v>2612</v>
      </c>
      <c r="H698" s="33" t="s">
        <v>2613</v>
      </c>
      <c r="I698" s="33" t="s">
        <v>873</v>
      </c>
    </row>
    <row r="699" spans="5:9" x14ac:dyDescent="0.25">
      <c r="E699" s="33">
        <v>5818</v>
      </c>
      <c r="F699" s="33" t="s">
        <v>2614</v>
      </c>
      <c r="G699" s="33" t="s">
        <v>2615</v>
      </c>
      <c r="H699" s="33" t="s">
        <v>2616</v>
      </c>
      <c r="I699" s="33" t="s">
        <v>2617</v>
      </c>
    </row>
    <row r="700" spans="5:9" x14ac:dyDescent="0.25">
      <c r="E700" s="33">
        <v>5819</v>
      </c>
      <c r="F700" s="33" t="s">
        <v>2618</v>
      </c>
      <c r="G700" s="33" t="s">
        <v>2619</v>
      </c>
      <c r="H700" s="33" t="s">
        <v>2620</v>
      </c>
      <c r="I700" s="33" t="s">
        <v>1529</v>
      </c>
    </row>
    <row r="701" spans="5:9" x14ac:dyDescent="0.25">
      <c r="E701" s="33">
        <v>5820</v>
      </c>
      <c r="F701" s="33" t="s">
        <v>2621</v>
      </c>
      <c r="G701" s="33" t="s">
        <v>2622</v>
      </c>
      <c r="H701" s="33" t="s">
        <v>2623</v>
      </c>
      <c r="I701" s="33" t="s">
        <v>2589</v>
      </c>
    </row>
    <row r="702" spans="5:9" x14ac:dyDescent="0.25">
      <c r="E702" s="33">
        <v>5821</v>
      </c>
      <c r="F702" s="33" t="s">
        <v>2624</v>
      </c>
      <c r="G702" s="33" t="s">
        <v>2625</v>
      </c>
      <c r="H702" s="33" t="s">
        <v>2626</v>
      </c>
      <c r="I702" s="33" t="s">
        <v>2627</v>
      </c>
    </row>
    <row r="703" spans="5:9" x14ac:dyDescent="0.25">
      <c r="E703" s="33">
        <v>5822</v>
      </c>
      <c r="F703" s="33" t="s">
        <v>2628</v>
      </c>
      <c r="G703" s="33" t="s">
        <v>2629</v>
      </c>
      <c r="H703" s="33" t="s">
        <v>2630</v>
      </c>
      <c r="I703" s="33" t="s">
        <v>1984</v>
      </c>
    </row>
    <row r="704" spans="5:9" x14ac:dyDescent="0.25">
      <c r="E704" s="33">
        <v>5823</v>
      </c>
      <c r="F704" s="33" t="s">
        <v>2631</v>
      </c>
      <c r="G704" s="33" t="s">
        <v>2632</v>
      </c>
      <c r="H704" s="33" t="s">
        <v>2633</v>
      </c>
      <c r="I704" s="33" t="s">
        <v>2634</v>
      </c>
    </row>
    <row r="705" spans="5:9" x14ac:dyDescent="0.25">
      <c r="E705" s="33">
        <v>5824</v>
      </c>
      <c r="F705" s="33" t="s">
        <v>2635</v>
      </c>
      <c r="G705" s="33" t="s">
        <v>2636</v>
      </c>
      <c r="H705" s="33" t="s">
        <v>2637</v>
      </c>
      <c r="I705" s="33" t="s">
        <v>177</v>
      </c>
    </row>
    <row r="706" spans="5:9" x14ac:dyDescent="0.25">
      <c r="E706" s="33">
        <v>5825</v>
      </c>
      <c r="F706" s="33" t="s">
        <v>2638</v>
      </c>
      <c r="G706" s="33" t="s">
        <v>2639</v>
      </c>
      <c r="H706" s="33" t="s">
        <v>2640</v>
      </c>
      <c r="I706" s="33" t="s">
        <v>321</v>
      </c>
    </row>
    <row r="707" spans="5:9" x14ac:dyDescent="0.25">
      <c r="E707" s="33">
        <v>5826</v>
      </c>
      <c r="F707" s="33" t="s">
        <v>2641</v>
      </c>
      <c r="G707" s="33" t="s">
        <v>2642</v>
      </c>
      <c r="H707" s="33" t="s">
        <v>2643</v>
      </c>
      <c r="I707" s="33" t="s">
        <v>2644</v>
      </c>
    </row>
    <row r="708" spans="5:9" x14ac:dyDescent="0.25">
      <c r="E708" s="33">
        <v>5827</v>
      </c>
      <c r="F708" s="33" t="s">
        <v>2645</v>
      </c>
      <c r="G708" s="33" t="s">
        <v>2646</v>
      </c>
      <c r="H708" s="33" t="s">
        <v>2647</v>
      </c>
      <c r="I708" s="33" t="s">
        <v>1369</v>
      </c>
    </row>
    <row r="709" spans="5:9" x14ac:dyDescent="0.25">
      <c r="E709" s="33">
        <v>5828</v>
      </c>
      <c r="F709" s="33" t="s">
        <v>2648</v>
      </c>
      <c r="G709" s="33" t="s">
        <v>2649</v>
      </c>
      <c r="H709" s="33" t="s">
        <v>2650</v>
      </c>
      <c r="I709" s="33" t="s">
        <v>1977</v>
      </c>
    </row>
    <row r="710" spans="5:9" x14ac:dyDescent="0.25">
      <c r="E710" s="33">
        <v>5829</v>
      </c>
      <c r="F710" s="33" t="s">
        <v>2651</v>
      </c>
      <c r="G710" s="33" t="s">
        <v>2652</v>
      </c>
      <c r="H710" s="33" t="s">
        <v>2653</v>
      </c>
      <c r="I710" s="33" t="s">
        <v>455</v>
      </c>
    </row>
    <row r="711" spans="5:9" x14ac:dyDescent="0.25">
      <c r="E711" s="33">
        <v>5830</v>
      </c>
      <c r="F711" s="33" t="s">
        <v>2654</v>
      </c>
      <c r="G711" s="33" t="s">
        <v>2655</v>
      </c>
      <c r="H711" s="33" t="s">
        <v>2656</v>
      </c>
      <c r="I711" s="33" t="s">
        <v>1153</v>
      </c>
    </row>
    <row r="712" spans="5:9" x14ac:dyDescent="0.25">
      <c r="E712" s="33">
        <v>5831</v>
      </c>
      <c r="F712" s="33" t="s">
        <v>2657</v>
      </c>
      <c r="G712" s="33" t="s">
        <v>2658</v>
      </c>
      <c r="H712" s="33" t="s">
        <v>2659</v>
      </c>
      <c r="I712" s="33" t="s">
        <v>430</v>
      </c>
    </row>
    <row r="713" spans="5:9" x14ac:dyDescent="0.25">
      <c r="E713" s="33">
        <v>5832</v>
      </c>
      <c r="F713" s="33" t="s">
        <v>2660</v>
      </c>
      <c r="G713" s="33" t="s">
        <v>2661</v>
      </c>
      <c r="H713" s="33" t="s">
        <v>2662</v>
      </c>
      <c r="I713" s="33" t="s">
        <v>2327</v>
      </c>
    </row>
    <row r="714" spans="5:9" x14ac:dyDescent="0.25">
      <c r="E714" s="33">
        <v>5833</v>
      </c>
      <c r="F714" s="33" t="s">
        <v>2663</v>
      </c>
      <c r="G714" s="33" t="s">
        <v>2664</v>
      </c>
      <c r="H714" s="33" t="s">
        <v>2665</v>
      </c>
      <c r="I714" s="33" t="s">
        <v>2666</v>
      </c>
    </row>
    <row r="715" spans="5:9" x14ac:dyDescent="0.25">
      <c r="E715" s="33">
        <v>5834</v>
      </c>
      <c r="F715" s="33" t="s">
        <v>2667</v>
      </c>
      <c r="G715" s="33" t="s">
        <v>2668</v>
      </c>
      <c r="H715" s="33" t="s">
        <v>2669</v>
      </c>
      <c r="I715" s="33" t="s">
        <v>381</v>
      </c>
    </row>
    <row r="716" spans="5:9" x14ac:dyDescent="0.25">
      <c r="E716" s="33">
        <v>5835</v>
      </c>
      <c r="F716" s="33" t="s">
        <v>2670</v>
      </c>
      <c r="G716" s="33" t="s">
        <v>2671</v>
      </c>
      <c r="H716" s="33" t="s">
        <v>2672</v>
      </c>
      <c r="I716" s="33" t="s">
        <v>333</v>
      </c>
    </row>
    <row r="717" spans="5:9" x14ac:dyDescent="0.25">
      <c r="E717" s="33">
        <v>5836</v>
      </c>
      <c r="F717" s="33" t="s">
        <v>2673</v>
      </c>
      <c r="G717" s="33" t="s">
        <v>2674</v>
      </c>
      <c r="H717" s="33" t="s">
        <v>2675</v>
      </c>
      <c r="I717" s="33" t="s">
        <v>1077</v>
      </c>
    </row>
    <row r="718" spans="5:9" x14ac:dyDescent="0.25">
      <c r="E718" s="33">
        <v>5837</v>
      </c>
      <c r="F718" s="33" t="s">
        <v>2676</v>
      </c>
      <c r="G718" s="33" t="s">
        <v>2677</v>
      </c>
      <c r="H718" s="33" t="s">
        <v>2678</v>
      </c>
      <c r="I718" s="33" t="s">
        <v>2679</v>
      </c>
    </row>
    <row r="719" spans="5:9" x14ac:dyDescent="0.25">
      <c r="E719" s="33">
        <v>5838</v>
      </c>
      <c r="F719" s="33" t="s">
        <v>2680</v>
      </c>
      <c r="G719" s="33" t="s">
        <v>2681</v>
      </c>
      <c r="H719" s="33" t="s">
        <v>2682</v>
      </c>
      <c r="I719" s="33" t="s">
        <v>853</v>
      </c>
    </row>
    <row r="720" spans="5:9" x14ac:dyDescent="0.25">
      <c r="E720" s="33">
        <v>5839</v>
      </c>
      <c r="F720" s="33" t="s">
        <v>2683</v>
      </c>
      <c r="G720" s="33" t="s">
        <v>2684</v>
      </c>
      <c r="H720" s="33" t="s">
        <v>2685</v>
      </c>
      <c r="I720" s="33" t="s">
        <v>790</v>
      </c>
    </row>
    <row r="721" spans="5:9" x14ac:dyDescent="0.25">
      <c r="E721" s="33">
        <v>5840</v>
      </c>
      <c r="F721" s="33" t="s">
        <v>2686</v>
      </c>
      <c r="G721" s="33" t="s">
        <v>2687</v>
      </c>
      <c r="H721" s="33" t="s">
        <v>2688</v>
      </c>
      <c r="I721" s="33" t="s">
        <v>790</v>
      </c>
    </row>
    <row r="722" spans="5:9" x14ac:dyDescent="0.25">
      <c r="E722" s="33">
        <v>5841</v>
      </c>
      <c r="F722" s="33" t="s">
        <v>2689</v>
      </c>
      <c r="G722" s="33" t="s">
        <v>2690</v>
      </c>
      <c r="H722" s="33" t="s">
        <v>2691</v>
      </c>
      <c r="I722" s="33" t="s">
        <v>2692</v>
      </c>
    </row>
    <row r="723" spans="5:9" x14ac:dyDescent="0.25">
      <c r="E723" s="33">
        <v>5842</v>
      </c>
      <c r="F723" s="33" t="s">
        <v>2693</v>
      </c>
      <c r="G723" s="33" t="s">
        <v>2694</v>
      </c>
      <c r="H723" s="33" t="s">
        <v>2695</v>
      </c>
      <c r="I723" s="33" t="s">
        <v>476</v>
      </c>
    </row>
    <row r="724" spans="5:9" x14ac:dyDescent="0.25">
      <c r="E724" s="33">
        <v>5843</v>
      </c>
      <c r="F724" s="33" t="s">
        <v>2696</v>
      </c>
      <c r="G724" s="33" t="s">
        <v>2697</v>
      </c>
      <c r="H724" s="33" t="s">
        <v>2698</v>
      </c>
      <c r="I724" s="33" t="s">
        <v>430</v>
      </c>
    </row>
    <row r="725" spans="5:9" x14ac:dyDescent="0.25">
      <c r="E725" s="33">
        <v>5844</v>
      </c>
      <c r="F725" s="33" t="s">
        <v>2699</v>
      </c>
      <c r="G725" s="33" t="s">
        <v>2700</v>
      </c>
      <c r="H725" s="33" t="s">
        <v>2701</v>
      </c>
      <c r="I725" s="33" t="s">
        <v>1309</v>
      </c>
    </row>
    <row r="726" spans="5:9" x14ac:dyDescent="0.25">
      <c r="E726" s="33">
        <v>5845</v>
      </c>
      <c r="F726" s="33" t="s">
        <v>2702</v>
      </c>
      <c r="G726" s="33" t="s">
        <v>2703</v>
      </c>
      <c r="H726" s="33" t="s">
        <v>2704</v>
      </c>
      <c r="I726" s="33" t="s">
        <v>2705</v>
      </c>
    </row>
    <row r="727" spans="5:9" x14ac:dyDescent="0.25">
      <c r="E727" s="33">
        <v>5846</v>
      </c>
      <c r="F727" s="33" t="s">
        <v>2706</v>
      </c>
      <c r="G727" s="33" t="s">
        <v>2707</v>
      </c>
      <c r="H727" s="33" t="s">
        <v>2708</v>
      </c>
      <c r="I727" s="33" t="s">
        <v>1316</v>
      </c>
    </row>
    <row r="728" spans="5:9" x14ac:dyDescent="0.25">
      <c r="E728" s="33">
        <v>5847</v>
      </c>
      <c r="F728" s="33" t="s">
        <v>2709</v>
      </c>
      <c r="G728" s="33" t="s">
        <v>2710</v>
      </c>
      <c r="H728" s="33" t="s">
        <v>2711</v>
      </c>
      <c r="I728" s="33" t="s">
        <v>2289</v>
      </c>
    </row>
    <row r="729" spans="5:9" x14ac:dyDescent="0.25">
      <c r="E729" s="33">
        <v>5848</v>
      </c>
      <c r="F729" s="33" t="s">
        <v>2712</v>
      </c>
      <c r="G729" s="33" t="s">
        <v>2713</v>
      </c>
      <c r="H729" s="33" t="s">
        <v>2714</v>
      </c>
      <c r="I729" s="33" t="s">
        <v>279</v>
      </c>
    </row>
    <row r="730" spans="5:9" x14ac:dyDescent="0.25">
      <c r="E730" s="33">
        <v>5849</v>
      </c>
      <c r="F730" s="33" t="s">
        <v>2715</v>
      </c>
      <c r="G730" s="33" t="s">
        <v>2716</v>
      </c>
      <c r="H730" s="33" t="s">
        <v>2717</v>
      </c>
      <c r="I730" s="33" t="s">
        <v>2718</v>
      </c>
    </row>
    <row r="731" spans="5:9" x14ac:dyDescent="0.25">
      <c r="E731" s="33">
        <v>5850</v>
      </c>
      <c r="F731" s="33" t="s">
        <v>2719</v>
      </c>
      <c r="G731" s="33" t="s">
        <v>2720</v>
      </c>
      <c r="H731" s="33" t="s">
        <v>2721</v>
      </c>
      <c r="I731" s="33" t="s">
        <v>2340</v>
      </c>
    </row>
    <row r="732" spans="5:9" x14ac:dyDescent="0.25">
      <c r="E732" s="33">
        <v>5851</v>
      </c>
      <c r="F732" s="33" t="s">
        <v>2722</v>
      </c>
      <c r="G732" s="33" t="s">
        <v>2723</v>
      </c>
      <c r="H732" s="33" t="s">
        <v>2724</v>
      </c>
      <c r="I732" s="33" t="s">
        <v>615</v>
      </c>
    </row>
    <row r="733" spans="5:9" x14ac:dyDescent="0.25">
      <c r="E733" s="33">
        <v>5852</v>
      </c>
      <c r="F733" s="33" t="s">
        <v>2725</v>
      </c>
      <c r="G733" s="33" t="s">
        <v>2726</v>
      </c>
      <c r="H733" s="33" t="s">
        <v>2727</v>
      </c>
      <c r="I733" s="33" t="s">
        <v>2728</v>
      </c>
    </row>
    <row r="734" spans="5:9" x14ac:dyDescent="0.25">
      <c r="E734" s="33">
        <v>5853</v>
      </c>
      <c r="F734" s="33" t="s">
        <v>2729</v>
      </c>
      <c r="G734" s="33" t="s">
        <v>2730</v>
      </c>
      <c r="H734" s="33" t="s">
        <v>2731</v>
      </c>
      <c r="I734" s="33" t="s">
        <v>1575</v>
      </c>
    </row>
    <row r="735" spans="5:9" x14ac:dyDescent="0.25">
      <c r="E735" s="33">
        <v>5854</v>
      </c>
      <c r="F735" s="33" t="s">
        <v>2732</v>
      </c>
      <c r="G735" s="33" t="s">
        <v>2733</v>
      </c>
      <c r="H735" s="33" t="s">
        <v>2734</v>
      </c>
      <c r="I735" s="33" t="s">
        <v>310</v>
      </c>
    </row>
    <row r="736" spans="5:9" x14ac:dyDescent="0.25">
      <c r="E736" s="33">
        <v>5855</v>
      </c>
      <c r="F736" s="33" t="s">
        <v>2735</v>
      </c>
      <c r="G736" s="33" t="s">
        <v>2736</v>
      </c>
      <c r="H736" s="33" t="s">
        <v>2737</v>
      </c>
      <c r="I736" s="33" t="s">
        <v>462</v>
      </c>
    </row>
    <row r="737" spans="5:9" x14ac:dyDescent="0.25">
      <c r="E737" s="33">
        <v>5856</v>
      </c>
      <c r="F737" s="33" t="s">
        <v>2738</v>
      </c>
      <c r="G737" s="33" t="s">
        <v>2739</v>
      </c>
      <c r="H737" s="33" t="s">
        <v>2740</v>
      </c>
      <c r="I737" s="33" t="s">
        <v>2741</v>
      </c>
    </row>
    <row r="738" spans="5:9" x14ac:dyDescent="0.25">
      <c r="E738" s="33">
        <v>5857</v>
      </c>
      <c r="F738" s="33" t="s">
        <v>2742</v>
      </c>
      <c r="G738" s="33" t="s">
        <v>2743</v>
      </c>
      <c r="H738" s="33" t="s">
        <v>2744</v>
      </c>
      <c r="I738" s="33" t="s">
        <v>2140</v>
      </c>
    </row>
    <row r="739" spans="5:9" x14ac:dyDescent="0.25">
      <c r="E739" s="33">
        <v>5858</v>
      </c>
      <c r="F739" s="33" t="s">
        <v>2745</v>
      </c>
      <c r="G739" s="33" t="s">
        <v>2746</v>
      </c>
      <c r="H739" s="33" t="s">
        <v>2747</v>
      </c>
      <c r="I739" s="33" t="s">
        <v>1065</v>
      </c>
    </row>
    <row r="740" spans="5:9" x14ac:dyDescent="0.25">
      <c r="E740" s="33">
        <v>5859</v>
      </c>
      <c r="F740" s="33" t="s">
        <v>2748</v>
      </c>
      <c r="G740" s="33" t="s">
        <v>2749</v>
      </c>
      <c r="H740" s="33" t="s">
        <v>2750</v>
      </c>
      <c r="I740" s="33" t="s">
        <v>299</v>
      </c>
    </row>
    <row r="741" spans="5:9" x14ac:dyDescent="0.25">
      <c r="E741" s="33">
        <v>5860</v>
      </c>
      <c r="F741" s="33" t="s">
        <v>2751</v>
      </c>
      <c r="G741" s="33" t="s">
        <v>2752</v>
      </c>
      <c r="H741" s="33" t="s">
        <v>2753</v>
      </c>
      <c r="I741" s="33" t="s">
        <v>1081</v>
      </c>
    </row>
    <row r="742" spans="5:9" x14ac:dyDescent="0.25">
      <c r="E742" s="33">
        <v>5861</v>
      </c>
      <c r="F742" s="33" t="s">
        <v>2754</v>
      </c>
      <c r="G742" s="33" t="s">
        <v>2755</v>
      </c>
      <c r="H742" s="33" t="s">
        <v>2756</v>
      </c>
      <c r="I742" s="33" t="s">
        <v>1462</v>
      </c>
    </row>
    <row r="743" spans="5:9" x14ac:dyDescent="0.25">
      <c r="E743" s="33">
        <v>5862</v>
      </c>
      <c r="F743" s="33" t="s">
        <v>2757</v>
      </c>
      <c r="G743" s="33" t="s">
        <v>2758</v>
      </c>
      <c r="H743" s="33" t="s">
        <v>2759</v>
      </c>
      <c r="I743" s="33" t="s">
        <v>1073</v>
      </c>
    </row>
    <row r="744" spans="5:9" x14ac:dyDescent="0.25">
      <c r="E744" s="33">
        <v>5863</v>
      </c>
      <c r="F744" s="33" t="s">
        <v>2760</v>
      </c>
      <c r="G744" s="33" t="s">
        <v>2761</v>
      </c>
      <c r="H744" s="33" t="s">
        <v>2762</v>
      </c>
      <c r="I744" s="33" t="s">
        <v>1579</v>
      </c>
    </row>
    <row r="745" spans="5:9" x14ac:dyDescent="0.25">
      <c r="E745" s="33">
        <v>5864</v>
      </c>
      <c r="F745" s="33" t="s">
        <v>2763</v>
      </c>
      <c r="G745" s="33" t="s">
        <v>2764</v>
      </c>
      <c r="H745" s="33" t="s">
        <v>2765</v>
      </c>
      <c r="I745" s="33" t="s">
        <v>837</v>
      </c>
    </row>
    <row r="746" spans="5:9" x14ac:dyDescent="0.25">
      <c r="E746" s="33">
        <v>5865</v>
      </c>
      <c r="F746" s="33" t="s">
        <v>2766</v>
      </c>
      <c r="G746" s="33" t="s">
        <v>2767</v>
      </c>
      <c r="H746" s="33" t="s">
        <v>2768</v>
      </c>
      <c r="I746" s="33" t="s">
        <v>611</v>
      </c>
    </row>
    <row r="747" spans="5:9" x14ac:dyDescent="0.25">
      <c r="E747" s="33">
        <v>5866</v>
      </c>
      <c r="F747" s="33" t="s">
        <v>2769</v>
      </c>
      <c r="G747" s="33" t="s">
        <v>2770</v>
      </c>
      <c r="H747" s="33" t="s">
        <v>2771</v>
      </c>
      <c r="I747" s="33" t="s">
        <v>887</v>
      </c>
    </row>
    <row r="748" spans="5:9" x14ac:dyDescent="0.25">
      <c r="E748" s="33">
        <v>5867</v>
      </c>
      <c r="F748" s="33" t="s">
        <v>2772</v>
      </c>
      <c r="G748" s="33" t="s">
        <v>2773</v>
      </c>
      <c r="H748" s="33" t="s">
        <v>2774</v>
      </c>
      <c r="I748" s="33" t="s">
        <v>458</v>
      </c>
    </row>
    <row r="749" spans="5:9" x14ac:dyDescent="0.25">
      <c r="E749" s="33">
        <v>5868</v>
      </c>
      <c r="F749" s="33" t="s">
        <v>2775</v>
      </c>
      <c r="G749" s="33" t="s">
        <v>2776</v>
      </c>
      <c r="H749" s="33" t="s">
        <v>2777</v>
      </c>
      <c r="I749" s="33" t="s">
        <v>430</v>
      </c>
    </row>
    <row r="750" spans="5:9" x14ac:dyDescent="0.25">
      <c r="E750" s="33">
        <v>5869</v>
      </c>
      <c r="F750" s="33" t="s">
        <v>2778</v>
      </c>
      <c r="G750" s="33" t="s">
        <v>2779</v>
      </c>
      <c r="H750" s="33" t="s">
        <v>2780</v>
      </c>
      <c r="I750" s="33" t="s">
        <v>2781</v>
      </c>
    </row>
    <row r="751" spans="5:9" x14ac:dyDescent="0.25">
      <c r="E751" s="33">
        <v>5870</v>
      </c>
      <c r="F751" s="33" t="s">
        <v>2782</v>
      </c>
      <c r="G751" s="33" t="s">
        <v>2783</v>
      </c>
      <c r="H751" s="33" t="s">
        <v>2784</v>
      </c>
      <c r="I751" s="33" t="s">
        <v>337</v>
      </c>
    </row>
    <row r="752" spans="5:9" x14ac:dyDescent="0.25">
      <c r="E752" s="33">
        <v>5871</v>
      </c>
      <c r="F752" s="33" t="s">
        <v>2785</v>
      </c>
      <c r="G752" s="33" t="s">
        <v>2786</v>
      </c>
      <c r="H752" s="33" t="s">
        <v>2787</v>
      </c>
      <c r="I752" s="33" t="s">
        <v>2208</v>
      </c>
    </row>
    <row r="753" spans="5:9" x14ac:dyDescent="0.25">
      <c r="E753" s="33">
        <v>5872</v>
      </c>
      <c r="F753" s="33" t="s">
        <v>2788</v>
      </c>
      <c r="G753" s="33" t="s">
        <v>2789</v>
      </c>
      <c r="H753" s="33" t="s">
        <v>2790</v>
      </c>
      <c r="I753" s="33" t="s">
        <v>833</v>
      </c>
    </row>
    <row r="754" spans="5:9" x14ac:dyDescent="0.25">
      <c r="E754" s="33">
        <v>5873</v>
      </c>
      <c r="F754" s="33" t="s">
        <v>2791</v>
      </c>
      <c r="G754" s="33" t="s">
        <v>2792</v>
      </c>
      <c r="H754" s="33" t="s">
        <v>2793</v>
      </c>
      <c r="I754" s="33" t="s">
        <v>592</v>
      </c>
    </row>
    <row r="755" spans="5:9" x14ac:dyDescent="0.25">
      <c r="E755" s="33">
        <v>5874</v>
      </c>
      <c r="F755" s="33" t="s">
        <v>2794</v>
      </c>
      <c r="G755" s="33" t="s">
        <v>2795</v>
      </c>
      <c r="H755" s="33" t="s">
        <v>2796</v>
      </c>
      <c r="I755" s="33" t="s">
        <v>664</v>
      </c>
    </row>
    <row r="756" spans="5:9" x14ac:dyDescent="0.25">
      <c r="E756" s="33">
        <v>5875</v>
      </c>
      <c r="F756" s="33" t="s">
        <v>2797</v>
      </c>
      <c r="G756" s="33" t="s">
        <v>2798</v>
      </c>
      <c r="H756" s="33" t="s">
        <v>2799</v>
      </c>
      <c r="I756" s="33" t="s">
        <v>462</v>
      </c>
    </row>
    <row r="757" spans="5:9" x14ac:dyDescent="0.25">
      <c r="E757" s="33">
        <v>5876</v>
      </c>
      <c r="F757" s="33" t="s">
        <v>2800</v>
      </c>
      <c r="G757" s="33" t="s">
        <v>2801</v>
      </c>
      <c r="H757" s="33" t="s">
        <v>2802</v>
      </c>
      <c r="I757" s="33" t="s">
        <v>276</v>
      </c>
    </row>
    <row r="758" spans="5:9" x14ac:dyDescent="0.25">
      <c r="E758" s="33">
        <v>5877</v>
      </c>
      <c r="F758" s="33" t="s">
        <v>2803</v>
      </c>
      <c r="G758" s="33" t="s">
        <v>2804</v>
      </c>
      <c r="H758" s="33" t="s">
        <v>2805</v>
      </c>
      <c r="I758" s="33" t="s">
        <v>1005</v>
      </c>
    </row>
    <row r="759" spans="5:9" x14ac:dyDescent="0.25">
      <c r="E759" s="33">
        <v>5878</v>
      </c>
      <c r="F759" s="33" t="s">
        <v>2806</v>
      </c>
      <c r="G759" s="33" t="s">
        <v>2807</v>
      </c>
      <c r="H759" s="33" t="s">
        <v>2808</v>
      </c>
      <c r="I759" s="33" t="s">
        <v>704</v>
      </c>
    </row>
    <row r="760" spans="5:9" x14ac:dyDescent="0.25">
      <c r="E760" s="33">
        <v>5879</v>
      </c>
      <c r="F760" s="33" t="s">
        <v>2809</v>
      </c>
      <c r="G760" s="33" t="s">
        <v>2810</v>
      </c>
      <c r="H760" s="33" t="s">
        <v>2811</v>
      </c>
      <c r="I760" s="33" t="s">
        <v>1029</v>
      </c>
    </row>
    <row r="761" spans="5:9" x14ac:dyDescent="0.25">
      <c r="E761" s="33">
        <v>5880</v>
      </c>
      <c r="F761" s="33" t="s">
        <v>2812</v>
      </c>
      <c r="G761" s="33" t="s">
        <v>2813</v>
      </c>
      <c r="H761" s="33" t="s">
        <v>2814</v>
      </c>
      <c r="I761" s="33" t="s">
        <v>299</v>
      </c>
    </row>
    <row r="762" spans="5:9" x14ac:dyDescent="0.25">
      <c r="E762" s="33">
        <v>5881</v>
      </c>
      <c r="F762" s="33" t="s">
        <v>2815</v>
      </c>
      <c r="G762" s="33" t="s">
        <v>2816</v>
      </c>
      <c r="H762" s="33" t="s">
        <v>2817</v>
      </c>
      <c r="I762" s="33" t="s">
        <v>2818</v>
      </c>
    </row>
    <row r="763" spans="5:9" x14ac:dyDescent="0.25">
      <c r="E763" s="33">
        <v>5882</v>
      </c>
      <c r="F763" s="33" t="s">
        <v>2819</v>
      </c>
      <c r="G763" s="33" t="s">
        <v>2820</v>
      </c>
      <c r="H763" s="33" t="s">
        <v>2821</v>
      </c>
      <c r="I763" s="33" t="s">
        <v>299</v>
      </c>
    </row>
    <row r="764" spans="5:9" x14ac:dyDescent="0.25">
      <c r="E764" s="33">
        <v>5883</v>
      </c>
      <c r="F764" s="33" t="s">
        <v>2822</v>
      </c>
      <c r="G764" s="33" t="s">
        <v>2823</v>
      </c>
      <c r="H764" s="33" t="s">
        <v>2824</v>
      </c>
      <c r="I764" s="33" t="s">
        <v>1994</v>
      </c>
    </row>
    <row r="765" spans="5:9" x14ac:dyDescent="0.25">
      <c r="E765" s="33">
        <v>5884</v>
      </c>
      <c r="F765" s="33" t="s">
        <v>2825</v>
      </c>
      <c r="G765" s="33" t="s">
        <v>2826</v>
      </c>
      <c r="H765" s="33" t="s">
        <v>2827</v>
      </c>
      <c r="I765" s="33" t="s">
        <v>2187</v>
      </c>
    </row>
    <row r="766" spans="5:9" x14ac:dyDescent="0.25">
      <c r="E766" s="33">
        <v>5885</v>
      </c>
      <c r="F766" s="33" t="s">
        <v>2828</v>
      </c>
      <c r="G766" s="33" t="s">
        <v>2829</v>
      </c>
      <c r="H766" s="33" t="s">
        <v>2830</v>
      </c>
      <c r="I766" s="33" t="s">
        <v>535</v>
      </c>
    </row>
    <row r="767" spans="5:9" x14ac:dyDescent="0.25">
      <c r="E767" s="33">
        <v>5886</v>
      </c>
      <c r="F767" s="33" t="s">
        <v>2831</v>
      </c>
      <c r="G767" s="33" t="s">
        <v>2832</v>
      </c>
      <c r="H767" s="33" t="s">
        <v>2833</v>
      </c>
      <c r="I767" s="33" t="s">
        <v>1257</v>
      </c>
    </row>
    <row r="768" spans="5:9" x14ac:dyDescent="0.25">
      <c r="E768" s="33">
        <v>5887</v>
      </c>
      <c r="F768" s="33" t="s">
        <v>2834</v>
      </c>
      <c r="G768" s="33" t="s">
        <v>2835</v>
      </c>
      <c r="H768" s="33" t="s">
        <v>2836</v>
      </c>
      <c r="I768" s="33" t="s">
        <v>321</v>
      </c>
    </row>
    <row r="769" spans="5:9" x14ac:dyDescent="0.25">
      <c r="E769" s="33">
        <v>5888</v>
      </c>
      <c r="F769" s="33" t="s">
        <v>2837</v>
      </c>
      <c r="G769" s="33" t="s">
        <v>2838</v>
      </c>
      <c r="H769" s="33" t="s">
        <v>2839</v>
      </c>
      <c r="I769" s="33" t="s">
        <v>245</v>
      </c>
    </row>
    <row r="770" spans="5:9" x14ac:dyDescent="0.25">
      <c r="E770" s="33">
        <v>5889</v>
      </c>
      <c r="F770" s="33" t="s">
        <v>2840</v>
      </c>
      <c r="G770" s="33" t="s">
        <v>2841</v>
      </c>
      <c r="H770" s="33" t="s">
        <v>2842</v>
      </c>
      <c r="I770" s="33" t="s">
        <v>1969</v>
      </c>
    </row>
    <row r="771" spans="5:9" x14ac:dyDescent="0.25">
      <c r="E771" s="33">
        <v>5890</v>
      </c>
      <c r="F771" s="33" t="s">
        <v>2843</v>
      </c>
      <c r="G771" s="33" t="s">
        <v>2844</v>
      </c>
      <c r="H771" s="33" t="s">
        <v>2845</v>
      </c>
      <c r="I771" s="33" t="s">
        <v>1998</v>
      </c>
    </row>
    <row r="772" spans="5:9" x14ac:dyDescent="0.25">
      <c r="E772" s="33">
        <v>5891</v>
      </c>
      <c r="F772" s="33" t="s">
        <v>2846</v>
      </c>
      <c r="G772" s="33" t="s">
        <v>2847</v>
      </c>
      <c r="H772" s="33" t="s">
        <v>2848</v>
      </c>
      <c r="I772" s="33" t="s">
        <v>1799</v>
      </c>
    </row>
    <row r="773" spans="5:9" x14ac:dyDescent="0.25">
      <c r="E773" s="33">
        <v>5892</v>
      </c>
      <c r="F773" s="33" t="s">
        <v>2849</v>
      </c>
      <c r="G773" s="33" t="s">
        <v>2850</v>
      </c>
      <c r="H773" s="33" t="s">
        <v>2851</v>
      </c>
      <c r="I773" s="33" t="s">
        <v>2852</v>
      </c>
    </row>
    <row r="774" spans="5:9" x14ac:dyDescent="0.25">
      <c r="E774" s="33">
        <v>5893</v>
      </c>
      <c r="F774" s="33" t="s">
        <v>2853</v>
      </c>
      <c r="G774" s="33" t="s">
        <v>2854</v>
      </c>
      <c r="H774" s="33" t="s">
        <v>2855</v>
      </c>
      <c r="I774" s="33" t="s">
        <v>462</v>
      </c>
    </row>
    <row r="775" spans="5:9" x14ac:dyDescent="0.25">
      <c r="E775" s="33">
        <v>5894</v>
      </c>
      <c r="F775" s="33" t="s">
        <v>2856</v>
      </c>
      <c r="G775" s="33" t="s">
        <v>2857</v>
      </c>
      <c r="H775" s="33" t="s">
        <v>2858</v>
      </c>
      <c r="I775" s="33" t="s">
        <v>603</v>
      </c>
    </row>
    <row r="776" spans="5:9" x14ac:dyDescent="0.25">
      <c r="E776" s="33">
        <v>5895</v>
      </c>
      <c r="F776" s="33" t="s">
        <v>2859</v>
      </c>
      <c r="G776" s="33" t="s">
        <v>2860</v>
      </c>
      <c r="H776" s="33" t="s">
        <v>2861</v>
      </c>
      <c r="I776" s="33" t="s">
        <v>2862</v>
      </c>
    </row>
    <row r="777" spans="5:9" x14ac:dyDescent="0.25">
      <c r="E777" s="33">
        <v>5896</v>
      </c>
      <c r="F777" s="33" t="s">
        <v>2863</v>
      </c>
      <c r="G777" s="33" t="s">
        <v>2864</v>
      </c>
      <c r="H777" s="33" t="s">
        <v>2865</v>
      </c>
      <c r="I777" s="33" t="s">
        <v>381</v>
      </c>
    </row>
    <row r="778" spans="5:9" x14ac:dyDescent="0.25">
      <c r="E778" s="33">
        <v>5897</v>
      </c>
      <c r="F778" s="33" t="s">
        <v>2866</v>
      </c>
      <c r="G778" s="33" t="s">
        <v>2867</v>
      </c>
      <c r="H778" s="33" t="s">
        <v>2868</v>
      </c>
      <c r="I778" s="33" t="s">
        <v>898</v>
      </c>
    </row>
    <row r="779" spans="5:9" x14ac:dyDescent="0.25">
      <c r="E779" s="33">
        <v>5898</v>
      </c>
      <c r="F779" s="33" t="s">
        <v>2869</v>
      </c>
      <c r="G779" s="33" t="s">
        <v>2870</v>
      </c>
      <c r="H779" s="33" t="s">
        <v>2871</v>
      </c>
      <c r="I779" s="33" t="s">
        <v>2872</v>
      </c>
    </row>
    <row r="780" spans="5:9" x14ac:dyDescent="0.25">
      <c r="E780" s="33">
        <v>5899</v>
      </c>
      <c r="F780" s="33" t="s">
        <v>2873</v>
      </c>
      <c r="G780" s="33" t="s">
        <v>2874</v>
      </c>
      <c r="H780" s="33" t="s">
        <v>2875</v>
      </c>
      <c r="I780" s="33" t="s">
        <v>1021</v>
      </c>
    </row>
    <row r="781" spans="5:9" x14ac:dyDescent="0.25">
      <c r="E781" s="33">
        <v>5900</v>
      </c>
      <c r="F781" s="33" t="s">
        <v>2876</v>
      </c>
      <c r="G781" s="33" t="s">
        <v>2877</v>
      </c>
      <c r="H781" s="33" t="s">
        <v>2878</v>
      </c>
      <c r="I781" s="33" t="s">
        <v>2879</v>
      </c>
    </row>
    <row r="782" spans="5:9" x14ac:dyDescent="0.25">
      <c r="E782" s="33">
        <v>5901</v>
      </c>
      <c r="F782" s="33" t="s">
        <v>2880</v>
      </c>
      <c r="G782" s="33" t="s">
        <v>2881</v>
      </c>
      <c r="H782" s="33" t="s">
        <v>2882</v>
      </c>
      <c r="I782" s="33" t="s">
        <v>2883</v>
      </c>
    </row>
    <row r="783" spans="5:9" x14ac:dyDescent="0.25">
      <c r="E783" s="33">
        <v>5902</v>
      </c>
      <c r="F783" s="33" t="s">
        <v>2884</v>
      </c>
      <c r="G783" s="33" t="s">
        <v>2885</v>
      </c>
      <c r="H783" s="33" t="s">
        <v>2886</v>
      </c>
      <c r="I783" s="33" t="s">
        <v>615</v>
      </c>
    </row>
    <row r="784" spans="5:9" x14ac:dyDescent="0.25">
      <c r="E784" s="33">
        <v>5903</v>
      </c>
      <c r="F784" s="33" t="s">
        <v>2887</v>
      </c>
      <c r="G784" s="33" t="s">
        <v>2888</v>
      </c>
      <c r="H784" s="33" t="s">
        <v>2889</v>
      </c>
      <c r="I784" s="33" t="s">
        <v>566</v>
      </c>
    </row>
    <row r="785" spans="5:9" x14ac:dyDescent="0.25">
      <c r="E785" s="33">
        <v>5904</v>
      </c>
      <c r="F785" s="33" t="s">
        <v>2890</v>
      </c>
      <c r="G785" s="33" t="s">
        <v>2891</v>
      </c>
      <c r="H785" s="33" t="s">
        <v>2892</v>
      </c>
      <c r="I785" s="33" t="s">
        <v>861</v>
      </c>
    </row>
    <row r="786" spans="5:9" x14ac:dyDescent="0.25">
      <c r="E786" s="33">
        <v>5905</v>
      </c>
      <c r="F786" s="33" t="s">
        <v>2893</v>
      </c>
      <c r="G786" s="33" t="s">
        <v>2894</v>
      </c>
      <c r="H786" s="33" t="s">
        <v>2895</v>
      </c>
      <c r="I786" s="33" t="s">
        <v>2879</v>
      </c>
    </row>
    <row r="787" spans="5:9" x14ac:dyDescent="0.25">
      <c r="E787" s="33">
        <v>5906</v>
      </c>
      <c r="F787" s="33" t="s">
        <v>2896</v>
      </c>
      <c r="G787" s="33" t="s">
        <v>2897</v>
      </c>
      <c r="H787" s="33" t="s">
        <v>2898</v>
      </c>
      <c r="I787" s="33" t="s">
        <v>2899</v>
      </c>
    </row>
    <row r="788" spans="5:9" x14ac:dyDescent="0.25">
      <c r="E788" s="33">
        <v>5907</v>
      </c>
      <c r="F788" s="33" t="s">
        <v>2900</v>
      </c>
      <c r="G788" s="33" t="s">
        <v>2901</v>
      </c>
      <c r="H788" s="33" t="s">
        <v>2902</v>
      </c>
      <c r="I788" s="33" t="s">
        <v>235</v>
      </c>
    </row>
    <row r="789" spans="5:9" x14ac:dyDescent="0.25">
      <c r="E789" s="33">
        <v>5908</v>
      </c>
      <c r="F789" s="33" t="s">
        <v>2903</v>
      </c>
      <c r="G789" s="33" t="s">
        <v>2904</v>
      </c>
      <c r="H789" s="33" t="s">
        <v>2905</v>
      </c>
      <c r="I789" s="33" t="s">
        <v>746</v>
      </c>
    </row>
    <row r="790" spans="5:9" x14ac:dyDescent="0.25">
      <c r="E790" s="33">
        <v>5909</v>
      </c>
      <c r="F790" s="33" t="s">
        <v>2906</v>
      </c>
      <c r="G790" s="33" t="s">
        <v>2907</v>
      </c>
      <c r="H790" s="33" t="s">
        <v>2908</v>
      </c>
      <c r="I790" s="33" t="s">
        <v>225</v>
      </c>
    </row>
    <row r="791" spans="5:9" x14ac:dyDescent="0.25">
      <c r="E791" s="33">
        <v>5910</v>
      </c>
      <c r="F791" s="33" t="s">
        <v>2909</v>
      </c>
      <c r="G791" s="33" t="s">
        <v>2910</v>
      </c>
      <c r="H791" s="33" t="s">
        <v>2911</v>
      </c>
      <c r="I791" s="33" t="s">
        <v>515</v>
      </c>
    </row>
    <row r="792" spans="5:9" x14ac:dyDescent="0.25">
      <c r="E792" s="33">
        <v>5911</v>
      </c>
      <c r="F792" s="33" t="s">
        <v>2912</v>
      </c>
      <c r="G792" s="33" t="s">
        <v>2913</v>
      </c>
      <c r="H792" s="33" t="s">
        <v>2914</v>
      </c>
      <c r="I792" s="33" t="s">
        <v>2327</v>
      </c>
    </row>
    <row r="793" spans="5:9" x14ac:dyDescent="0.25">
      <c r="E793" s="33">
        <v>5912</v>
      </c>
      <c r="F793" s="33" t="s">
        <v>2915</v>
      </c>
      <c r="G793" s="33" t="s">
        <v>2916</v>
      </c>
      <c r="H793" s="33" t="s">
        <v>2917</v>
      </c>
      <c r="I793" s="33" t="s">
        <v>2852</v>
      </c>
    </row>
    <row r="794" spans="5:9" x14ac:dyDescent="0.25">
      <c r="E794" s="33">
        <v>5913</v>
      </c>
      <c r="F794" s="33" t="s">
        <v>2918</v>
      </c>
      <c r="G794" s="33" t="s">
        <v>2919</v>
      </c>
      <c r="H794" s="33" t="s">
        <v>2920</v>
      </c>
      <c r="I794" s="33" t="s">
        <v>1081</v>
      </c>
    </row>
    <row r="795" spans="5:9" x14ac:dyDescent="0.25">
      <c r="E795" s="33">
        <v>5914</v>
      </c>
      <c r="F795" s="33" t="s">
        <v>2921</v>
      </c>
      <c r="G795" s="33" t="s">
        <v>2922</v>
      </c>
      <c r="H795" s="33" t="s">
        <v>2923</v>
      </c>
      <c r="I795" s="33" t="s">
        <v>1476</v>
      </c>
    </row>
    <row r="796" spans="5:9" x14ac:dyDescent="0.25">
      <c r="E796" s="33">
        <v>5915</v>
      </c>
      <c r="F796" s="33" t="s">
        <v>2924</v>
      </c>
      <c r="G796" s="33" t="s">
        <v>2925</v>
      </c>
      <c r="H796" s="33" t="s">
        <v>2926</v>
      </c>
      <c r="I796" s="33" t="s">
        <v>1247</v>
      </c>
    </row>
    <row r="797" spans="5:9" x14ac:dyDescent="0.25">
      <c r="E797" s="33">
        <v>5916</v>
      </c>
      <c r="F797" s="33" t="s">
        <v>2927</v>
      </c>
      <c r="G797" s="33" t="s">
        <v>2928</v>
      </c>
      <c r="H797" s="33" t="s">
        <v>2929</v>
      </c>
      <c r="I797" s="33" t="s">
        <v>531</v>
      </c>
    </row>
    <row r="798" spans="5:9" x14ac:dyDescent="0.25">
      <c r="E798" s="33">
        <v>5917</v>
      </c>
      <c r="F798" s="33" t="s">
        <v>2930</v>
      </c>
      <c r="G798" s="33" t="s">
        <v>2931</v>
      </c>
      <c r="H798" s="33" t="s">
        <v>2932</v>
      </c>
      <c r="I798" s="33" t="s">
        <v>1138</v>
      </c>
    </row>
    <row r="799" spans="5:9" x14ac:dyDescent="0.25">
      <c r="E799" s="33">
        <v>5918</v>
      </c>
      <c r="F799" s="33" t="s">
        <v>2933</v>
      </c>
      <c r="G799" s="33" t="s">
        <v>2934</v>
      </c>
      <c r="H799" s="33" t="s">
        <v>2935</v>
      </c>
      <c r="I799" s="33" t="s">
        <v>1233</v>
      </c>
    </row>
    <row r="800" spans="5:9" x14ac:dyDescent="0.25">
      <c r="E800" s="33">
        <v>5919</v>
      </c>
      <c r="F800" s="33" t="s">
        <v>2936</v>
      </c>
      <c r="G800" s="33" t="s">
        <v>2937</v>
      </c>
      <c r="H800" s="33" t="s">
        <v>2938</v>
      </c>
      <c r="I800" s="33" t="s">
        <v>2862</v>
      </c>
    </row>
    <row r="801" spans="5:9" x14ac:dyDescent="0.25">
      <c r="E801" s="33">
        <v>5920</v>
      </c>
      <c r="F801" s="33" t="s">
        <v>2939</v>
      </c>
      <c r="G801" s="33" t="s">
        <v>2940</v>
      </c>
      <c r="H801" s="33" t="s">
        <v>2941</v>
      </c>
      <c r="I801" s="33" t="s">
        <v>495</v>
      </c>
    </row>
    <row r="802" spans="5:9" x14ac:dyDescent="0.25">
      <c r="E802" s="33">
        <v>5921</v>
      </c>
      <c r="F802" s="33" t="s">
        <v>2942</v>
      </c>
      <c r="G802" s="33" t="s">
        <v>2943</v>
      </c>
      <c r="H802" s="33" t="s">
        <v>2944</v>
      </c>
      <c r="I802" s="33" t="s">
        <v>2506</v>
      </c>
    </row>
    <row r="803" spans="5:9" x14ac:dyDescent="0.25">
      <c r="E803" s="33">
        <v>5922</v>
      </c>
      <c r="F803" s="33" t="s">
        <v>2945</v>
      </c>
      <c r="G803" s="33" t="s">
        <v>2946</v>
      </c>
      <c r="H803" s="33" t="s">
        <v>2947</v>
      </c>
      <c r="I803" s="33" t="s">
        <v>434</v>
      </c>
    </row>
    <row r="804" spans="5:9" x14ac:dyDescent="0.25">
      <c r="E804" s="33">
        <v>5923</v>
      </c>
      <c r="F804" s="33" t="s">
        <v>2948</v>
      </c>
      <c r="G804" s="33" t="s">
        <v>2949</v>
      </c>
      <c r="H804" s="33" t="s">
        <v>2950</v>
      </c>
      <c r="I804" s="33" t="s">
        <v>1146</v>
      </c>
    </row>
    <row r="805" spans="5:9" x14ac:dyDescent="0.25">
      <c r="E805" s="33">
        <v>5924</v>
      </c>
      <c r="F805" s="33" t="s">
        <v>2951</v>
      </c>
      <c r="G805" s="33" t="s">
        <v>2952</v>
      </c>
      <c r="H805" s="33" t="s">
        <v>2953</v>
      </c>
      <c r="I805" s="33" t="s">
        <v>2075</v>
      </c>
    </row>
    <row r="806" spans="5:9" x14ac:dyDescent="0.25">
      <c r="E806" s="33">
        <v>5925</v>
      </c>
      <c r="F806" s="33" t="s">
        <v>2954</v>
      </c>
      <c r="G806" s="33" t="s">
        <v>2955</v>
      </c>
      <c r="H806" s="33" t="s">
        <v>2956</v>
      </c>
      <c r="I806" s="33" t="s">
        <v>1280</v>
      </c>
    </row>
    <row r="807" spans="5:9" x14ac:dyDescent="0.25">
      <c r="E807" s="33">
        <v>5926</v>
      </c>
      <c r="F807" s="33" t="s">
        <v>2957</v>
      </c>
      <c r="G807" s="33" t="s">
        <v>2958</v>
      </c>
      <c r="H807" s="33" t="s">
        <v>2959</v>
      </c>
      <c r="I807" s="33" t="s">
        <v>535</v>
      </c>
    </row>
    <row r="808" spans="5:9" x14ac:dyDescent="0.25">
      <c r="E808" s="33">
        <v>5927</v>
      </c>
      <c r="F808" s="33" t="s">
        <v>2960</v>
      </c>
      <c r="G808" s="33" t="s">
        <v>2961</v>
      </c>
      <c r="H808" s="33" t="s">
        <v>2962</v>
      </c>
      <c r="I808" s="33" t="s">
        <v>660</v>
      </c>
    </row>
    <row r="809" spans="5:9" x14ac:dyDescent="0.25">
      <c r="E809" s="33">
        <v>5928</v>
      </c>
      <c r="F809" s="33" t="s">
        <v>2963</v>
      </c>
      <c r="G809" s="33" t="s">
        <v>2964</v>
      </c>
      <c r="H809" s="33" t="s">
        <v>2965</v>
      </c>
      <c r="I809" s="33" t="s">
        <v>2899</v>
      </c>
    </row>
    <row r="810" spans="5:9" x14ac:dyDescent="0.25">
      <c r="E810" s="33">
        <v>5929</v>
      </c>
      <c r="F810" s="33" t="s">
        <v>2966</v>
      </c>
      <c r="G810" s="33" t="s">
        <v>2967</v>
      </c>
      <c r="H810" s="33" t="s">
        <v>2968</v>
      </c>
      <c r="I810" s="33" t="s">
        <v>434</v>
      </c>
    </row>
    <row r="811" spans="5:9" x14ac:dyDescent="0.25">
      <c r="E811" s="33">
        <v>5930</v>
      </c>
      <c r="F811" s="33" t="s">
        <v>2969</v>
      </c>
      <c r="G811" s="33" t="s">
        <v>2970</v>
      </c>
      <c r="H811" s="33" t="s">
        <v>2971</v>
      </c>
      <c r="I811" s="33" t="s">
        <v>2477</v>
      </c>
    </row>
    <row r="812" spans="5:9" x14ac:dyDescent="0.25">
      <c r="E812" s="33">
        <v>5931</v>
      </c>
      <c r="F812" s="33" t="s">
        <v>2972</v>
      </c>
      <c r="G812" s="33" t="s">
        <v>2973</v>
      </c>
      <c r="H812" s="33" t="s">
        <v>2974</v>
      </c>
      <c r="I812" s="33" t="s">
        <v>2666</v>
      </c>
    </row>
    <row r="813" spans="5:9" x14ac:dyDescent="0.25">
      <c r="E813" s="33">
        <v>5932</v>
      </c>
      <c r="F813" s="33" t="s">
        <v>2975</v>
      </c>
      <c r="G813" s="33" t="s">
        <v>2976</v>
      </c>
      <c r="H813" s="33" t="s">
        <v>2977</v>
      </c>
      <c r="I813" s="33" t="s">
        <v>623</v>
      </c>
    </row>
    <row r="814" spans="5:9" x14ac:dyDescent="0.25">
      <c r="E814" s="33">
        <v>5933</v>
      </c>
      <c r="F814" s="33" t="s">
        <v>2978</v>
      </c>
      <c r="G814" s="33" t="s">
        <v>2979</v>
      </c>
      <c r="H814" s="33" t="s">
        <v>2980</v>
      </c>
      <c r="I814" s="33" t="s">
        <v>692</v>
      </c>
    </row>
    <row r="815" spans="5:9" x14ac:dyDescent="0.25">
      <c r="E815" s="33">
        <v>5934</v>
      </c>
      <c r="F815" s="33" t="s">
        <v>2981</v>
      </c>
      <c r="G815" s="33" t="s">
        <v>2982</v>
      </c>
      <c r="H815" s="33" t="s">
        <v>2983</v>
      </c>
      <c r="I815" s="33" t="s">
        <v>405</v>
      </c>
    </row>
    <row r="816" spans="5:9" x14ac:dyDescent="0.25">
      <c r="E816" s="33">
        <v>5935</v>
      </c>
      <c r="F816" s="33" t="s">
        <v>2984</v>
      </c>
      <c r="G816" s="33" t="s">
        <v>2985</v>
      </c>
      <c r="H816" s="33" t="s">
        <v>2986</v>
      </c>
      <c r="I816" s="33" t="s">
        <v>808</v>
      </c>
    </row>
    <row r="817" spans="5:9" x14ac:dyDescent="0.25">
      <c r="E817" s="33">
        <v>5936</v>
      </c>
      <c r="F817" s="33" t="s">
        <v>2987</v>
      </c>
      <c r="G817" s="33" t="s">
        <v>2988</v>
      </c>
      <c r="H817" s="33" t="s">
        <v>2989</v>
      </c>
      <c r="I817" s="33" t="s">
        <v>352</v>
      </c>
    </row>
    <row r="818" spans="5:9" x14ac:dyDescent="0.25">
      <c r="E818" s="33">
        <v>5937</v>
      </c>
      <c r="F818" s="33" t="s">
        <v>2990</v>
      </c>
      <c r="G818" s="33" t="s">
        <v>2991</v>
      </c>
      <c r="H818" s="33" t="s">
        <v>2992</v>
      </c>
      <c r="I818" s="33" t="s">
        <v>295</v>
      </c>
    </row>
    <row r="819" spans="5:9" x14ac:dyDescent="0.25">
      <c r="E819" s="33">
        <v>5938</v>
      </c>
      <c r="F819" s="33" t="s">
        <v>2993</v>
      </c>
      <c r="G819" s="33" t="s">
        <v>2994</v>
      </c>
      <c r="H819" s="33" t="s">
        <v>2995</v>
      </c>
      <c r="I819" s="33" t="s">
        <v>438</v>
      </c>
    </row>
    <row r="820" spans="5:9" x14ac:dyDescent="0.25">
      <c r="E820" s="33">
        <v>5939</v>
      </c>
      <c r="F820" s="33" t="s">
        <v>2996</v>
      </c>
      <c r="G820" s="33" t="s">
        <v>2997</v>
      </c>
      <c r="H820" s="33" t="s">
        <v>2998</v>
      </c>
      <c r="I820" s="33" t="s">
        <v>1167</v>
      </c>
    </row>
    <row r="821" spans="5:9" x14ac:dyDescent="0.25">
      <c r="E821" s="33">
        <v>5940</v>
      </c>
      <c r="F821" s="33" t="s">
        <v>2999</v>
      </c>
      <c r="G821" s="33" t="s">
        <v>3000</v>
      </c>
      <c r="H821" s="33" t="s">
        <v>3001</v>
      </c>
      <c r="I821" s="33" t="s">
        <v>708</v>
      </c>
    </row>
    <row r="822" spans="5:9" x14ac:dyDescent="0.25">
      <c r="E822" s="33">
        <v>5941</v>
      </c>
      <c r="F822" s="33" t="s">
        <v>3002</v>
      </c>
      <c r="G822" s="33" t="s">
        <v>3003</v>
      </c>
      <c r="H822" s="33" t="s">
        <v>3004</v>
      </c>
      <c r="I822" s="33" t="s">
        <v>660</v>
      </c>
    </row>
    <row r="823" spans="5:9" x14ac:dyDescent="0.25">
      <c r="E823" s="33">
        <v>5942</v>
      </c>
      <c r="F823" s="33" t="s">
        <v>3005</v>
      </c>
      <c r="G823" s="33" t="s">
        <v>3006</v>
      </c>
      <c r="H823" s="33" t="s">
        <v>3007</v>
      </c>
      <c r="I823" s="33" t="s">
        <v>385</v>
      </c>
    </row>
    <row r="824" spans="5:9" x14ac:dyDescent="0.25">
      <c r="E824" s="33">
        <v>5943</v>
      </c>
      <c r="F824" s="33" t="s">
        <v>3008</v>
      </c>
      <c r="G824" s="33" t="s">
        <v>3009</v>
      </c>
      <c r="H824" s="33" t="s">
        <v>3010</v>
      </c>
      <c r="I824" s="33" t="s">
        <v>1191</v>
      </c>
    </row>
    <row r="825" spans="5:9" x14ac:dyDescent="0.25">
      <c r="E825" s="33">
        <v>5944</v>
      </c>
      <c r="F825" s="33" t="s">
        <v>3011</v>
      </c>
      <c r="G825" s="33" t="s">
        <v>3012</v>
      </c>
      <c r="H825" s="33" t="s">
        <v>3013</v>
      </c>
      <c r="I825" s="33" t="s">
        <v>3014</v>
      </c>
    </row>
    <row r="826" spans="5:9" x14ac:dyDescent="0.25">
      <c r="E826" s="33">
        <v>5945</v>
      </c>
      <c r="F826" s="33" t="s">
        <v>3015</v>
      </c>
      <c r="G826" s="33" t="s">
        <v>3016</v>
      </c>
      <c r="H826" s="33" t="s">
        <v>3017</v>
      </c>
      <c r="I826" s="33" t="s">
        <v>3018</v>
      </c>
    </row>
    <row r="827" spans="5:9" x14ac:dyDescent="0.25">
      <c r="E827" s="33">
        <v>5946</v>
      </c>
      <c r="F827" s="33" t="s">
        <v>3019</v>
      </c>
      <c r="G827" s="33" t="s">
        <v>3020</v>
      </c>
      <c r="H827" s="33" t="s">
        <v>3021</v>
      </c>
      <c r="I827" s="33" t="s">
        <v>573</v>
      </c>
    </row>
    <row r="828" spans="5:9" x14ac:dyDescent="0.25">
      <c r="E828" s="33">
        <v>5947</v>
      </c>
      <c r="F828" s="33" t="s">
        <v>3022</v>
      </c>
      <c r="G828" s="33" t="s">
        <v>3023</v>
      </c>
      <c r="H828" s="33" t="s">
        <v>3024</v>
      </c>
      <c r="I828" s="33" t="s">
        <v>1039</v>
      </c>
    </row>
    <row r="829" spans="5:9" x14ac:dyDescent="0.25">
      <c r="E829" s="33">
        <v>5948</v>
      </c>
      <c r="F829" s="33" t="s">
        <v>3025</v>
      </c>
      <c r="G829" s="33" t="s">
        <v>3026</v>
      </c>
      <c r="H829" s="33" t="s">
        <v>3027</v>
      </c>
      <c r="I829" s="33" t="s">
        <v>539</v>
      </c>
    </row>
    <row r="830" spans="5:9" x14ac:dyDescent="0.25">
      <c r="E830" s="33">
        <v>5949</v>
      </c>
      <c r="F830" s="33" t="s">
        <v>3028</v>
      </c>
      <c r="G830" s="33" t="s">
        <v>3029</v>
      </c>
      <c r="H830" s="33" t="s">
        <v>3030</v>
      </c>
      <c r="I830" s="33" t="s">
        <v>2883</v>
      </c>
    </row>
    <row r="831" spans="5:9" x14ac:dyDescent="0.25">
      <c r="E831" s="33">
        <v>5950</v>
      </c>
      <c r="F831" s="33" t="s">
        <v>3031</v>
      </c>
      <c r="G831" s="33" t="s">
        <v>3032</v>
      </c>
      <c r="H831" s="33" t="s">
        <v>3033</v>
      </c>
      <c r="I831" s="33" t="s">
        <v>700</v>
      </c>
    </row>
    <row r="832" spans="5:9" x14ac:dyDescent="0.25">
      <c r="E832" s="33">
        <v>5951</v>
      </c>
      <c r="F832" s="33" t="s">
        <v>3034</v>
      </c>
      <c r="G832" s="33" t="s">
        <v>3035</v>
      </c>
      <c r="H832" s="33" t="s">
        <v>3036</v>
      </c>
      <c r="I832" s="33" t="s">
        <v>1327</v>
      </c>
    </row>
    <row r="833" spans="5:9" x14ac:dyDescent="0.25">
      <c r="E833" s="33">
        <v>5952</v>
      </c>
      <c r="F833" s="33" t="s">
        <v>3037</v>
      </c>
      <c r="G833" s="33" t="s">
        <v>3038</v>
      </c>
      <c r="H833" s="33" t="s">
        <v>3039</v>
      </c>
      <c r="I833" s="33" t="s">
        <v>455</v>
      </c>
    </row>
    <row r="834" spans="5:9" x14ac:dyDescent="0.25">
      <c r="E834" s="33">
        <v>5953</v>
      </c>
      <c r="F834" s="33" t="s">
        <v>3040</v>
      </c>
      <c r="G834" s="33" t="s">
        <v>3041</v>
      </c>
      <c r="H834" s="33" t="s">
        <v>3042</v>
      </c>
      <c r="I834" s="33" t="s">
        <v>531</v>
      </c>
    </row>
    <row r="835" spans="5:9" x14ac:dyDescent="0.25">
      <c r="E835" s="33">
        <v>5954</v>
      </c>
      <c r="F835" s="33" t="s">
        <v>3043</v>
      </c>
      <c r="G835" s="33" t="s">
        <v>3044</v>
      </c>
      <c r="H835" s="33" t="s">
        <v>3045</v>
      </c>
      <c r="I835" s="33" t="s">
        <v>1868</v>
      </c>
    </row>
    <row r="836" spans="5:9" x14ac:dyDescent="0.25">
      <c r="E836" s="33">
        <v>5955</v>
      </c>
      <c r="F836" s="33" t="s">
        <v>3046</v>
      </c>
      <c r="G836" s="33" t="s">
        <v>3047</v>
      </c>
      <c r="H836" s="33" t="s">
        <v>3048</v>
      </c>
      <c r="I836" s="33" t="s">
        <v>2818</v>
      </c>
    </row>
    <row r="837" spans="5:9" x14ac:dyDescent="0.25">
      <c r="E837" s="33">
        <v>5956</v>
      </c>
      <c r="F837" s="33" t="s">
        <v>3049</v>
      </c>
      <c r="G837" s="33" t="s">
        <v>3050</v>
      </c>
      <c r="H837" s="33" t="s">
        <v>3051</v>
      </c>
      <c r="I837" s="33" t="s">
        <v>523</v>
      </c>
    </row>
    <row r="838" spans="5:9" x14ac:dyDescent="0.25">
      <c r="E838" s="33">
        <v>5957</v>
      </c>
      <c r="F838" s="33" t="s">
        <v>3052</v>
      </c>
      <c r="G838" s="33" t="s">
        <v>3053</v>
      </c>
      <c r="H838" s="33" t="s">
        <v>3054</v>
      </c>
      <c r="I838" s="33" t="s">
        <v>3055</v>
      </c>
    </row>
    <row r="839" spans="5:9" x14ac:dyDescent="0.25">
      <c r="E839" s="33">
        <v>5958</v>
      </c>
      <c r="F839" s="33" t="s">
        <v>3056</v>
      </c>
      <c r="G839" s="33" t="s">
        <v>3057</v>
      </c>
      <c r="H839" s="33" t="s">
        <v>3058</v>
      </c>
      <c r="I839" s="33" t="s">
        <v>321</v>
      </c>
    </row>
    <row r="840" spans="5:9" x14ac:dyDescent="0.25">
      <c r="E840" s="33">
        <v>5959</v>
      </c>
      <c r="F840" s="33" t="s">
        <v>3059</v>
      </c>
      <c r="G840" s="33" t="s">
        <v>3060</v>
      </c>
      <c r="H840" s="33" t="s">
        <v>3061</v>
      </c>
      <c r="I840" s="33" t="s">
        <v>430</v>
      </c>
    </row>
    <row r="841" spans="5:9" x14ac:dyDescent="0.25">
      <c r="E841" s="33">
        <v>5960</v>
      </c>
      <c r="F841" s="33" t="s">
        <v>3062</v>
      </c>
      <c r="G841" s="33" t="s">
        <v>3063</v>
      </c>
      <c r="H841" s="33" t="s">
        <v>3064</v>
      </c>
      <c r="I841" s="33" t="s">
        <v>1053</v>
      </c>
    </row>
    <row r="842" spans="5:9" x14ac:dyDescent="0.25">
      <c r="E842" s="33">
        <v>5961</v>
      </c>
      <c r="F842" s="33" t="s">
        <v>3065</v>
      </c>
      <c r="G842" s="33" t="s">
        <v>3066</v>
      </c>
      <c r="H842" s="33" t="s">
        <v>3067</v>
      </c>
      <c r="I842" s="33" t="s">
        <v>3068</v>
      </c>
    </row>
    <row r="843" spans="5:9" x14ac:dyDescent="0.25">
      <c r="E843" s="33">
        <v>5962</v>
      </c>
      <c r="F843" s="33" t="s">
        <v>3069</v>
      </c>
      <c r="G843" s="33" t="s">
        <v>3070</v>
      </c>
      <c r="H843" s="33" t="s">
        <v>3071</v>
      </c>
      <c r="I843" s="33" t="s">
        <v>3072</v>
      </c>
    </row>
    <row r="844" spans="5:9" x14ac:dyDescent="0.25">
      <c r="E844" s="33">
        <v>5963</v>
      </c>
      <c r="F844" s="33" t="s">
        <v>3073</v>
      </c>
      <c r="G844" s="33" t="s">
        <v>3074</v>
      </c>
      <c r="H844" s="33" t="s">
        <v>3075</v>
      </c>
      <c r="I844" s="33" t="s">
        <v>1994</v>
      </c>
    </row>
    <row r="845" spans="5:9" x14ac:dyDescent="0.25">
      <c r="E845" s="33">
        <v>5964</v>
      </c>
      <c r="F845" s="33" t="s">
        <v>3076</v>
      </c>
      <c r="G845" s="33" t="s">
        <v>3077</v>
      </c>
      <c r="H845" s="33" t="s">
        <v>3078</v>
      </c>
      <c r="I845" s="33" t="s">
        <v>958</v>
      </c>
    </row>
    <row r="846" spans="5:9" x14ac:dyDescent="0.25">
      <c r="E846" s="33">
        <v>5965</v>
      </c>
      <c r="F846" s="33" t="s">
        <v>3079</v>
      </c>
      <c r="G846" s="33" t="s">
        <v>3080</v>
      </c>
      <c r="H846" s="33" t="s">
        <v>3081</v>
      </c>
      <c r="I846" s="33" t="s">
        <v>3082</v>
      </c>
    </row>
    <row r="847" spans="5:9" x14ac:dyDescent="0.25">
      <c r="E847" s="33">
        <v>5966</v>
      </c>
      <c r="F847" s="33" t="s">
        <v>3083</v>
      </c>
      <c r="G847" s="33" t="s">
        <v>3084</v>
      </c>
      <c r="H847" s="33" t="s">
        <v>3085</v>
      </c>
      <c r="I847" s="33" t="s">
        <v>2378</v>
      </c>
    </row>
    <row r="848" spans="5:9" x14ac:dyDescent="0.25">
      <c r="E848" s="33">
        <v>5967</v>
      </c>
      <c r="F848" s="33" t="s">
        <v>3086</v>
      </c>
      <c r="G848" s="33" t="s">
        <v>3087</v>
      </c>
      <c r="H848" s="33" t="s">
        <v>3088</v>
      </c>
      <c r="I848" s="33" t="s">
        <v>2617</v>
      </c>
    </row>
    <row r="849" spans="5:9" x14ac:dyDescent="0.25">
      <c r="E849" s="33">
        <v>5968</v>
      </c>
      <c r="F849" s="33" t="s">
        <v>3089</v>
      </c>
      <c r="G849" s="33" t="s">
        <v>3090</v>
      </c>
      <c r="H849" s="33" t="s">
        <v>3091</v>
      </c>
      <c r="I849" s="33" t="s">
        <v>1937</v>
      </c>
    </row>
    <row r="850" spans="5:9" x14ac:dyDescent="0.25">
      <c r="E850" s="33">
        <v>5969</v>
      </c>
      <c r="F850" s="33" t="s">
        <v>3092</v>
      </c>
      <c r="G850" s="33" t="s">
        <v>3093</v>
      </c>
      <c r="H850" s="33" t="s">
        <v>3094</v>
      </c>
      <c r="I850" s="33" t="s">
        <v>1222</v>
      </c>
    </row>
    <row r="851" spans="5:9" x14ac:dyDescent="0.25">
      <c r="E851" s="33">
        <v>5970</v>
      </c>
      <c r="F851" s="33" t="s">
        <v>3095</v>
      </c>
      <c r="G851" s="33" t="s">
        <v>3096</v>
      </c>
      <c r="H851" s="33" t="s">
        <v>3097</v>
      </c>
      <c r="I851" s="33" t="s">
        <v>2458</v>
      </c>
    </row>
    <row r="852" spans="5:9" x14ac:dyDescent="0.25">
      <c r="E852" s="33">
        <v>5971</v>
      </c>
      <c r="F852" s="33" t="s">
        <v>3098</v>
      </c>
      <c r="G852" s="33" t="s">
        <v>3099</v>
      </c>
      <c r="H852" s="33" t="s">
        <v>3100</v>
      </c>
      <c r="I852" s="33" t="s">
        <v>898</v>
      </c>
    </row>
    <row r="853" spans="5:9" x14ac:dyDescent="0.25">
      <c r="E853" s="33">
        <v>5972</v>
      </c>
      <c r="F853" s="33" t="s">
        <v>3101</v>
      </c>
      <c r="G853" s="33" t="s">
        <v>3102</v>
      </c>
      <c r="H853" s="33" t="s">
        <v>3103</v>
      </c>
      <c r="I853" s="33" t="s">
        <v>1323</v>
      </c>
    </row>
    <row r="854" spans="5:9" x14ac:dyDescent="0.25">
      <c r="E854" s="33">
        <v>5973</v>
      </c>
      <c r="F854" s="33" t="s">
        <v>3104</v>
      </c>
      <c r="G854" s="33" t="s">
        <v>3105</v>
      </c>
      <c r="H854" s="33" t="s">
        <v>3106</v>
      </c>
      <c r="I854" s="33" t="s">
        <v>352</v>
      </c>
    </row>
    <row r="855" spans="5:9" x14ac:dyDescent="0.25">
      <c r="E855" s="33">
        <v>5974</v>
      </c>
      <c r="F855" s="33" t="s">
        <v>3107</v>
      </c>
      <c r="G855" s="33" t="s">
        <v>3108</v>
      </c>
      <c r="H855" s="33" t="s">
        <v>3109</v>
      </c>
      <c r="I855" s="33" t="s">
        <v>422</v>
      </c>
    </row>
    <row r="856" spans="5:9" x14ac:dyDescent="0.25">
      <c r="E856" s="33">
        <v>5975</v>
      </c>
      <c r="F856" s="33" t="s">
        <v>3110</v>
      </c>
      <c r="G856" s="33" t="s">
        <v>3111</v>
      </c>
      <c r="H856" s="33" t="s">
        <v>3112</v>
      </c>
      <c r="I856" s="33" t="s">
        <v>1445</v>
      </c>
    </row>
    <row r="857" spans="5:9" x14ac:dyDescent="0.25">
      <c r="E857" s="33">
        <v>5976</v>
      </c>
      <c r="F857" s="33" t="s">
        <v>3113</v>
      </c>
      <c r="G857" s="33" t="s">
        <v>3114</v>
      </c>
      <c r="H857" s="33" t="s">
        <v>3115</v>
      </c>
      <c r="I857" s="33" t="s">
        <v>216</v>
      </c>
    </row>
    <row r="858" spans="5:9" x14ac:dyDescent="0.25">
      <c r="E858" s="33">
        <v>5977</v>
      </c>
      <c r="F858" s="33" t="s">
        <v>3116</v>
      </c>
      <c r="G858" s="33" t="s">
        <v>3117</v>
      </c>
      <c r="H858" s="33" t="s">
        <v>3118</v>
      </c>
      <c r="I858" s="33" t="s">
        <v>2477</v>
      </c>
    </row>
    <row r="859" spans="5:9" x14ac:dyDescent="0.25">
      <c r="E859" s="33">
        <v>5978</v>
      </c>
      <c r="F859" s="33" t="s">
        <v>3119</v>
      </c>
      <c r="G859" s="33" t="s">
        <v>3120</v>
      </c>
      <c r="H859" s="33" t="s">
        <v>3121</v>
      </c>
      <c r="I859" s="33" t="s">
        <v>3122</v>
      </c>
    </row>
    <row r="860" spans="5:9" x14ac:dyDescent="0.25">
      <c r="E860" s="33">
        <v>5979</v>
      </c>
      <c r="F860" s="33" t="s">
        <v>3123</v>
      </c>
      <c r="G860" s="33" t="s">
        <v>3124</v>
      </c>
      <c r="H860" s="33" t="s">
        <v>3125</v>
      </c>
      <c r="I860" s="33" t="s">
        <v>1025</v>
      </c>
    </row>
    <row r="861" spans="5:9" x14ac:dyDescent="0.25">
      <c r="E861" s="33">
        <v>5980</v>
      </c>
      <c r="F861" s="33" t="s">
        <v>3126</v>
      </c>
      <c r="G861" s="33" t="s">
        <v>3127</v>
      </c>
      <c r="H861" s="33" t="s">
        <v>3128</v>
      </c>
      <c r="I861" s="33" t="s">
        <v>1085</v>
      </c>
    </row>
    <row r="862" spans="5:9" x14ac:dyDescent="0.25">
      <c r="E862" s="33">
        <v>5981</v>
      </c>
      <c r="F862" s="33" t="s">
        <v>3129</v>
      </c>
      <c r="G862" s="33" t="s">
        <v>3130</v>
      </c>
      <c r="H862" s="33" t="s">
        <v>3131</v>
      </c>
      <c r="I862" s="33" t="s">
        <v>1115</v>
      </c>
    </row>
    <row r="863" spans="5:9" x14ac:dyDescent="0.25">
      <c r="E863" s="33">
        <v>5982</v>
      </c>
      <c r="F863" s="33" t="s">
        <v>3132</v>
      </c>
      <c r="G863" s="33" t="s">
        <v>3133</v>
      </c>
      <c r="H863" s="33" t="s">
        <v>3134</v>
      </c>
      <c r="I863" s="33" t="s">
        <v>738</v>
      </c>
    </row>
    <row r="864" spans="5:9" x14ac:dyDescent="0.25">
      <c r="E864" s="33">
        <v>5983</v>
      </c>
      <c r="F864" s="33" t="s">
        <v>3135</v>
      </c>
      <c r="G864" s="33" t="s">
        <v>3136</v>
      </c>
      <c r="H864" s="33" t="s">
        <v>3137</v>
      </c>
      <c r="I864" s="33" t="s">
        <v>3138</v>
      </c>
    </row>
    <row r="865" spans="5:9" x14ac:dyDescent="0.25">
      <c r="E865" s="33">
        <v>5984</v>
      </c>
      <c r="F865" s="33" t="s">
        <v>3139</v>
      </c>
      <c r="G865" s="33" t="s">
        <v>3140</v>
      </c>
      <c r="H865" s="33" t="s">
        <v>3141</v>
      </c>
      <c r="I865" s="33" t="s">
        <v>588</v>
      </c>
    </row>
    <row r="866" spans="5:9" x14ac:dyDescent="0.25">
      <c r="E866" s="33">
        <v>5985</v>
      </c>
      <c r="F866" s="33" t="s">
        <v>3142</v>
      </c>
      <c r="G866" s="33" t="s">
        <v>3143</v>
      </c>
      <c r="H866" s="33" t="s">
        <v>3144</v>
      </c>
      <c r="I866" s="33" t="s">
        <v>2781</v>
      </c>
    </row>
    <row r="867" spans="5:9" x14ac:dyDescent="0.25">
      <c r="E867" s="33">
        <v>5986</v>
      </c>
      <c r="F867" s="33" t="s">
        <v>3145</v>
      </c>
      <c r="G867" s="33" t="s">
        <v>3146</v>
      </c>
      <c r="H867" s="33" t="s">
        <v>3147</v>
      </c>
      <c r="I867" s="33" t="s">
        <v>302</v>
      </c>
    </row>
    <row r="868" spans="5:9" x14ac:dyDescent="0.25">
      <c r="E868" s="33">
        <v>5987</v>
      </c>
      <c r="F868" s="33" t="s">
        <v>3148</v>
      </c>
      <c r="G868" s="33" t="s">
        <v>3149</v>
      </c>
      <c r="H868" s="33" t="s">
        <v>3150</v>
      </c>
      <c r="I868" s="33" t="s">
        <v>3151</v>
      </c>
    </row>
    <row r="869" spans="5:9" x14ac:dyDescent="0.25">
      <c r="E869" s="33">
        <v>5988</v>
      </c>
      <c r="F869" s="33" t="s">
        <v>3152</v>
      </c>
      <c r="G869" s="33" t="s">
        <v>3153</v>
      </c>
      <c r="H869" s="33" t="s">
        <v>3154</v>
      </c>
      <c r="I869" s="33" t="s">
        <v>2094</v>
      </c>
    </row>
    <row r="870" spans="5:9" x14ac:dyDescent="0.25">
      <c r="E870" s="33">
        <v>5989</v>
      </c>
      <c r="F870" s="33" t="s">
        <v>3155</v>
      </c>
      <c r="G870" s="33" t="s">
        <v>3156</v>
      </c>
      <c r="H870" s="33" t="s">
        <v>3157</v>
      </c>
      <c r="I870" s="33" t="s">
        <v>1405</v>
      </c>
    </row>
    <row r="871" spans="5:9" x14ac:dyDescent="0.25">
      <c r="E871" s="33">
        <v>5990</v>
      </c>
      <c r="F871" s="33" t="s">
        <v>3158</v>
      </c>
      <c r="G871" s="33" t="s">
        <v>3159</v>
      </c>
      <c r="H871" s="33" t="s">
        <v>3160</v>
      </c>
      <c r="I871" s="33" t="s">
        <v>3161</v>
      </c>
    </row>
    <row r="872" spans="5:9" x14ac:dyDescent="0.25">
      <c r="E872" s="33">
        <v>5991</v>
      </c>
      <c r="F872" s="33" t="s">
        <v>3162</v>
      </c>
      <c r="G872" s="33" t="s">
        <v>3163</v>
      </c>
      <c r="H872" s="33" t="s">
        <v>3164</v>
      </c>
      <c r="I872" s="33" t="s">
        <v>1065</v>
      </c>
    </row>
    <row r="873" spans="5:9" x14ac:dyDescent="0.25">
      <c r="E873" s="33">
        <v>5992</v>
      </c>
      <c r="F873" s="33" t="s">
        <v>3165</v>
      </c>
      <c r="G873" s="33" t="s">
        <v>3166</v>
      </c>
      <c r="H873" s="33" t="s">
        <v>3167</v>
      </c>
      <c r="I873" s="33" t="s">
        <v>1906</v>
      </c>
    </row>
    <row r="874" spans="5:9" x14ac:dyDescent="0.25">
      <c r="E874" s="33">
        <v>5993</v>
      </c>
      <c r="F874" s="33" t="s">
        <v>3168</v>
      </c>
      <c r="G874" s="33" t="s">
        <v>3169</v>
      </c>
      <c r="H874" s="33" t="s">
        <v>3170</v>
      </c>
      <c r="I874" s="33" t="s">
        <v>607</v>
      </c>
    </row>
    <row r="875" spans="5:9" x14ac:dyDescent="0.25">
      <c r="E875" s="33">
        <v>5994</v>
      </c>
      <c r="F875" s="33" t="s">
        <v>3171</v>
      </c>
      <c r="G875" s="33" t="s">
        <v>3172</v>
      </c>
      <c r="H875" s="33" t="s">
        <v>3173</v>
      </c>
      <c r="I875" s="33" t="s">
        <v>381</v>
      </c>
    </row>
    <row r="876" spans="5:9" x14ac:dyDescent="0.25">
      <c r="E876" s="33">
        <v>5995</v>
      </c>
      <c r="F876" s="33" t="s">
        <v>3174</v>
      </c>
      <c r="G876" s="33" t="s">
        <v>3175</v>
      </c>
      <c r="H876" s="33" t="s">
        <v>3176</v>
      </c>
      <c r="I876" s="33" t="s">
        <v>726</v>
      </c>
    </row>
    <row r="877" spans="5:9" x14ac:dyDescent="0.25">
      <c r="E877" s="33">
        <v>5996</v>
      </c>
      <c r="F877" s="33" t="s">
        <v>3177</v>
      </c>
      <c r="G877" s="33" t="s">
        <v>3178</v>
      </c>
      <c r="H877" s="33" t="s">
        <v>3179</v>
      </c>
      <c r="I877" s="33" t="s">
        <v>531</v>
      </c>
    </row>
    <row r="878" spans="5:9" x14ac:dyDescent="0.25">
      <c r="E878" s="33">
        <v>5997</v>
      </c>
      <c r="F878" s="33" t="s">
        <v>3180</v>
      </c>
      <c r="G878" s="33" t="s">
        <v>3181</v>
      </c>
      <c r="H878" s="33" t="s">
        <v>3182</v>
      </c>
      <c r="I878" s="33" t="s">
        <v>3183</v>
      </c>
    </row>
    <row r="879" spans="5:9" x14ac:dyDescent="0.25">
      <c r="E879" s="33">
        <v>5998</v>
      </c>
      <c r="F879" s="33" t="s">
        <v>3184</v>
      </c>
      <c r="G879" s="33" t="s">
        <v>3185</v>
      </c>
      <c r="H879" s="33" t="s">
        <v>3186</v>
      </c>
      <c r="I879" s="33" t="s">
        <v>1937</v>
      </c>
    </row>
    <row r="880" spans="5:9" x14ac:dyDescent="0.25">
      <c r="E880" s="33">
        <v>5999</v>
      </c>
      <c r="F880" s="33" t="s">
        <v>3187</v>
      </c>
      <c r="G880" s="33" t="s">
        <v>3188</v>
      </c>
      <c r="H880" s="33" t="s">
        <v>3189</v>
      </c>
      <c r="I880" s="33" t="s">
        <v>1513</v>
      </c>
    </row>
    <row r="881" spans="5:9" x14ac:dyDescent="0.25">
      <c r="E881" s="33">
        <v>6000</v>
      </c>
      <c r="F881" s="33" t="s">
        <v>3190</v>
      </c>
      <c r="G881" s="33" t="s">
        <v>3191</v>
      </c>
      <c r="H881" s="33" t="s">
        <v>3192</v>
      </c>
      <c r="I881" s="33" t="s">
        <v>3122</v>
      </c>
    </row>
    <row r="882" spans="5:9" x14ac:dyDescent="0.25">
      <c r="E882" s="33">
        <v>6001</v>
      </c>
      <c r="F882" s="33" t="s">
        <v>3193</v>
      </c>
      <c r="G882" s="33" t="s">
        <v>3194</v>
      </c>
      <c r="H882" s="33" t="s">
        <v>3195</v>
      </c>
      <c r="I882" s="33" t="s">
        <v>455</v>
      </c>
    </row>
    <row r="883" spans="5:9" x14ac:dyDescent="0.25">
      <c r="E883" s="33">
        <v>6002</v>
      </c>
      <c r="F883" s="33" t="s">
        <v>3196</v>
      </c>
      <c r="G883" s="33" t="s">
        <v>3197</v>
      </c>
      <c r="H883" s="33" t="s">
        <v>3198</v>
      </c>
      <c r="I883" s="33" t="s">
        <v>1977</v>
      </c>
    </row>
    <row r="884" spans="5:9" x14ac:dyDescent="0.25">
      <c r="E884" s="33">
        <v>6003</v>
      </c>
      <c r="F884" s="33" t="s">
        <v>3199</v>
      </c>
      <c r="G884" s="33" t="s">
        <v>3200</v>
      </c>
      <c r="H884" s="33" t="s">
        <v>3201</v>
      </c>
      <c r="I884" s="33" t="s">
        <v>906</v>
      </c>
    </row>
    <row r="885" spans="5:9" x14ac:dyDescent="0.25">
      <c r="E885" s="33">
        <v>6004</v>
      </c>
      <c r="F885" s="33" t="s">
        <v>3202</v>
      </c>
      <c r="G885" s="33" t="s">
        <v>3203</v>
      </c>
      <c r="H885" s="33" t="s">
        <v>3204</v>
      </c>
      <c r="I885" s="33" t="s">
        <v>1167</v>
      </c>
    </row>
    <row r="886" spans="5:9" x14ac:dyDescent="0.25">
      <c r="E886" s="33">
        <v>6005</v>
      </c>
      <c r="F886" s="33" t="s">
        <v>3205</v>
      </c>
      <c r="G886" s="33" t="s">
        <v>3206</v>
      </c>
      <c r="H886" s="33" t="s">
        <v>3207</v>
      </c>
      <c r="I886" s="33" t="s">
        <v>2289</v>
      </c>
    </row>
    <row r="887" spans="5:9" x14ac:dyDescent="0.25">
      <c r="E887" s="33">
        <v>6006</v>
      </c>
      <c r="F887" s="33" t="s">
        <v>3208</v>
      </c>
      <c r="G887" s="33" t="s">
        <v>3209</v>
      </c>
      <c r="H887" s="33" t="s">
        <v>3210</v>
      </c>
      <c r="I887" s="33" t="s">
        <v>1590</v>
      </c>
    </row>
    <row r="888" spans="5:9" x14ac:dyDescent="0.25">
      <c r="E888" s="33">
        <v>6007</v>
      </c>
      <c r="F888" s="33" t="s">
        <v>3211</v>
      </c>
      <c r="G888" s="33" t="s">
        <v>3212</v>
      </c>
      <c r="H888" s="33" t="s">
        <v>3213</v>
      </c>
      <c r="I888" s="33" t="s">
        <v>503</v>
      </c>
    </row>
    <row r="889" spans="5:9" x14ac:dyDescent="0.25">
      <c r="E889" s="33">
        <v>6008</v>
      </c>
      <c r="F889" s="33" t="s">
        <v>3214</v>
      </c>
      <c r="G889" s="33" t="s">
        <v>3215</v>
      </c>
      <c r="H889" s="33" t="s">
        <v>3216</v>
      </c>
      <c r="I889" s="33" t="s">
        <v>1376</v>
      </c>
    </row>
    <row r="890" spans="5:9" x14ac:dyDescent="0.25">
      <c r="E890" s="33">
        <v>6009</v>
      </c>
      <c r="F890" s="33" t="s">
        <v>3217</v>
      </c>
      <c r="G890" s="33" t="s">
        <v>3218</v>
      </c>
      <c r="H890" s="33" t="s">
        <v>3219</v>
      </c>
      <c r="I890" s="33" t="s">
        <v>3220</v>
      </c>
    </row>
    <row r="891" spans="5:9" x14ac:dyDescent="0.25">
      <c r="E891" s="33">
        <v>6010</v>
      </c>
      <c r="F891" s="33" t="s">
        <v>3221</v>
      </c>
      <c r="G891" s="33" t="s">
        <v>3222</v>
      </c>
      <c r="H891" s="33" t="s">
        <v>3223</v>
      </c>
      <c r="I891" s="33" t="s">
        <v>1157</v>
      </c>
    </row>
    <row r="892" spans="5:9" x14ac:dyDescent="0.25">
      <c r="E892" s="33">
        <v>6011</v>
      </c>
      <c r="F892" s="33" t="s">
        <v>3224</v>
      </c>
      <c r="G892" s="33" t="s">
        <v>3225</v>
      </c>
      <c r="H892" s="33" t="s">
        <v>3226</v>
      </c>
      <c r="I892" s="33" t="s">
        <v>507</v>
      </c>
    </row>
    <row r="893" spans="5:9" x14ac:dyDescent="0.25">
      <c r="E893" s="33">
        <v>6012</v>
      </c>
      <c r="F893" s="33" t="s">
        <v>3227</v>
      </c>
      <c r="G893" s="33" t="s">
        <v>3228</v>
      </c>
      <c r="H893" s="33" t="s">
        <v>3229</v>
      </c>
      <c r="I893" s="33" t="s">
        <v>1157</v>
      </c>
    </row>
    <row r="894" spans="5:9" x14ac:dyDescent="0.25">
      <c r="E894" s="33">
        <v>6013</v>
      </c>
      <c r="F894" s="33" t="s">
        <v>3230</v>
      </c>
      <c r="G894" s="33" t="s">
        <v>3231</v>
      </c>
      <c r="H894" s="33" t="s">
        <v>3232</v>
      </c>
      <c r="I894" s="33" t="s">
        <v>1889</v>
      </c>
    </row>
    <row r="895" spans="5:9" x14ac:dyDescent="0.25">
      <c r="E895" s="33">
        <v>6014</v>
      </c>
      <c r="F895" s="33" t="s">
        <v>3233</v>
      </c>
      <c r="G895" s="33" t="s">
        <v>3234</v>
      </c>
      <c r="H895" s="33" t="s">
        <v>3235</v>
      </c>
      <c r="I895" s="33" t="s">
        <v>249</v>
      </c>
    </row>
    <row r="896" spans="5:9" x14ac:dyDescent="0.25">
      <c r="E896" s="33">
        <v>6015</v>
      </c>
      <c r="F896" s="33" t="s">
        <v>3236</v>
      </c>
      <c r="G896" s="33" t="s">
        <v>3237</v>
      </c>
      <c r="H896" s="33" t="s">
        <v>3238</v>
      </c>
      <c r="I896" s="33" t="s">
        <v>1243</v>
      </c>
    </row>
    <row r="897" spans="5:9" x14ac:dyDescent="0.25">
      <c r="E897" s="33">
        <v>6016</v>
      </c>
      <c r="F897" s="33" t="s">
        <v>3239</v>
      </c>
      <c r="G897" s="33" t="s">
        <v>3240</v>
      </c>
      <c r="H897" s="33" t="s">
        <v>3241</v>
      </c>
      <c r="I897" s="33" t="s">
        <v>2274</v>
      </c>
    </row>
    <row r="898" spans="5:9" x14ac:dyDescent="0.25">
      <c r="E898" s="33">
        <v>6017</v>
      </c>
      <c r="F898" s="33" t="s">
        <v>3242</v>
      </c>
      <c r="G898" s="33" t="s">
        <v>3243</v>
      </c>
      <c r="H898" s="33" t="s">
        <v>3244</v>
      </c>
      <c r="I898" s="33" t="s">
        <v>1902</v>
      </c>
    </row>
    <row r="899" spans="5:9" x14ac:dyDescent="0.25">
      <c r="E899" s="33">
        <v>6018</v>
      </c>
      <c r="F899" s="33" t="s">
        <v>3245</v>
      </c>
      <c r="G899" s="33" t="s">
        <v>3246</v>
      </c>
      <c r="H899" s="33" t="s">
        <v>3247</v>
      </c>
      <c r="I899" s="33" t="s">
        <v>2136</v>
      </c>
    </row>
    <row r="900" spans="5:9" x14ac:dyDescent="0.25">
      <c r="E900" s="33">
        <v>6019</v>
      </c>
      <c r="F900" s="33" t="s">
        <v>3248</v>
      </c>
      <c r="G900" s="33" t="s">
        <v>3249</v>
      </c>
      <c r="H900" s="33" t="s">
        <v>3250</v>
      </c>
      <c r="I900" s="33" t="s">
        <v>230</v>
      </c>
    </row>
    <row r="901" spans="5:9" x14ac:dyDescent="0.25">
      <c r="E901" s="33">
        <v>6020</v>
      </c>
      <c r="F901" s="33" t="s">
        <v>3251</v>
      </c>
      <c r="G901" s="33" t="s">
        <v>3252</v>
      </c>
      <c r="H901" s="33" t="s">
        <v>3253</v>
      </c>
      <c r="I901" s="33" t="s">
        <v>648</v>
      </c>
    </row>
    <row r="902" spans="5:9" x14ac:dyDescent="0.25">
      <c r="E902" s="33">
        <v>6021</v>
      </c>
      <c r="F902" s="33" t="s">
        <v>3254</v>
      </c>
      <c r="G902" s="33" t="s">
        <v>3255</v>
      </c>
      <c r="H902" s="33" t="s">
        <v>3256</v>
      </c>
      <c r="I902" s="33" t="s">
        <v>1268</v>
      </c>
    </row>
    <row r="903" spans="5:9" x14ac:dyDescent="0.25">
      <c r="E903" s="33">
        <v>6022</v>
      </c>
      <c r="F903" s="33" t="s">
        <v>3257</v>
      </c>
      <c r="G903" s="33" t="s">
        <v>3258</v>
      </c>
      <c r="H903" s="33" t="s">
        <v>3259</v>
      </c>
      <c r="I903" s="33" t="s">
        <v>468</v>
      </c>
    </row>
    <row r="904" spans="5:9" x14ac:dyDescent="0.25">
      <c r="E904" s="33">
        <v>6023</v>
      </c>
      <c r="F904" s="33" t="s">
        <v>3260</v>
      </c>
      <c r="G904" s="33" t="s">
        <v>3261</v>
      </c>
      <c r="H904" s="33" t="s">
        <v>3262</v>
      </c>
      <c r="I904" s="33" t="s">
        <v>1053</v>
      </c>
    </row>
    <row r="905" spans="5:9" x14ac:dyDescent="0.25">
      <c r="E905" s="33">
        <v>6024</v>
      </c>
      <c r="F905" s="33" t="s">
        <v>3263</v>
      </c>
      <c r="G905" s="33" t="s">
        <v>3264</v>
      </c>
      <c r="H905" s="33" t="s">
        <v>3265</v>
      </c>
      <c r="I905" s="33" t="s">
        <v>3266</v>
      </c>
    </row>
    <row r="906" spans="5:9" x14ac:dyDescent="0.25">
      <c r="E906" s="33">
        <v>6025</v>
      </c>
      <c r="F906" s="33" t="s">
        <v>3267</v>
      </c>
      <c r="G906" s="33" t="s">
        <v>3268</v>
      </c>
      <c r="H906" s="33" t="s">
        <v>3269</v>
      </c>
      <c r="I906" s="33" t="s">
        <v>2899</v>
      </c>
    </row>
    <row r="907" spans="5:9" x14ac:dyDescent="0.25">
      <c r="E907" s="33">
        <v>6026</v>
      </c>
      <c r="F907" s="33" t="s">
        <v>3270</v>
      </c>
      <c r="G907" s="33" t="s">
        <v>3271</v>
      </c>
      <c r="H907" s="33" t="s">
        <v>3272</v>
      </c>
      <c r="I907" s="33" t="s">
        <v>240</v>
      </c>
    </row>
    <row r="908" spans="5:9" x14ac:dyDescent="0.25">
      <c r="E908" s="33">
        <v>6027</v>
      </c>
      <c r="F908" s="33" t="s">
        <v>3273</v>
      </c>
      <c r="G908" s="33" t="s">
        <v>3274</v>
      </c>
      <c r="H908" s="33" t="s">
        <v>3275</v>
      </c>
      <c r="I908" s="33" t="s">
        <v>434</v>
      </c>
    </row>
    <row r="909" spans="5:9" x14ac:dyDescent="0.25">
      <c r="E909" s="33">
        <v>6028</v>
      </c>
      <c r="F909" s="33" t="s">
        <v>3276</v>
      </c>
      <c r="G909" s="33" t="s">
        <v>3277</v>
      </c>
      <c r="H909" s="33" t="s">
        <v>3278</v>
      </c>
      <c r="I909" s="33" t="s">
        <v>2575</v>
      </c>
    </row>
    <row r="910" spans="5:9" x14ac:dyDescent="0.25">
      <c r="E910" s="33">
        <v>6029</v>
      </c>
      <c r="F910" s="33" t="s">
        <v>3279</v>
      </c>
      <c r="G910" s="33" t="s">
        <v>3280</v>
      </c>
      <c r="H910" s="33" t="s">
        <v>3281</v>
      </c>
      <c r="I910" s="33" t="s">
        <v>3282</v>
      </c>
    </row>
    <row r="911" spans="5:9" x14ac:dyDescent="0.25">
      <c r="E911" s="33">
        <v>6030</v>
      </c>
      <c r="F911" s="33" t="s">
        <v>3283</v>
      </c>
      <c r="G911" s="33" t="s">
        <v>3284</v>
      </c>
      <c r="H911" s="33" t="s">
        <v>3285</v>
      </c>
      <c r="I911" s="33" t="s">
        <v>206</v>
      </c>
    </row>
    <row r="912" spans="5:9" x14ac:dyDescent="0.25">
      <c r="E912" s="33">
        <v>6031</v>
      </c>
      <c r="F912" s="33" t="s">
        <v>3286</v>
      </c>
      <c r="G912" s="33" t="s">
        <v>3287</v>
      </c>
      <c r="H912" s="33" t="s">
        <v>3288</v>
      </c>
      <c r="I912" s="33" t="s">
        <v>3289</v>
      </c>
    </row>
    <row r="913" spans="5:9" x14ac:dyDescent="0.25">
      <c r="E913" s="33">
        <v>6032</v>
      </c>
      <c r="F913" s="33" t="s">
        <v>3290</v>
      </c>
      <c r="G913" s="33" t="s">
        <v>3291</v>
      </c>
      <c r="H913" s="33" t="s">
        <v>3292</v>
      </c>
      <c r="I913" s="33" t="s">
        <v>3293</v>
      </c>
    </row>
    <row r="914" spans="5:9" x14ac:dyDescent="0.25">
      <c r="E914" s="33">
        <v>6033</v>
      </c>
      <c r="F914" s="33" t="s">
        <v>3294</v>
      </c>
      <c r="G914" s="33" t="s">
        <v>3295</v>
      </c>
      <c r="H914" s="33" t="s">
        <v>3296</v>
      </c>
      <c r="I914" s="33" t="s">
        <v>3297</v>
      </c>
    </row>
    <row r="915" spans="5:9" x14ac:dyDescent="0.25">
      <c r="E915" s="33">
        <v>6034</v>
      </c>
      <c r="F915" s="33" t="s">
        <v>3298</v>
      </c>
      <c r="G915" s="33" t="s">
        <v>3299</v>
      </c>
      <c r="H915" s="33" t="s">
        <v>3300</v>
      </c>
      <c r="I915" s="33" t="s">
        <v>434</v>
      </c>
    </row>
    <row r="916" spans="5:9" x14ac:dyDescent="0.25">
      <c r="E916" s="33">
        <v>6035</v>
      </c>
      <c r="F916" s="33" t="s">
        <v>3301</v>
      </c>
      <c r="G916" s="33" t="s">
        <v>3302</v>
      </c>
      <c r="H916" s="33" t="s">
        <v>3303</v>
      </c>
      <c r="I916" s="33" t="s">
        <v>962</v>
      </c>
    </row>
    <row r="917" spans="5:9" x14ac:dyDescent="0.25">
      <c r="E917" s="33">
        <v>6036</v>
      </c>
      <c r="F917" s="33" t="s">
        <v>3304</v>
      </c>
      <c r="G917" s="33" t="s">
        <v>3305</v>
      </c>
      <c r="H917" s="33" t="s">
        <v>3306</v>
      </c>
      <c r="I917" s="33" t="s">
        <v>2506</v>
      </c>
    </row>
    <row r="918" spans="5:9" x14ac:dyDescent="0.25">
      <c r="E918" s="33">
        <v>6037</v>
      </c>
      <c r="F918" s="33" t="s">
        <v>3307</v>
      </c>
      <c r="G918" s="33" t="s">
        <v>3308</v>
      </c>
      <c r="H918" s="33" t="s">
        <v>3309</v>
      </c>
      <c r="I918" s="33" t="s">
        <v>2603</v>
      </c>
    </row>
    <row r="919" spans="5:9" x14ac:dyDescent="0.25">
      <c r="E919" s="33">
        <v>6038</v>
      </c>
      <c r="F919" s="33" t="s">
        <v>3310</v>
      </c>
      <c r="G919" s="33" t="s">
        <v>3311</v>
      </c>
      <c r="H919" s="33" t="s">
        <v>3312</v>
      </c>
      <c r="I919" s="33" t="s">
        <v>310</v>
      </c>
    </row>
    <row r="920" spans="5:9" x14ac:dyDescent="0.25">
      <c r="E920" s="33">
        <v>6039</v>
      </c>
      <c r="F920" s="33" t="s">
        <v>3313</v>
      </c>
      <c r="G920" s="33" t="s">
        <v>3314</v>
      </c>
      <c r="H920" s="33" t="s">
        <v>3315</v>
      </c>
      <c r="I920" s="33" t="s">
        <v>1744</v>
      </c>
    </row>
    <row r="921" spans="5:9" x14ac:dyDescent="0.25">
      <c r="E921" s="33">
        <v>6040</v>
      </c>
      <c r="F921" s="33" t="s">
        <v>3316</v>
      </c>
      <c r="G921" s="33" t="s">
        <v>3317</v>
      </c>
      <c r="H921" s="33" t="s">
        <v>3318</v>
      </c>
      <c r="I921" s="33" t="s">
        <v>1146</v>
      </c>
    </row>
    <row r="922" spans="5:9" x14ac:dyDescent="0.25">
      <c r="E922" s="33">
        <v>6041</v>
      </c>
      <c r="F922" s="33" t="s">
        <v>3319</v>
      </c>
      <c r="G922" s="33" t="s">
        <v>3320</v>
      </c>
      <c r="H922" s="33" t="s">
        <v>3321</v>
      </c>
      <c r="I922" s="33" t="s">
        <v>356</v>
      </c>
    </row>
    <row r="923" spans="5:9" x14ac:dyDescent="0.25">
      <c r="E923" s="33">
        <v>6042</v>
      </c>
      <c r="F923" s="33" t="s">
        <v>3322</v>
      </c>
      <c r="G923" s="33" t="s">
        <v>3323</v>
      </c>
      <c r="H923" s="33" t="s">
        <v>3324</v>
      </c>
      <c r="I923" s="33" t="s">
        <v>3325</v>
      </c>
    </row>
    <row r="924" spans="5:9" x14ac:dyDescent="0.25">
      <c r="E924" s="33">
        <v>6043</v>
      </c>
      <c r="F924" s="33" t="s">
        <v>3326</v>
      </c>
      <c r="G924" s="33" t="s">
        <v>3327</v>
      </c>
      <c r="H924" s="33" t="s">
        <v>3328</v>
      </c>
      <c r="I924" s="33" t="s">
        <v>3329</v>
      </c>
    </row>
    <row r="925" spans="5:9" x14ac:dyDescent="0.25">
      <c r="E925" s="33">
        <v>6044</v>
      </c>
      <c r="F925" s="33" t="s">
        <v>3330</v>
      </c>
      <c r="G925" s="33" t="s">
        <v>3331</v>
      </c>
      <c r="H925" s="33" t="s">
        <v>3332</v>
      </c>
      <c r="I925" s="33" t="s">
        <v>344</v>
      </c>
    </row>
    <row r="926" spans="5:9" x14ac:dyDescent="0.25">
      <c r="E926" s="33">
        <v>6045</v>
      </c>
      <c r="F926" s="33" t="s">
        <v>3333</v>
      </c>
      <c r="G926" s="33" t="s">
        <v>3334</v>
      </c>
      <c r="H926" s="33" t="s">
        <v>3335</v>
      </c>
      <c r="I926" s="33" t="s">
        <v>1284</v>
      </c>
    </row>
    <row r="927" spans="5:9" x14ac:dyDescent="0.25">
      <c r="E927" s="33">
        <v>6046</v>
      </c>
      <c r="F927" s="33" t="s">
        <v>3336</v>
      </c>
      <c r="G927" s="33" t="s">
        <v>3337</v>
      </c>
      <c r="H927" s="33" t="s">
        <v>3338</v>
      </c>
      <c r="I927" s="33" t="s">
        <v>321</v>
      </c>
    </row>
    <row r="928" spans="5:9" x14ac:dyDescent="0.25">
      <c r="E928" s="33">
        <v>6047</v>
      </c>
      <c r="F928" s="33" t="s">
        <v>3339</v>
      </c>
      <c r="G928" s="33" t="s">
        <v>3340</v>
      </c>
      <c r="H928" s="33" t="s">
        <v>3341</v>
      </c>
      <c r="I928" s="33" t="s">
        <v>2448</v>
      </c>
    </row>
    <row r="929" spans="5:9" x14ac:dyDescent="0.25">
      <c r="E929" s="33">
        <v>6048</v>
      </c>
      <c r="F929" s="33" t="s">
        <v>3342</v>
      </c>
      <c r="G929" s="33" t="s">
        <v>3343</v>
      </c>
      <c r="H929" s="33" t="s">
        <v>3344</v>
      </c>
      <c r="I929" s="33" t="s">
        <v>507</v>
      </c>
    </row>
    <row r="930" spans="5:9" x14ac:dyDescent="0.25">
      <c r="E930" s="33">
        <v>6049</v>
      </c>
      <c r="F930" s="33" t="s">
        <v>3345</v>
      </c>
      <c r="G930" s="33" t="s">
        <v>3346</v>
      </c>
      <c r="H930" s="33" t="s">
        <v>3347</v>
      </c>
      <c r="I930" s="33" t="s">
        <v>434</v>
      </c>
    </row>
    <row r="931" spans="5:9" x14ac:dyDescent="0.25">
      <c r="E931" s="33">
        <v>6050</v>
      </c>
      <c r="F931" s="33" t="s">
        <v>3348</v>
      </c>
      <c r="G931" s="33" t="s">
        <v>3349</v>
      </c>
      <c r="H931" s="33" t="s">
        <v>3350</v>
      </c>
      <c r="I931" s="33" t="s">
        <v>1575</v>
      </c>
    </row>
    <row r="932" spans="5:9" x14ac:dyDescent="0.25">
      <c r="E932" s="33">
        <v>6051</v>
      </c>
      <c r="F932" s="33" t="s">
        <v>3351</v>
      </c>
      <c r="G932" s="33" t="s">
        <v>3352</v>
      </c>
      <c r="H932" s="33" t="s">
        <v>3353</v>
      </c>
      <c r="I932" s="33" t="s">
        <v>790</v>
      </c>
    </row>
    <row r="933" spans="5:9" x14ac:dyDescent="0.25">
      <c r="E933" s="33">
        <v>6052</v>
      </c>
      <c r="F933" s="33" t="s">
        <v>3354</v>
      </c>
      <c r="G933" s="33" t="s">
        <v>3355</v>
      </c>
      <c r="H933" s="33" t="s">
        <v>3356</v>
      </c>
      <c r="I933" s="33" t="s">
        <v>3357</v>
      </c>
    </row>
    <row r="934" spans="5:9" x14ac:dyDescent="0.25">
      <c r="E934" s="33">
        <v>6053</v>
      </c>
      <c r="F934" s="33" t="s">
        <v>3358</v>
      </c>
      <c r="G934" s="33" t="s">
        <v>3359</v>
      </c>
      <c r="H934" s="33" t="s">
        <v>3360</v>
      </c>
      <c r="I934" s="33" t="s">
        <v>333</v>
      </c>
    </row>
    <row r="935" spans="5:9" x14ac:dyDescent="0.25">
      <c r="E935" s="33">
        <v>6054</v>
      </c>
      <c r="F935" s="33" t="s">
        <v>3361</v>
      </c>
      <c r="G935" s="33" t="s">
        <v>3362</v>
      </c>
      <c r="H935" s="33" t="s">
        <v>3363</v>
      </c>
      <c r="I935" s="33" t="s">
        <v>734</v>
      </c>
    </row>
    <row r="936" spans="5:9" x14ac:dyDescent="0.25">
      <c r="E936" s="33">
        <v>6055</v>
      </c>
      <c r="F936" s="33" t="s">
        <v>3364</v>
      </c>
      <c r="G936" s="33" t="s">
        <v>3365</v>
      </c>
      <c r="H936" s="33" t="s">
        <v>3366</v>
      </c>
      <c r="I936" s="33" t="s">
        <v>950</v>
      </c>
    </row>
    <row r="937" spans="5:9" x14ac:dyDescent="0.25">
      <c r="E937" s="33">
        <v>6056</v>
      </c>
      <c r="F937" s="33" t="s">
        <v>3367</v>
      </c>
      <c r="G937" s="33" t="s">
        <v>3368</v>
      </c>
      <c r="H937" s="33" t="s">
        <v>3369</v>
      </c>
      <c r="I937" s="33" t="s">
        <v>891</v>
      </c>
    </row>
    <row r="938" spans="5:9" x14ac:dyDescent="0.25">
      <c r="E938" s="33">
        <v>6057</v>
      </c>
      <c r="F938" s="33" t="s">
        <v>3370</v>
      </c>
      <c r="G938" s="33" t="s">
        <v>3371</v>
      </c>
      <c r="H938" s="33" t="s">
        <v>3372</v>
      </c>
      <c r="I938" s="33" t="s">
        <v>1409</v>
      </c>
    </row>
    <row r="939" spans="5:9" x14ac:dyDescent="0.25">
      <c r="E939" s="33">
        <v>6058</v>
      </c>
      <c r="F939" s="33" t="s">
        <v>3373</v>
      </c>
      <c r="G939" s="33" t="s">
        <v>3374</v>
      </c>
      <c r="H939" s="33" t="s">
        <v>3375</v>
      </c>
      <c r="I939" s="33" t="s">
        <v>3072</v>
      </c>
    </row>
    <row r="940" spans="5:9" x14ac:dyDescent="0.25">
      <c r="E940" s="33">
        <v>6059</v>
      </c>
      <c r="F940" s="33" t="s">
        <v>3376</v>
      </c>
      <c r="G940" s="33" t="s">
        <v>3377</v>
      </c>
      <c r="H940" s="33" t="s">
        <v>3378</v>
      </c>
      <c r="I940" s="33" t="s">
        <v>3357</v>
      </c>
    </row>
    <row r="941" spans="5:9" x14ac:dyDescent="0.25">
      <c r="E941" s="33">
        <v>6060</v>
      </c>
      <c r="F941" s="33" t="s">
        <v>3379</v>
      </c>
      <c r="G941" s="33" t="s">
        <v>3380</v>
      </c>
      <c r="H941" s="33" t="s">
        <v>3381</v>
      </c>
      <c r="I941" s="33" t="s">
        <v>3382</v>
      </c>
    </row>
    <row r="942" spans="5:9" x14ac:dyDescent="0.25">
      <c r="E942" s="33">
        <v>6061</v>
      </c>
      <c r="F942" s="33" t="s">
        <v>3383</v>
      </c>
      <c r="G942" s="33" t="s">
        <v>3384</v>
      </c>
      <c r="H942" s="33" t="s">
        <v>3385</v>
      </c>
      <c r="I942" s="33" t="s">
        <v>1513</v>
      </c>
    </row>
    <row r="943" spans="5:9" x14ac:dyDescent="0.25">
      <c r="E943" s="33">
        <v>6062</v>
      </c>
      <c r="F943" s="33" t="s">
        <v>3386</v>
      </c>
      <c r="G943" s="33" t="s">
        <v>3387</v>
      </c>
      <c r="H943" s="33" t="s">
        <v>3388</v>
      </c>
      <c r="I943" s="33" t="s">
        <v>917</v>
      </c>
    </row>
    <row r="944" spans="5:9" x14ac:dyDescent="0.25">
      <c r="E944" s="33">
        <v>6063</v>
      </c>
      <c r="F944" s="33" t="s">
        <v>3389</v>
      </c>
      <c r="G944" s="33" t="s">
        <v>3390</v>
      </c>
      <c r="H944" s="33" t="s">
        <v>3391</v>
      </c>
      <c r="I944" s="33" t="s">
        <v>3293</v>
      </c>
    </row>
    <row r="945" spans="5:9" x14ac:dyDescent="0.25">
      <c r="E945" s="33">
        <v>6064</v>
      </c>
      <c r="F945" s="33" t="s">
        <v>3392</v>
      </c>
      <c r="G945" s="33" t="s">
        <v>3393</v>
      </c>
      <c r="H945" s="33" t="s">
        <v>3394</v>
      </c>
      <c r="I945" s="33" t="s">
        <v>551</v>
      </c>
    </row>
    <row r="946" spans="5:9" x14ac:dyDescent="0.25">
      <c r="E946" s="33">
        <v>6065</v>
      </c>
      <c r="F946" s="33" t="s">
        <v>3395</v>
      </c>
      <c r="G946" s="33" t="s">
        <v>3396</v>
      </c>
      <c r="H946" s="33" t="s">
        <v>3397</v>
      </c>
      <c r="I946" s="33" t="s">
        <v>3398</v>
      </c>
    </row>
    <row r="947" spans="5:9" x14ac:dyDescent="0.25">
      <c r="E947" s="33">
        <v>6066</v>
      </c>
      <c r="F947" s="33" t="s">
        <v>3399</v>
      </c>
      <c r="G947" s="33" t="s">
        <v>3400</v>
      </c>
      <c r="H947" s="33" t="s">
        <v>3401</v>
      </c>
      <c r="I947" s="33" t="s">
        <v>1316</v>
      </c>
    </row>
    <row r="948" spans="5:9" x14ac:dyDescent="0.25">
      <c r="E948" s="33">
        <v>6067</v>
      </c>
      <c r="F948" s="33" t="s">
        <v>3402</v>
      </c>
      <c r="G948" s="33" t="s">
        <v>3403</v>
      </c>
      <c r="H948" s="33" t="s">
        <v>3404</v>
      </c>
      <c r="I948" s="33" t="s">
        <v>937</v>
      </c>
    </row>
    <row r="949" spans="5:9" x14ac:dyDescent="0.25">
      <c r="E949" s="33">
        <v>6068</v>
      </c>
      <c r="F949" s="33" t="s">
        <v>3405</v>
      </c>
      <c r="G949" s="33" t="s">
        <v>3406</v>
      </c>
      <c r="H949" s="33" t="s">
        <v>3407</v>
      </c>
      <c r="I949" s="33" t="s">
        <v>596</v>
      </c>
    </row>
    <row r="950" spans="5:9" x14ac:dyDescent="0.25">
      <c r="E950" s="33">
        <v>6069</v>
      </c>
      <c r="F950" s="33" t="s">
        <v>3408</v>
      </c>
      <c r="G950" s="33" t="s">
        <v>3409</v>
      </c>
      <c r="H950" s="33" t="s">
        <v>3410</v>
      </c>
      <c r="I950" s="33" t="s">
        <v>381</v>
      </c>
    </row>
    <row r="951" spans="5:9" x14ac:dyDescent="0.25">
      <c r="E951" s="33">
        <v>6070</v>
      </c>
      <c r="F951" s="33" t="s">
        <v>3411</v>
      </c>
      <c r="G951" s="33" t="s">
        <v>3412</v>
      </c>
      <c r="H951" s="33" t="s">
        <v>3413</v>
      </c>
      <c r="I951" s="33" t="s">
        <v>738</v>
      </c>
    </row>
    <row r="952" spans="5:9" x14ac:dyDescent="0.25">
      <c r="E952" s="33">
        <v>6071</v>
      </c>
      <c r="F952" s="33" t="s">
        <v>3414</v>
      </c>
      <c r="G952" s="33" t="s">
        <v>3415</v>
      </c>
      <c r="H952" s="33" t="s">
        <v>3416</v>
      </c>
      <c r="I952" s="33" t="s">
        <v>325</v>
      </c>
    </row>
    <row r="953" spans="5:9" x14ac:dyDescent="0.25">
      <c r="E953" s="33">
        <v>6072</v>
      </c>
      <c r="F953" s="33" t="s">
        <v>3417</v>
      </c>
      <c r="G953" s="33" t="s">
        <v>3418</v>
      </c>
      <c r="H953" s="33" t="s">
        <v>3419</v>
      </c>
      <c r="I953" s="33" t="s">
        <v>898</v>
      </c>
    </row>
    <row r="954" spans="5:9" x14ac:dyDescent="0.25">
      <c r="E954" s="33">
        <v>6073</v>
      </c>
      <c r="F954" s="33" t="s">
        <v>3420</v>
      </c>
      <c r="G954" s="33" t="s">
        <v>3421</v>
      </c>
      <c r="H954" s="33" t="s">
        <v>3422</v>
      </c>
      <c r="I954" s="33" t="s">
        <v>1513</v>
      </c>
    </row>
    <row r="955" spans="5:9" x14ac:dyDescent="0.25">
      <c r="E955" s="33">
        <v>6074</v>
      </c>
      <c r="F955" s="33" t="s">
        <v>3423</v>
      </c>
      <c r="G955" s="33" t="s">
        <v>3424</v>
      </c>
      <c r="H955" s="33" t="s">
        <v>3425</v>
      </c>
      <c r="I955" s="33" t="s">
        <v>648</v>
      </c>
    </row>
    <row r="956" spans="5:9" x14ac:dyDescent="0.25">
      <c r="E956" s="33">
        <v>6075</v>
      </c>
      <c r="F956" s="33" t="s">
        <v>3426</v>
      </c>
      <c r="G956" s="33" t="s">
        <v>3427</v>
      </c>
      <c r="H956" s="33" t="s">
        <v>3428</v>
      </c>
      <c r="I956" s="33" t="s">
        <v>3429</v>
      </c>
    </row>
    <row r="957" spans="5:9" x14ac:dyDescent="0.25">
      <c r="E957" s="33">
        <v>6076</v>
      </c>
      <c r="F957" s="33" t="s">
        <v>3430</v>
      </c>
      <c r="G957" s="33" t="s">
        <v>3431</v>
      </c>
      <c r="H957" s="33" t="s">
        <v>3432</v>
      </c>
      <c r="I957" s="33" t="s">
        <v>1243</v>
      </c>
    </row>
    <row r="958" spans="5:9" x14ac:dyDescent="0.25">
      <c r="E958" s="33">
        <v>6077</v>
      </c>
      <c r="F958" s="33" t="s">
        <v>3433</v>
      </c>
      <c r="G958" s="33" t="s">
        <v>3434</v>
      </c>
      <c r="H958" s="33" t="s">
        <v>3435</v>
      </c>
      <c r="I958" s="33" t="s">
        <v>562</v>
      </c>
    </row>
    <row r="959" spans="5:9" x14ac:dyDescent="0.25">
      <c r="E959" s="33">
        <v>6078</v>
      </c>
      <c r="F959" s="33" t="s">
        <v>3436</v>
      </c>
      <c r="G959" s="33" t="s">
        <v>3437</v>
      </c>
      <c r="H959" s="33" t="s">
        <v>3438</v>
      </c>
      <c r="I959" s="33" t="s">
        <v>2518</v>
      </c>
    </row>
    <row r="960" spans="5:9" x14ac:dyDescent="0.25">
      <c r="E960" s="33">
        <v>6079</v>
      </c>
      <c r="F960" s="33" t="s">
        <v>3439</v>
      </c>
      <c r="G960" s="33" t="s">
        <v>3440</v>
      </c>
      <c r="H960" s="33" t="s">
        <v>3441</v>
      </c>
      <c r="I960" s="33" t="s">
        <v>2187</v>
      </c>
    </row>
    <row r="961" spans="5:9" x14ac:dyDescent="0.25">
      <c r="E961" s="33">
        <v>6080</v>
      </c>
      <c r="F961" s="33" t="s">
        <v>3442</v>
      </c>
      <c r="G961" s="33" t="s">
        <v>3443</v>
      </c>
      <c r="H961" s="33" t="s">
        <v>3444</v>
      </c>
      <c r="I961" s="33" t="s">
        <v>3445</v>
      </c>
    </row>
    <row r="962" spans="5:9" x14ac:dyDescent="0.25">
      <c r="E962" s="33">
        <v>6081</v>
      </c>
      <c r="F962" s="33" t="s">
        <v>3446</v>
      </c>
      <c r="G962" s="33" t="s">
        <v>3447</v>
      </c>
      <c r="H962" s="33" t="s">
        <v>3448</v>
      </c>
      <c r="I962" s="33" t="s">
        <v>1590</v>
      </c>
    </row>
    <row r="963" spans="5:9" x14ac:dyDescent="0.25">
      <c r="E963" s="33">
        <v>6082</v>
      </c>
      <c r="F963" s="33" t="s">
        <v>3449</v>
      </c>
      <c r="G963" s="33" t="s">
        <v>3450</v>
      </c>
      <c r="H963" s="33" t="s">
        <v>3451</v>
      </c>
      <c r="I963" s="33" t="s">
        <v>2510</v>
      </c>
    </row>
    <row r="964" spans="5:9" x14ac:dyDescent="0.25">
      <c r="E964" s="33">
        <v>6083</v>
      </c>
      <c r="F964" s="33" t="s">
        <v>3452</v>
      </c>
      <c r="G964" s="33" t="s">
        <v>3453</v>
      </c>
      <c r="H964" s="33" t="s">
        <v>3454</v>
      </c>
      <c r="I964" s="33" t="s">
        <v>1053</v>
      </c>
    </row>
    <row r="965" spans="5:9" x14ac:dyDescent="0.25">
      <c r="E965" s="33">
        <v>6084</v>
      </c>
      <c r="F965" s="33" t="s">
        <v>3455</v>
      </c>
      <c r="G965" s="33" t="s">
        <v>3456</v>
      </c>
      <c r="H965" s="33" t="s">
        <v>3457</v>
      </c>
      <c r="I965" s="33" t="s">
        <v>1316</v>
      </c>
    </row>
    <row r="966" spans="5:9" x14ac:dyDescent="0.25">
      <c r="E966" s="33">
        <v>6085</v>
      </c>
      <c r="F966" s="33" t="s">
        <v>3458</v>
      </c>
      <c r="G966" s="33" t="s">
        <v>3459</v>
      </c>
      <c r="H966" s="33" t="s">
        <v>3460</v>
      </c>
      <c r="I966" s="33" t="s">
        <v>2378</v>
      </c>
    </row>
    <row r="967" spans="5:9" x14ac:dyDescent="0.25">
      <c r="E967" s="33">
        <v>6086</v>
      </c>
      <c r="F967" s="33" t="s">
        <v>3461</v>
      </c>
      <c r="G967" s="33" t="s">
        <v>3462</v>
      </c>
      <c r="H967" s="33" t="s">
        <v>3463</v>
      </c>
      <c r="I967" s="33" t="s">
        <v>3014</v>
      </c>
    </row>
    <row r="968" spans="5:9" x14ac:dyDescent="0.25">
      <c r="E968" s="33">
        <v>6087</v>
      </c>
      <c r="F968" s="33" t="s">
        <v>3464</v>
      </c>
      <c r="G968" s="33" t="s">
        <v>3465</v>
      </c>
      <c r="H968" s="33" t="s">
        <v>3466</v>
      </c>
      <c r="I968" s="33" t="s">
        <v>1065</v>
      </c>
    </row>
    <row r="969" spans="5:9" x14ac:dyDescent="0.25">
      <c r="E969" s="33">
        <v>6088</v>
      </c>
      <c r="F969" s="33" t="s">
        <v>3467</v>
      </c>
      <c r="G969" s="33" t="s">
        <v>3468</v>
      </c>
      <c r="H969" s="33" t="s">
        <v>3469</v>
      </c>
      <c r="I969" s="33" t="s">
        <v>3357</v>
      </c>
    </row>
    <row r="970" spans="5:9" x14ac:dyDescent="0.25">
      <c r="E970" s="33">
        <v>6089</v>
      </c>
      <c r="F970" s="33" t="s">
        <v>3470</v>
      </c>
      <c r="G970" s="33" t="s">
        <v>3471</v>
      </c>
      <c r="H970" s="33" t="s">
        <v>3472</v>
      </c>
      <c r="I970" s="33" t="s">
        <v>3473</v>
      </c>
    </row>
    <row r="971" spans="5:9" x14ac:dyDescent="0.25">
      <c r="E971" s="33">
        <v>6090</v>
      </c>
      <c r="F971" s="33" t="s">
        <v>3474</v>
      </c>
      <c r="G971" s="33" t="s">
        <v>3475</v>
      </c>
      <c r="H971" s="33" t="s">
        <v>3476</v>
      </c>
      <c r="I971" s="33" t="s">
        <v>405</v>
      </c>
    </row>
    <row r="972" spans="5:9" x14ac:dyDescent="0.25">
      <c r="E972" s="33">
        <v>6091</v>
      </c>
      <c r="F972" s="33" t="s">
        <v>3477</v>
      </c>
      <c r="G972" s="33" t="s">
        <v>3478</v>
      </c>
      <c r="H972" s="33" t="s">
        <v>3479</v>
      </c>
      <c r="I972" s="33" t="s">
        <v>197</v>
      </c>
    </row>
    <row r="973" spans="5:9" x14ac:dyDescent="0.25">
      <c r="E973" s="33">
        <v>6092</v>
      </c>
      <c r="F973" s="33" t="s">
        <v>3480</v>
      </c>
      <c r="G973" s="33" t="s">
        <v>3481</v>
      </c>
      <c r="H973" s="33" t="s">
        <v>3482</v>
      </c>
      <c r="I973" s="33" t="s">
        <v>287</v>
      </c>
    </row>
    <row r="974" spans="5:9" x14ac:dyDescent="0.25">
      <c r="E974" s="33">
        <v>6093</v>
      </c>
      <c r="F974" s="33" t="s">
        <v>3483</v>
      </c>
      <c r="G974" s="33" t="s">
        <v>3484</v>
      </c>
      <c r="H974" s="33" t="s">
        <v>3485</v>
      </c>
      <c r="I974" s="33" t="s">
        <v>1096</v>
      </c>
    </row>
    <row r="975" spans="5:9" x14ac:dyDescent="0.25">
      <c r="E975" s="33">
        <v>6094</v>
      </c>
      <c r="F975" s="33" t="s">
        <v>3486</v>
      </c>
      <c r="G975" s="33" t="s">
        <v>3487</v>
      </c>
      <c r="H975" s="33" t="s">
        <v>3488</v>
      </c>
      <c r="I975" s="33" t="s">
        <v>3489</v>
      </c>
    </row>
    <row r="976" spans="5:9" x14ac:dyDescent="0.25">
      <c r="E976" s="33">
        <v>6095</v>
      </c>
      <c r="F976" s="33" t="s">
        <v>3490</v>
      </c>
      <c r="G976" s="33" t="s">
        <v>3491</v>
      </c>
      <c r="H976" s="33" t="s">
        <v>3492</v>
      </c>
      <c r="I976" s="33" t="s">
        <v>804</v>
      </c>
    </row>
    <row r="977" spans="5:9" x14ac:dyDescent="0.25">
      <c r="E977" s="33">
        <v>6096</v>
      </c>
      <c r="F977" s="33" t="s">
        <v>3493</v>
      </c>
      <c r="G977" s="33" t="s">
        <v>3494</v>
      </c>
      <c r="H977" s="33" t="s">
        <v>3495</v>
      </c>
      <c r="I977" s="33" t="s">
        <v>2136</v>
      </c>
    </row>
    <row r="978" spans="5:9" x14ac:dyDescent="0.25">
      <c r="E978" s="33">
        <v>6097</v>
      </c>
      <c r="F978" s="33" t="s">
        <v>3496</v>
      </c>
      <c r="G978" s="33" t="s">
        <v>3497</v>
      </c>
      <c r="H978" s="33" t="s">
        <v>3498</v>
      </c>
      <c r="I978" s="33" t="s">
        <v>1610</v>
      </c>
    </row>
    <row r="979" spans="5:9" x14ac:dyDescent="0.25">
      <c r="E979" s="33">
        <v>6098</v>
      </c>
      <c r="F979" s="33" t="s">
        <v>3499</v>
      </c>
      <c r="G979" s="33" t="s">
        <v>3500</v>
      </c>
      <c r="H979" s="33" t="s">
        <v>3501</v>
      </c>
      <c r="I979" s="33" t="s">
        <v>1466</v>
      </c>
    </row>
    <row r="980" spans="5:9" x14ac:dyDescent="0.25">
      <c r="E980" s="33">
        <v>6099</v>
      </c>
      <c r="F980" s="33" t="s">
        <v>3502</v>
      </c>
      <c r="G980" s="33" t="s">
        <v>3503</v>
      </c>
      <c r="H980" s="33" t="s">
        <v>3504</v>
      </c>
      <c r="I980" s="33" t="s">
        <v>434</v>
      </c>
    </row>
    <row r="981" spans="5:9" x14ac:dyDescent="0.25">
      <c r="E981" s="33">
        <v>6100</v>
      </c>
      <c r="F981" s="33" t="s">
        <v>3505</v>
      </c>
      <c r="G981" s="33" t="s">
        <v>3506</v>
      </c>
      <c r="H981" s="33" t="s">
        <v>3507</v>
      </c>
      <c r="I981" s="33" t="s">
        <v>483</v>
      </c>
    </row>
    <row r="982" spans="5:9" x14ac:dyDescent="0.25">
      <c r="E982" s="33">
        <v>6101</v>
      </c>
      <c r="F982" s="33" t="s">
        <v>3508</v>
      </c>
      <c r="G982" s="33" t="s">
        <v>3509</v>
      </c>
      <c r="H982" s="33" t="s">
        <v>3510</v>
      </c>
      <c r="I982" s="33" t="s">
        <v>1902</v>
      </c>
    </row>
    <row r="983" spans="5:9" x14ac:dyDescent="0.25">
      <c r="E983" s="33">
        <v>6102</v>
      </c>
      <c r="F983" s="33" t="s">
        <v>3511</v>
      </c>
      <c r="G983" s="33" t="s">
        <v>3512</v>
      </c>
      <c r="H983" s="33" t="s">
        <v>3513</v>
      </c>
      <c r="I983" s="33" t="s">
        <v>3514</v>
      </c>
    </row>
    <row r="984" spans="5:9" x14ac:dyDescent="0.25">
      <c r="E984" s="33">
        <v>6103</v>
      </c>
      <c r="F984" s="33" t="s">
        <v>3515</v>
      </c>
      <c r="G984" s="33" t="s">
        <v>3516</v>
      </c>
      <c r="H984" s="33" t="s">
        <v>3517</v>
      </c>
      <c r="I984" s="33" t="s">
        <v>1868</v>
      </c>
    </row>
    <row r="985" spans="5:9" x14ac:dyDescent="0.25">
      <c r="E985" s="33">
        <v>6104</v>
      </c>
      <c r="F985" s="33" t="s">
        <v>3518</v>
      </c>
      <c r="G985" s="33" t="s">
        <v>3519</v>
      </c>
      <c r="H985" s="33" t="s">
        <v>3520</v>
      </c>
      <c r="I985" s="33" t="s">
        <v>3521</v>
      </c>
    </row>
    <row r="986" spans="5:9" x14ac:dyDescent="0.25">
      <c r="E986" s="33">
        <v>6105</v>
      </c>
      <c r="F986" s="33" t="s">
        <v>3522</v>
      </c>
      <c r="G986" s="33" t="s">
        <v>3523</v>
      </c>
      <c r="H986" s="33" t="s">
        <v>3524</v>
      </c>
      <c r="I986" s="33" t="s">
        <v>547</v>
      </c>
    </row>
    <row r="987" spans="5:9" x14ac:dyDescent="0.25">
      <c r="E987" s="33">
        <v>6106</v>
      </c>
      <c r="F987" s="33" t="s">
        <v>3525</v>
      </c>
      <c r="G987" s="33" t="s">
        <v>3526</v>
      </c>
      <c r="H987" s="33" t="s">
        <v>3527</v>
      </c>
      <c r="I987" s="33" t="s">
        <v>3528</v>
      </c>
    </row>
    <row r="988" spans="5:9" x14ac:dyDescent="0.25">
      <c r="E988" s="33">
        <v>6107</v>
      </c>
      <c r="F988" s="33" t="s">
        <v>3529</v>
      </c>
      <c r="G988" s="33" t="s">
        <v>3530</v>
      </c>
      <c r="H988" s="33" t="s">
        <v>3531</v>
      </c>
      <c r="I988" s="33" t="s">
        <v>3532</v>
      </c>
    </row>
    <row r="989" spans="5:9" x14ac:dyDescent="0.25">
      <c r="E989" s="33">
        <v>6108</v>
      </c>
      <c r="F989" s="33" t="s">
        <v>3533</v>
      </c>
      <c r="G989" s="33" t="s">
        <v>3534</v>
      </c>
      <c r="H989" s="33" t="s">
        <v>3535</v>
      </c>
      <c r="I989" s="33" t="s">
        <v>1104</v>
      </c>
    </row>
    <row r="990" spans="5:9" x14ac:dyDescent="0.25">
      <c r="E990" s="33">
        <v>6109</v>
      </c>
      <c r="F990" s="33" t="s">
        <v>3536</v>
      </c>
      <c r="G990" s="33" t="s">
        <v>3537</v>
      </c>
      <c r="H990" s="33" t="s">
        <v>3538</v>
      </c>
      <c r="I990" s="33" t="s">
        <v>3539</v>
      </c>
    </row>
    <row r="991" spans="5:9" x14ac:dyDescent="0.25">
      <c r="E991" s="33">
        <v>6110</v>
      </c>
      <c r="F991" s="33" t="s">
        <v>3540</v>
      </c>
      <c r="G991" s="33" t="s">
        <v>3541</v>
      </c>
      <c r="H991" s="33" t="s">
        <v>3542</v>
      </c>
      <c r="I991" s="33" t="s">
        <v>1620</v>
      </c>
    </row>
    <row r="992" spans="5:9" x14ac:dyDescent="0.25">
      <c r="E992" s="33">
        <v>6111</v>
      </c>
      <c r="F992" s="33" t="s">
        <v>3543</v>
      </c>
      <c r="G992" s="33" t="s">
        <v>3544</v>
      </c>
      <c r="H992" s="33" t="s">
        <v>3545</v>
      </c>
      <c r="I992" s="33" t="s">
        <v>1513</v>
      </c>
    </row>
    <row r="993" spans="5:9" x14ac:dyDescent="0.25">
      <c r="E993" s="33">
        <v>6112</v>
      </c>
      <c r="F993" s="33" t="s">
        <v>3546</v>
      </c>
      <c r="G993" s="33" t="s">
        <v>3547</v>
      </c>
      <c r="H993" s="33" t="s">
        <v>3548</v>
      </c>
      <c r="I993" s="33" t="s">
        <v>2458</v>
      </c>
    </row>
    <row r="994" spans="5:9" x14ac:dyDescent="0.25">
      <c r="E994" s="33">
        <v>6113</v>
      </c>
      <c r="F994" s="33" t="s">
        <v>3549</v>
      </c>
      <c r="G994" s="33" t="s">
        <v>3550</v>
      </c>
      <c r="H994" s="33" t="s">
        <v>3551</v>
      </c>
      <c r="I994" s="33" t="s">
        <v>2883</v>
      </c>
    </row>
    <row r="995" spans="5:9" x14ac:dyDescent="0.25">
      <c r="E995" s="33">
        <v>6114</v>
      </c>
      <c r="F995" s="33" t="s">
        <v>3552</v>
      </c>
      <c r="G995" s="33" t="s">
        <v>3553</v>
      </c>
      <c r="H995" s="33" t="s">
        <v>3554</v>
      </c>
      <c r="I995" s="33" t="s">
        <v>820</v>
      </c>
    </row>
    <row r="996" spans="5:9" x14ac:dyDescent="0.25">
      <c r="E996" s="33">
        <v>6115</v>
      </c>
      <c r="F996" s="33" t="s">
        <v>3555</v>
      </c>
      <c r="G996" s="33" t="s">
        <v>3556</v>
      </c>
      <c r="H996" s="33" t="s">
        <v>3557</v>
      </c>
      <c r="I996" s="33" t="s">
        <v>1229</v>
      </c>
    </row>
    <row r="997" spans="5:9" x14ac:dyDescent="0.25">
      <c r="E997" s="33">
        <v>6116</v>
      </c>
      <c r="F997" s="33" t="s">
        <v>3558</v>
      </c>
      <c r="G997" s="33" t="s">
        <v>3559</v>
      </c>
      <c r="H997" s="33" t="s">
        <v>3560</v>
      </c>
      <c r="I997" s="33" t="s">
        <v>910</v>
      </c>
    </row>
    <row r="998" spans="5:9" x14ac:dyDescent="0.25">
      <c r="E998" s="33">
        <v>6117</v>
      </c>
      <c r="F998" s="33" t="s">
        <v>3561</v>
      </c>
      <c r="G998" s="33" t="s">
        <v>3562</v>
      </c>
      <c r="H998" s="33" t="s">
        <v>3563</v>
      </c>
      <c r="I998" s="33" t="s">
        <v>3564</v>
      </c>
    </row>
    <row r="999" spans="5:9" x14ac:dyDescent="0.25">
      <c r="E999" s="33">
        <v>6118</v>
      </c>
      <c r="F999" s="33" t="s">
        <v>3565</v>
      </c>
      <c r="G999" s="33" t="s">
        <v>3566</v>
      </c>
      <c r="H999" s="33" t="s">
        <v>3567</v>
      </c>
      <c r="I999" s="33" t="s">
        <v>3568</v>
      </c>
    </row>
    <row r="1000" spans="5:9" x14ac:dyDescent="0.25">
      <c r="E1000" s="33">
        <v>6119</v>
      </c>
      <c r="F1000" s="33" t="s">
        <v>3569</v>
      </c>
      <c r="G1000" s="33" t="s">
        <v>3570</v>
      </c>
      <c r="H1000" s="33" t="s">
        <v>3571</v>
      </c>
      <c r="I1000" s="33" t="s">
        <v>3572</v>
      </c>
    </row>
    <row r="1001" spans="5:9" x14ac:dyDescent="0.25">
      <c r="E1001" s="33">
        <v>6120</v>
      </c>
      <c r="F1001" s="33" t="s">
        <v>3573</v>
      </c>
      <c r="G1001" s="33" t="s">
        <v>3574</v>
      </c>
      <c r="H1001" s="33" t="s">
        <v>3575</v>
      </c>
      <c r="I1001" s="33" t="s">
        <v>3576</v>
      </c>
    </row>
    <row r="1002" spans="5:9" x14ac:dyDescent="0.25">
      <c r="E1002" s="33">
        <v>6121</v>
      </c>
      <c r="F1002" s="33" t="s">
        <v>3577</v>
      </c>
      <c r="G1002" s="33" t="s">
        <v>3578</v>
      </c>
      <c r="H1002" s="33" t="s">
        <v>3579</v>
      </c>
      <c r="I1002" s="33" t="s">
        <v>3580</v>
      </c>
    </row>
    <row r="1003" spans="5:9" x14ac:dyDescent="0.25">
      <c r="E1003" s="33">
        <v>6122</v>
      </c>
      <c r="F1003" s="33" t="s">
        <v>3581</v>
      </c>
      <c r="G1003" s="33" t="s">
        <v>3582</v>
      </c>
      <c r="H1003" s="33" t="s">
        <v>3583</v>
      </c>
      <c r="I1003" s="33" t="s">
        <v>3521</v>
      </c>
    </row>
    <row r="1004" spans="5:9" x14ac:dyDescent="0.25">
      <c r="E1004" s="33">
        <v>6123</v>
      </c>
      <c r="F1004" s="33" t="s">
        <v>3584</v>
      </c>
      <c r="G1004" s="33" t="s">
        <v>3585</v>
      </c>
      <c r="H1004" s="33" t="s">
        <v>3586</v>
      </c>
      <c r="I1004" s="33" t="s">
        <v>449</v>
      </c>
    </row>
  </sheetData>
  <pageMargins left="0.7" right="0.7" top="0.75" bottom="0.75" header="0.3" footer="0.3"/>
  <pageSetup orientation="portrait"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2F511-E888-4C41-9E4E-DB49EEB3D404}">
  <sheetPr codeName="Sheet7"/>
  <dimension ref="B1:L86"/>
  <sheetViews>
    <sheetView zoomScaleNormal="100" workbookViewId="0">
      <selection activeCell="H14" sqref="H14"/>
    </sheetView>
  </sheetViews>
  <sheetFormatPr defaultRowHeight="15" x14ac:dyDescent="0.25"/>
  <cols>
    <col min="1" max="1" width="3.7109375" customWidth="1"/>
    <col min="2" max="2" width="13" bestFit="1" customWidth="1"/>
    <col min="3" max="3" width="17.7109375" bestFit="1" customWidth="1"/>
    <col min="4" max="4" width="21" bestFit="1" customWidth="1"/>
    <col min="5" max="5" width="12" bestFit="1" customWidth="1"/>
    <col min="6" max="6" width="11" bestFit="1" customWidth="1"/>
    <col min="8" max="8" width="13.140625" bestFit="1" customWidth="1"/>
    <col min="9" max="9" width="15.42578125" bestFit="1" customWidth="1"/>
    <col min="10" max="10" width="21.42578125" bestFit="1" customWidth="1"/>
    <col min="11" max="11" width="9.7109375" bestFit="1" customWidth="1"/>
    <col min="12" max="12" width="8.7109375" bestFit="1" customWidth="1"/>
  </cols>
  <sheetData>
    <row r="1" spans="2:12" s="14" customFormat="1" ht="30" customHeight="1" x14ac:dyDescent="0.35">
      <c r="B1" s="14" t="s">
        <v>3625</v>
      </c>
    </row>
    <row r="3" spans="2:12" x14ac:dyDescent="0.25">
      <c r="H3" s="36" t="s">
        <v>3627</v>
      </c>
      <c r="I3" s="43" t="s">
        <v>10</v>
      </c>
    </row>
    <row r="4" spans="2:12" x14ac:dyDescent="0.25">
      <c r="L4" s="37"/>
    </row>
    <row r="5" spans="2:12" x14ac:dyDescent="0.25">
      <c r="B5" t="s">
        <v>1</v>
      </c>
      <c r="C5" t="s">
        <v>2</v>
      </c>
      <c r="D5" t="s">
        <v>3588</v>
      </c>
      <c r="E5" t="s">
        <v>3</v>
      </c>
      <c r="F5" t="s">
        <v>4</v>
      </c>
      <c r="H5" s="30" t="str" cm="1">
        <f t="array" ref="H5:L5">tblSalesFilter[#Headers]</f>
        <v>Order Date</v>
      </c>
      <c r="I5" s="30" t="str">
        <v>Customer Name</v>
      </c>
      <c r="J5" s="30" t="str">
        <v>Products</v>
      </c>
      <c r="K5" s="30" t="str">
        <v>Unit Price</v>
      </c>
      <c r="L5" s="30" t="str">
        <v>Quantity</v>
      </c>
    </row>
    <row r="6" spans="2:12" x14ac:dyDescent="0.25">
      <c r="B6" s="2">
        <v>43101</v>
      </c>
      <c r="C6" t="s">
        <v>3589</v>
      </c>
      <c r="D6" t="s">
        <v>3590</v>
      </c>
      <c r="E6" s="38">
        <v>9</v>
      </c>
      <c r="F6" s="39">
        <v>70</v>
      </c>
      <c r="H6" s="2" cm="1">
        <f t="array" ref="H6:L12">_xlfn._xlws.FILTER(tblSalesFilter[],tblSalesFilter[Customer Name]=$I$3,"No results")</f>
        <v>43101</v>
      </c>
      <c r="I6" t="str">
        <v xml:space="preserve">Save Mart </v>
      </c>
      <c r="J6" t="str">
        <v>Green Tea</v>
      </c>
      <c r="K6" s="41">
        <v>2.99</v>
      </c>
      <c r="L6" s="42">
        <v>900</v>
      </c>
    </row>
    <row r="7" spans="2:12" x14ac:dyDescent="0.25">
      <c r="B7" s="2">
        <v>43101</v>
      </c>
      <c r="C7" t="s">
        <v>8</v>
      </c>
      <c r="D7" t="s">
        <v>3591</v>
      </c>
      <c r="E7" s="38">
        <v>46</v>
      </c>
      <c r="F7" s="39">
        <v>190</v>
      </c>
      <c r="H7" s="2">
        <v>43102</v>
      </c>
      <c r="I7" t="str">
        <v xml:space="preserve">Save Mart </v>
      </c>
      <c r="J7" t="str">
        <v>Almonds</v>
      </c>
      <c r="K7" s="41">
        <v>10</v>
      </c>
      <c r="L7" s="42">
        <v>810</v>
      </c>
    </row>
    <row r="8" spans="2:12" x14ac:dyDescent="0.25">
      <c r="B8" s="2">
        <v>43101</v>
      </c>
      <c r="C8" t="s">
        <v>9</v>
      </c>
      <c r="D8" t="s">
        <v>3590</v>
      </c>
      <c r="E8" s="38">
        <v>9.1999999999999993</v>
      </c>
      <c r="F8" s="39">
        <v>470</v>
      </c>
      <c r="H8" s="2">
        <v>43105</v>
      </c>
      <c r="I8" t="str">
        <v xml:space="preserve">Save Mart </v>
      </c>
      <c r="J8" t="str">
        <v>Cajun Seasoning</v>
      </c>
      <c r="K8" s="41">
        <v>22</v>
      </c>
      <c r="L8" s="42">
        <v>720</v>
      </c>
    </row>
    <row r="9" spans="2:12" x14ac:dyDescent="0.25">
      <c r="B9" s="2">
        <v>43101</v>
      </c>
      <c r="C9" t="s">
        <v>8</v>
      </c>
      <c r="D9" t="s">
        <v>3592</v>
      </c>
      <c r="E9" s="38">
        <v>0</v>
      </c>
      <c r="F9" s="39">
        <v>0</v>
      </c>
      <c r="H9" s="2">
        <v>43109</v>
      </c>
      <c r="I9" t="str">
        <v xml:space="preserve">Save Mart </v>
      </c>
      <c r="J9" t="str">
        <v>Almond Biscuits Mix</v>
      </c>
      <c r="K9" s="41">
        <v>9.1999999999999993</v>
      </c>
      <c r="L9" s="42">
        <v>600</v>
      </c>
    </row>
    <row r="10" spans="2:12" x14ac:dyDescent="0.25">
      <c r="B10" s="2">
        <v>43101</v>
      </c>
      <c r="C10" t="s">
        <v>10</v>
      </c>
      <c r="D10" t="s">
        <v>3593</v>
      </c>
      <c r="E10" s="16">
        <v>2.99</v>
      </c>
      <c r="F10" s="39">
        <v>900</v>
      </c>
      <c r="H10" s="2">
        <v>43112</v>
      </c>
      <c r="I10" t="str">
        <v xml:space="preserve">Save Mart </v>
      </c>
      <c r="J10" t="str">
        <v>Boysenberry Spread</v>
      </c>
      <c r="K10" s="41">
        <v>25</v>
      </c>
      <c r="L10" s="42">
        <v>840</v>
      </c>
    </row>
    <row r="11" spans="2:12" x14ac:dyDescent="0.25">
      <c r="B11" s="2">
        <v>43102</v>
      </c>
      <c r="C11" t="s">
        <v>11</v>
      </c>
      <c r="D11" t="s">
        <v>3594</v>
      </c>
      <c r="E11" s="38">
        <v>14</v>
      </c>
      <c r="F11" s="39">
        <v>100</v>
      </c>
      <c r="H11" s="2">
        <v>43126</v>
      </c>
      <c r="I11" t="str">
        <v xml:space="preserve">Save Mart </v>
      </c>
      <c r="J11" t="str">
        <v>Dried Plums</v>
      </c>
      <c r="K11" s="41">
        <v>3.5</v>
      </c>
      <c r="L11" s="42">
        <v>960</v>
      </c>
    </row>
    <row r="12" spans="2:12" x14ac:dyDescent="0.25">
      <c r="B12" s="2">
        <v>43102</v>
      </c>
      <c r="C12" t="s">
        <v>10</v>
      </c>
      <c r="D12" t="s">
        <v>3595</v>
      </c>
      <c r="E12" s="38">
        <v>10</v>
      </c>
      <c r="F12" s="39">
        <v>810</v>
      </c>
      <c r="H12" s="2">
        <v>43130</v>
      </c>
      <c r="I12" t="str">
        <v xml:space="preserve">Save Mart </v>
      </c>
      <c r="J12" t="str">
        <v>Green Tea</v>
      </c>
      <c r="K12" s="41">
        <v>2.99</v>
      </c>
      <c r="L12" s="42">
        <v>930</v>
      </c>
    </row>
    <row r="13" spans="2:12" x14ac:dyDescent="0.25">
      <c r="B13" s="2">
        <v>43103</v>
      </c>
      <c r="C13" t="s">
        <v>7</v>
      </c>
      <c r="D13" t="s">
        <v>3596</v>
      </c>
      <c r="E13" s="38">
        <v>3.5</v>
      </c>
      <c r="F13" s="39">
        <v>750</v>
      </c>
      <c r="H13" s="2"/>
      <c r="K13" s="41"/>
      <c r="L13" s="42"/>
    </row>
    <row r="14" spans="2:12" x14ac:dyDescent="0.25">
      <c r="B14" s="2">
        <v>43103</v>
      </c>
      <c r="C14" t="s">
        <v>8</v>
      </c>
      <c r="D14" t="s">
        <v>3591</v>
      </c>
      <c r="E14" s="38">
        <v>46</v>
      </c>
      <c r="F14" s="39">
        <v>920</v>
      </c>
      <c r="H14" s="2"/>
      <c r="K14" s="41"/>
      <c r="L14" s="42"/>
    </row>
    <row r="15" spans="2:12" x14ac:dyDescent="0.25">
      <c r="B15" s="2">
        <v>43104</v>
      </c>
      <c r="C15" t="s">
        <v>3597</v>
      </c>
      <c r="D15" t="s">
        <v>3598</v>
      </c>
      <c r="E15" s="38">
        <v>34.799999999999997</v>
      </c>
      <c r="F15" s="39">
        <v>180</v>
      </c>
      <c r="H15" s="2"/>
      <c r="K15" s="41"/>
      <c r="L15" s="42"/>
    </row>
    <row r="16" spans="2:12" x14ac:dyDescent="0.25">
      <c r="B16" s="2">
        <v>43104</v>
      </c>
      <c r="C16" t="s">
        <v>3599</v>
      </c>
      <c r="D16" t="s">
        <v>3600</v>
      </c>
      <c r="E16" s="38">
        <v>40</v>
      </c>
      <c r="F16" s="39">
        <v>810</v>
      </c>
      <c r="H16" s="2"/>
      <c r="K16" s="41"/>
      <c r="L16" s="42"/>
    </row>
    <row r="17" spans="2:12" x14ac:dyDescent="0.25">
      <c r="B17" s="2">
        <v>43104</v>
      </c>
      <c r="C17" t="s">
        <v>9</v>
      </c>
      <c r="D17" t="s">
        <v>3590</v>
      </c>
      <c r="E17" s="16">
        <v>9.1999999999999993</v>
      </c>
      <c r="F17" s="39">
        <v>380</v>
      </c>
      <c r="H17" s="2"/>
      <c r="K17" s="41"/>
      <c r="L17" s="42"/>
    </row>
    <row r="18" spans="2:12" x14ac:dyDescent="0.25">
      <c r="B18" s="2">
        <v>43104</v>
      </c>
      <c r="C18" t="s">
        <v>7</v>
      </c>
      <c r="D18" t="s">
        <v>3590</v>
      </c>
      <c r="E18" s="16">
        <v>9.1999999999999993</v>
      </c>
      <c r="F18" s="39">
        <v>880</v>
      </c>
      <c r="H18" s="2"/>
      <c r="K18" s="41"/>
      <c r="L18" s="42"/>
    </row>
    <row r="19" spans="2:12" x14ac:dyDescent="0.25">
      <c r="B19" s="2">
        <v>43105</v>
      </c>
      <c r="C19" t="s">
        <v>10</v>
      </c>
      <c r="D19" t="s">
        <v>3601</v>
      </c>
      <c r="E19" s="38">
        <v>22</v>
      </c>
      <c r="F19" s="39">
        <v>720</v>
      </c>
      <c r="H19" s="2"/>
      <c r="K19" s="41"/>
      <c r="L19" s="42"/>
    </row>
    <row r="20" spans="2:12" x14ac:dyDescent="0.25">
      <c r="B20" s="2">
        <v>43106</v>
      </c>
      <c r="C20" t="s">
        <v>3602</v>
      </c>
      <c r="D20" t="s">
        <v>3600</v>
      </c>
      <c r="E20" s="38">
        <v>40</v>
      </c>
      <c r="F20" s="39">
        <v>250</v>
      </c>
      <c r="H20" s="2"/>
      <c r="K20" s="41"/>
      <c r="L20" s="42"/>
    </row>
    <row r="21" spans="2:12" x14ac:dyDescent="0.25">
      <c r="B21" s="2">
        <v>43106</v>
      </c>
      <c r="C21" t="s">
        <v>9</v>
      </c>
      <c r="D21" t="s">
        <v>3600</v>
      </c>
      <c r="E21" s="38">
        <v>40</v>
      </c>
      <c r="F21" s="39">
        <v>820</v>
      </c>
    </row>
    <row r="22" spans="2:12" x14ac:dyDescent="0.25">
      <c r="B22" s="2">
        <v>43106</v>
      </c>
      <c r="C22" t="s">
        <v>3602</v>
      </c>
      <c r="D22" t="s">
        <v>3603</v>
      </c>
      <c r="E22" s="38">
        <v>12.75</v>
      </c>
      <c r="F22" s="39">
        <v>1000</v>
      </c>
    </row>
    <row r="23" spans="2:12" x14ac:dyDescent="0.25">
      <c r="B23" s="2">
        <v>43106</v>
      </c>
      <c r="C23" t="s">
        <v>3602</v>
      </c>
      <c r="D23" t="s">
        <v>3600</v>
      </c>
      <c r="E23" s="16">
        <v>40</v>
      </c>
      <c r="F23" s="39">
        <v>320</v>
      </c>
    </row>
    <row r="24" spans="2:12" x14ac:dyDescent="0.25">
      <c r="B24" s="2">
        <v>43107</v>
      </c>
      <c r="C24" t="s">
        <v>3589</v>
      </c>
      <c r="D24" t="s">
        <v>3604</v>
      </c>
      <c r="E24" s="38">
        <v>18</v>
      </c>
      <c r="F24" s="39">
        <v>640</v>
      </c>
    </row>
    <row r="25" spans="2:12" x14ac:dyDescent="0.25">
      <c r="B25" s="2">
        <v>43108</v>
      </c>
      <c r="C25" t="s">
        <v>7</v>
      </c>
      <c r="D25" t="s">
        <v>3605</v>
      </c>
      <c r="E25" s="38">
        <v>30</v>
      </c>
      <c r="F25" s="39">
        <v>810</v>
      </c>
    </row>
    <row r="26" spans="2:12" x14ac:dyDescent="0.25">
      <c r="B26" s="2">
        <v>43108</v>
      </c>
      <c r="C26" t="s">
        <v>9</v>
      </c>
      <c r="D26" t="s">
        <v>3603</v>
      </c>
      <c r="E26" s="38">
        <v>12.75</v>
      </c>
      <c r="F26" s="39">
        <v>360</v>
      </c>
    </row>
    <row r="27" spans="2:12" x14ac:dyDescent="0.25">
      <c r="B27" s="2">
        <v>43108</v>
      </c>
      <c r="C27" t="s">
        <v>9</v>
      </c>
      <c r="D27" t="s">
        <v>3592</v>
      </c>
      <c r="E27" s="38">
        <v>0</v>
      </c>
      <c r="F27" s="39">
        <v>0</v>
      </c>
    </row>
    <row r="28" spans="2:12" x14ac:dyDescent="0.25">
      <c r="B28" s="2">
        <v>43108</v>
      </c>
      <c r="C28" t="s">
        <v>3606</v>
      </c>
      <c r="D28" t="s">
        <v>3592</v>
      </c>
      <c r="E28" s="38">
        <v>0</v>
      </c>
      <c r="F28" s="39">
        <v>0</v>
      </c>
    </row>
    <row r="29" spans="2:12" x14ac:dyDescent="0.25">
      <c r="B29" s="2">
        <v>43108</v>
      </c>
      <c r="C29" t="s">
        <v>11</v>
      </c>
      <c r="D29" t="s">
        <v>3607</v>
      </c>
      <c r="E29" s="38">
        <v>39</v>
      </c>
      <c r="F29" s="39">
        <v>410</v>
      </c>
    </row>
    <row r="30" spans="2:12" x14ac:dyDescent="0.25">
      <c r="B30" s="2">
        <v>43109</v>
      </c>
      <c r="C30" t="s">
        <v>10</v>
      </c>
      <c r="D30" t="s">
        <v>3608</v>
      </c>
      <c r="E30" s="38">
        <v>9.1999999999999993</v>
      </c>
      <c r="F30" s="39">
        <v>600</v>
      </c>
    </row>
    <row r="31" spans="2:12" x14ac:dyDescent="0.25">
      <c r="B31" s="2">
        <v>43109</v>
      </c>
      <c r="C31" t="s">
        <v>3609</v>
      </c>
      <c r="D31" t="s">
        <v>3604</v>
      </c>
      <c r="E31" s="16">
        <v>18</v>
      </c>
      <c r="F31" s="39">
        <v>810</v>
      </c>
    </row>
    <row r="32" spans="2:12" x14ac:dyDescent="0.25">
      <c r="B32" s="2">
        <v>43110</v>
      </c>
      <c r="C32" t="s">
        <v>3602</v>
      </c>
      <c r="D32" t="s">
        <v>3594</v>
      </c>
      <c r="E32" s="38">
        <v>14</v>
      </c>
      <c r="F32" s="39">
        <v>850</v>
      </c>
    </row>
    <row r="33" spans="2:6" x14ac:dyDescent="0.25">
      <c r="B33" s="2">
        <v>43112</v>
      </c>
      <c r="C33" t="s">
        <v>10</v>
      </c>
      <c r="D33" t="s">
        <v>3610</v>
      </c>
      <c r="E33" s="38">
        <v>25</v>
      </c>
      <c r="F33" s="39">
        <v>840</v>
      </c>
    </row>
    <row r="34" spans="2:6" x14ac:dyDescent="0.25">
      <c r="B34" s="2">
        <v>43112</v>
      </c>
      <c r="C34" t="s">
        <v>3611</v>
      </c>
      <c r="D34" t="s">
        <v>3612</v>
      </c>
      <c r="E34" s="38">
        <v>10</v>
      </c>
      <c r="F34" s="39">
        <v>990</v>
      </c>
    </row>
    <row r="35" spans="2:6" x14ac:dyDescent="0.25">
      <c r="B35" s="2">
        <v>43112</v>
      </c>
      <c r="C35" t="s">
        <v>3602</v>
      </c>
      <c r="D35" t="s">
        <v>3603</v>
      </c>
      <c r="E35" s="38">
        <v>12.75</v>
      </c>
      <c r="F35" s="39">
        <v>410</v>
      </c>
    </row>
    <row r="36" spans="2:6" x14ac:dyDescent="0.25">
      <c r="B36" s="2">
        <v>43112</v>
      </c>
      <c r="C36" t="s">
        <v>3613</v>
      </c>
      <c r="D36" t="s">
        <v>3610</v>
      </c>
      <c r="E36" s="38">
        <v>25</v>
      </c>
      <c r="F36" s="39">
        <v>240</v>
      </c>
    </row>
    <row r="37" spans="2:6" x14ac:dyDescent="0.25">
      <c r="B37" s="2">
        <v>43113</v>
      </c>
      <c r="C37" t="s">
        <v>3614</v>
      </c>
      <c r="D37" t="s">
        <v>3600</v>
      </c>
      <c r="E37" s="38">
        <v>40</v>
      </c>
      <c r="F37" s="39">
        <v>290</v>
      </c>
    </row>
    <row r="38" spans="2:6" x14ac:dyDescent="0.25">
      <c r="B38" s="2">
        <v>43114</v>
      </c>
      <c r="C38" t="s">
        <v>3589</v>
      </c>
      <c r="D38" t="s">
        <v>3593</v>
      </c>
      <c r="E38" s="38">
        <v>2.99</v>
      </c>
      <c r="F38" s="39">
        <v>170</v>
      </c>
    </row>
    <row r="39" spans="2:6" x14ac:dyDescent="0.25">
      <c r="B39" s="2">
        <v>43115</v>
      </c>
      <c r="C39" t="s">
        <v>3602</v>
      </c>
      <c r="D39" t="s">
        <v>3592</v>
      </c>
      <c r="E39" s="38">
        <v>0</v>
      </c>
      <c r="F39" s="39">
        <v>0</v>
      </c>
    </row>
    <row r="40" spans="2:6" x14ac:dyDescent="0.25">
      <c r="B40" s="2">
        <v>43115</v>
      </c>
      <c r="C40" t="s">
        <v>3587</v>
      </c>
      <c r="D40" t="s">
        <v>3596</v>
      </c>
      <c r="E40" s="16">
        <v>3.5</v>
      </c>
      <c r="F40" s="39">
        <v>470</v>
      </c>
    </row>
    <row r="41" spans="2:6" x14ac:dyDescent="0.25">
      <c r="B41" s="2">
        <v>43116</v>
      </c>
      <c r="C41" t="s">
        <v>11</v>
      </c>
      <c r="D41" t="s">
        <v>3603</v>
      </c>
      <c r="E41" s="38">
        <v>12.75</v>
      </c>
      <c r="F41" s="39">
        <v>230</v>
      </c>
    </row>
    <row r="42" spans="2:6" x14ac:dyDescent="0.25">
      <c r="B42" s="2">
        <v>43116</v>
      </c>
      <c r="C42" t="s">
        <v>9</v>
      </c>
      <c r="D42" t="s">
        <v>3603</v>
      </c>
      <c r="E42" s="38">
        <v>12.75</v>
      </c>
      <c r="F42" s="39">
        <v>670</v>
      </c>
    </row>
    <row r="43" spans="2:6" x14ac:dyDescent="0.25">
      <c r="B43" s="2">
        <v>43116</v>
      </c>
      <c r="C43" t="s">
        <v>3609</v>
      </c>
      <c r="D43" t="s">
        <v>3591</v>
      </c>
      <c r="E43" s="16">
        <v>46</v>
      </c>
      <c r="F43" s="39">
        <v>440</v>
      </c>
    </row>
    <row r="44" spans="2:6" x14ac:dyDescent="0.25">
      <c r="B44" s="2">
        <v>43117</v>
      </c>
      <c r="C44" t="s">
        <v>3587</v>
      </c>
      <c r="D44" t="s">
        <v>3596</v>
      </c>
      <c r="E44" s="38">
        <v>3.5</v>
      </c>
      <c r="F44" s="39">
        <v>600</v>
      </c>
    </row>
    <row r="45" spans="2:6" x14ac:dyDescent="0.25">
      <c r="B45" s="2">
        <v>43117</v>
      </c>
      <c r="C45" t="s">
        <v>3614</v>
      </c>
      <c r="D45" t="s">
        <v>3615</v>
      </c>
      <c r="E45" s="38">
        <v>10</v>
      </c>
      <c r="F45" s="39">
        <v>490</v>
      </c>
    </row>
    <row r="46" spans="2:6" x14ac:dyDescent="0.25">
      <c r="B46" s="2">
        <v>43117</v>
      </c>
      <c r="C46" t="s">
        <v>7</v>
      </c>
      <c r="D46" t="s">
        <v>3616</v>
      </c>
      <c r="E46" s="38">
        <v>38</v>
      </c>
      <c r="F46" s="39">
        <v>330</v>
      </c>
    </row>
    <row r="47" spans="2:6" x14ac:dyDescent="0.25">
      <c r="B47" s="2">
        <v>43118</v>
      </c>
      <c r="C47" t="s">
        <v>3602</v>
      </c>
      <c r="D47" t="s">
        <v>3617</v>
      </c>
      <c r="E47" s="38">
        <v>53</v>
      </c>
      <c r="F47" s="39">
        <v>680</v>
      </c>
    </row>
    <row r="48" spans="2:6" x14ac:dyDescent="0.25">
      <c r="B48" s="2">
        <v>43119</v>
      </c>
      <c r="C48" t="s">
        <v>11</v>
      </c>
      <c r="D48" t="s">
        <v>3603</v>
      </c>
      <c r="E48" s="16">
        <v>12.75</v>
      </c>
      <c r="F48" s="39">
        <v>940</v>
      </c>
    </row>
    <row r="49" spans="2:6" x14ac:dyDescent="0.25">
      <c r="B49" s="2">
        <v>43121</v>
      </c>
      <c r="C49" t="s">
        <v>3606</v>
      </c>
      <c r="D49" t="s">
        <v>3591</v>
      </c>
      <c r="E49" s="38">
        <v>46</v>
      </c>
      <c r="F49" s="39">
        <v>640</v>
      </c>
    </row>
    <row r="50" spans="2:6" x14ac:dyDescent="0.25">
      <c r="B50" s="2">
        <v>43121</v>
      </c>
      <c r="C50" t="s">
        <v>3599</v>
      </c>
      <c r="D50" t="s">
        <v>3596</v>
      </c>
      <c r="E50" s="38">
        <v>3.5</v>
      </c>
      <c r="F50" s="39">
        <v>670</v>
      </c>
    </row>
    <row r="51" spans="2:6" x14ac:dyDescent="0.25">
      <c r="B51" s="2">
        <v>43121</v>
      </c>
      <c r="C51" t="s">
        <v>8</v>
      </c>
      <c r="D51" t="s">
        <v>3618</v>
      </c>
      <c r="E51" s="38">
        <v>9.65</v>
      </c>
      <c r="F51" s="39">
        <v>380</v>
      </c>
    </row>
    <row r="52" spans="2:6" x14ac:dyDescent="0.25">
      <c r="B52" s="2">
        <v>43121</v>
      </c>
      <c r="C52" t="s">
        <v>3613</v>
      </c>
      <c r="D52" t="s">
        <v>3619</v>
      </c>
      <c r="E52" s="38">
        <v>21.35</v>
      </c>
      <c r="F52" s="39">
        <v>490</v>
      </c>
    </row>
    <row r="53" spans="2:6" x14ac:dyDescent="0.25">
      <c r="B53" s="2">
        <v>43121</v>
      </c>
      <c r="C53" t="s">
        <v>3609</v>
      </c>
      <c r="D53" t="s">
        <v>3592</v>
      </c>
      <c r="E53" s="38">
        <v>0</v>
      </c>
      <c r="F53" s="39">
        <v>0</v>
      </c>
    </row>
    <row r="54" spans="2:6" x14ac:dyDescent="0.25">
      <c r="B54" s="2">
        <v>43121</v>
      </c>
      <c r="C54" t="s">
        <v>3614</v>
      </c>
      <c r="D54" t="s">
        <v>3593</v>
      </c>
      <c r="E54" s="38">
        <v>2.99</v>
      </c>
      <c r="F54" s="39">
        <v>120</v>
      </c>
    </row>
    <row r="55" spans="2:6" x14ac:dyDescent="0.25">
      <c r="B55" s="2">
        <v>43121</v>
      </c>
      <c r="C55" t="s">
        <v>3614</v>
      </c>
      <c r="D55" t="s">
        <v>3618</v>
      </c>
      <c r="E55" s="16">
        <v>9.65</v>
      </c>
      <c r="F55" s="39">
        <v>910</v>
      </c>
    </row>
    <row r="56" spans="2:6" x14ac:dyDescent="0.25">
      <c r="B56" s="2">
        <v>43122</v>
      </c>
      <c r="C56" t="s">
        <v>9</v>
      </c>
      <c r="D56" t="s">
        <v>3598</v>
      </c>
      <c r="E56" s="38">
        <v>34.799999999999997</v>
      </c>
      <c r="F56" s="39">
        <v>290</v>
      </c>
    </row>
    <row r="57" spans="2:6" x14ac:dyDescent="0.25">
      <c r="B57" s="2">
        <v>43122</v>
      </c>
      <c r="C57" t="s">
        <v>8</v>
      </c>
      <c r="D57" t="s">
        <v>3591</v>
      </c>
      <c r="E57" s="16">
        <v>46</v>
      </c>
      <c r="F57" s="39">
        <v>550</v>
      </c>
    </row>
    <row r="58" spans="2:6" x14ac:dyDescent="0.25">
      <c r="B58" s="2">
        <v>43123</v>
      </c>
      <c r="C58" t="s">
        <v>9</v>
      </c>
      <c r="D58" t="s">
        <v>3608</v>
      </c>
      <c r="E58" s="38">
        <v>9.1999999999999993</v>
      </c>
      <c r="F58" s="39">
        <v>280</v>
      </c>
    </row>
    <row r="59" spans="2:6" x14ac:dyDescent="0.25">
      <c r="B59" s="2">
        <v>43123</v>
      </c>
      <c r="C59" t="s">
        <v>3597</v>
      </c>
      <c r="D59" t="s">
        <v>3620</v>
      </c>
      <c r="E59" s="38">
        <v>19.5</v>
      </c>
      <c r="F59" s="39">
        <v>850</v>
      </c>
    </row>
    <row r="60" spans="2:6" x14ac:dyDescent="0.25">
      <c r="B60" s="2">
        <v>43124</v>
      </c>
      <c r="C60" t="s">
        <v>7</v>
      </c>
      <c r="D60" t="s">
        <v>3605</v>
      </c>
      <c r="E60" s="16">
        <v>30</v>
      </c>
      <c r="F60" s="39">
        <v>690</v>
      </c>
    </row>
    <row r="61" spans="2:6" x14ac:dyDescent="0.25">
      <c r="B61" s="2">
        <v>43125</v>
      </c>
      <c r="C61" t="s">
        <v>3589</v>
      </c>
      <c r="D61" t="s">
        <v>3591</v>
      </c>
      <c r="E61" s="38">
        <v>46</v>
      </c>
      <c r="F61" s="39">
        <v>820</v>
      </c>
    </row>
    <row r="62" spans="2:6" x14ac:dyDescent="0.25">
      <c r="B62" s="2">
        <v>43125</v>
      </c>
      <c r="C62" t="s">
        <v>7</v>
      </c>
      <c r="D62" t="s">
        <v>3621</v>
      </c>
      <c r="E62" s="38">
        <v>81</v>
      </c>
      <c r="F62" s="39">
        <v>620</v>
      </c>
    </row>
    <row r="63" spans="2:6" x14ac:dyDescent="0.25">
      <c r="B63" s="2">
        <v>43125</v>
      </c>
      <c r="C63" t="s">
        <v>11</v>
      </c>
      <c r="D63" t="s">
        <v>3592</v>
      </c>
      <c r="E63" s="38">
        <v>0</v>
      </c>
      <c r="F63" s="39">
        <v>0</v>
      </c>
    </row>
    <row r="64" spans="2:6" x14ac:dyDescent="0.25">
      <c r="B64" s="2">
        <v>43125</v>
      </c>
      <c r="C64" t="s">
        <v>3587</v>
      </c>
      <c r="D64" t="s">
        <v>3594</v>
      </c>
      <c r="E64" s="16">
        <v>14</v>
      </c>
      <c r="F64" s="39">
        <v>490</v>
      </c>
    </row>
    <row r="65" spans="2:6" x14ac:dyDescent="0.25">
      <c r="B65" s="2">
        <v>43126</v>
      </c>
      <c r="C65" t="s">
        <v>10</v>
      </c>
      <c r="D65" t="s">
        <v>3596</v>
      </c>
      <c r="E65" s="38">
        <v>3.5</v>
      </c>
      <c r="F65" s="39">
        <v>960</v>
      </c>
    </row>
    <row r="66" spans="2:6" x14ac:dyDescent="0.25">
      <c r="B66" s="2">
        <v>43126</v>
      </c>
      <c r="C66" t="s">
        <v>9</v>
      </c>
      <c r="D66" t="s">
        <v>3603</v>
      </c>
      <c r="E66" s="16">
        <v>12.75</v>
      </c>
      <c r="F66" s="39">
        <v>470</v>
      </c>
    </row>
    <row r="67" spans="2:6" x14ac:dyDescent="0.25">
      <c r="B67" s="2">
        <v>43127</v>
      </c>
      <c r="C67" t="s">
        <v>7</v>
      </c>
      <c r="D67" t="s">
        <v>3617</v>
      </c>
      <c r="E67" s="38">
        <v>53</v>
      </c>
      <c r="F67" s="39">
        <v>830</v>
      </c>
    </row>
    <row r="68" spans="2:6" x14ac:dyDescent="0.25">
      <c r="B68" s="2">
        <v>43127</v>
      </c>
      <c r="C68" t="s">
        <v>3589</v>
      </c>
      <c r="D68" t="s">
        <v>3622</v>
      </c>
      <c r="E68" s="38">
        <v>18.399999999999999</v>
      </c>
      <c r="F68" s="39">
        <v>880</v>
      </c>
    </row>
    <row r="69" spans="2:6" x14ac:dyDescent="0.25">
      <c r="B69" s="2">
        <v>43127</v>
      </c>
      <c r="C69" t="s">
        <v>3611</v>
      </c>
      <c r="D69" t="s">
        <v>3623</v>
      </c>
      <c r="E69" s="38">
        <v>22</v>
      </c>
      <c r="F69" s="39">
        <v>740</v>
      </c>
    </row>
    <row r="70" spans="2:6" x14ac:dyDescent="0.25">
      <c r="B70" s="2">
        <v>43128</v>
      </c>
      <c r="C70" t="s">
        <v>3609</v>
      </c>
      <c r="D70" t="s">
        <v>3604</v>
      </c>
      <c r="E70" s="38">
        <v>18</v>
      </c>
      <c r="F70" s="39">
        <v>970</v>
      </c>
    </row>
    <row r="71" spans="2:6" x14ac:dyDescent="0.25">
      <c r="B71" s="2">
        <v>43128</v>
      </c>
      <c r="C71" t="s">
        <v>3613</v>
      </c>
      <c r="D71" t="s">
        <v>3622</v>
      </c>
      <c r="E71" s="38">
        <v>18.399999999999999</v>
      </c>
      <c r="F71" s="39">
        <v>990</v>
      </c>
    </row>
    <row r="72" spans="2:6" x14ac:dyDescent="0.25">
      <c r="B72" s="2">
        <v>43128</v>
      </c>
      <c r="C72" t="s">
        <v>7</v>
      </c>
      <c r="D72" t="s">
        <v>3592</v>
      </c>
      <c r="E72" s="38">
        <v>0</v>
      </c>
      <c r="F72" s="39">
        <v>0</v>
      </c>
    </row>
    <row r="73" spans="2:6" x14ac:dyDescent="0.25">
      <c r="B73" s="2">
        <v>43129</v>
      </c>
      <c r="C73" t="s">
        <v>3587</v>
      </c>
      <c r="D73" t="s">
        <v>3591</v>
      </c>
      <c r="E73" s="38">
        <v>14</v>
      </c>
      <c r="F73" s="39">
        <v>190</v>
      </c>
    </row>
    <row r="74" spans="2:6" x14ac:dyDescent="0.25">
      <c r="B74" s="2">
        <v>43129</v>
      </c>
      <c r="C74" t="s">
        <v>8</v>
      </c>
      <c r="D74" t="s">
        <v>3622</v>
      </c>
      <c r="E74" s="38">
        <v>18.399999999999999</v>
      </c>
      <c r="F74" s="39">
        <v>250</v>
      </c>
    </row>
    <row r="75" spans="2:6" x14ac:dyDescent="0.25">
      <c r="B75" s="2">
        <v>43130</v>
      </c>
      <c r="C75" t="s">
        <v>3609</v>
      </c>
      <c r="D75" t="s">
        <v>3591</v>
      </c>
      <c r="E75" s="38">
        <v>46</v>
      </c>
      <c r="F75" s="39">
        <v>610</v>
      </c>
    </row>
    <row r="76" spans="2:6" x14ac:dyDescent="0.25">
      <c r="B76" s="2">
        <v>43130</v>
      </c>
      <c r="C76" t="s">
        <v>10</v>
      </c>
      <c r="D76" t="s">
        <v>3593</v>
      </c>
      <c r="E76" s="38">
        <v>2.99</v>
      </c>
      <c r="F76" s="39">
        <v>930</v>
      </c>
    </row>
    <row r="77" spans="2:6" x14ac:dyDescent="0.25">
      <c r="B77" s="2">
        <v>43130</v>
      </c>
      <c r="C77" t="s">
        <v>3602</v>
      </c>
      <c r="D77" t="s">
        <v>3605</v>
      </c>
      <c r="E77" s="38">
        <v>30</v>
      </c>
      <c r="F77" s="39">
        <v>120</v>
      </c>
    </row>
    <row r="78" spans="2:6" x14ac:dyDescent="0.25">
      <c r="B78" s="2">
        <v>43130</v>
      </c>
      <c r="C78" t="s">
        <v>7</v>
      </c>
      <c r="D78" t="s">
        <v>3623</v>
      </c>
      <c r="E78" s="16">
        <v>3.5</v>
      </c>
      <c r="F78" s="39">
        <v>110</v>
      </c>
    </row>
    <row r="79" spans="2:6" x14ac:dyDescent="0.25">
      <c r="B79" s="2">
        <v>43131</v>
      </c>
      <c r="C79" t="s">
        <v>3614</v>
      </c>
      <c r="D79" t="s">
        <v>3618</v>
      </c>
      <c r="E79" s="38">
        <v>9.65</v>
      </c>
      <c r="F79" s="39">
        <v>890</v>
      </c>
    </row>
    <row r="80" spans="2:6" x14ac:dyDescent="0.25">
      <c r="B80" s="2">
        <v>43131</v>
      </c>
      <c r="C80" t="s">
        <v>3599</v>
      </c>
      <c r="D80" t="s">
        <v>3593</v>
      </c>
      <c r="E80" s="38">
        <v>2.99</v>
      </c>
      <c r="F80" s="39">
        <v>480</v>
      </c>
    </row>
    <row r="81" spans="2:6" x14ac:dyDescent="0.25">
      <c r="B81" s="2">
        <v>43131</v>
      </c>
      <c r="C81" t="s">
        <v>3613</v>
      </c>
      <c r="D81" t="s">
        <v>3618</v>
      </c>
      <c r="E81" s="38">
        <v>9.65</v>
      </c>
      <c r="F81" s="39">
        <v>720</v>
      </c>
    </row>
    <row r="82" spans="2:6" x14ac:dyDescent="0.25">
      <c r="B82" s="2">
        <v>43131</v>
      </c>
      <c r="C82" t="s">
        <v>3587</v>
      </c>
      <c r="D82" t="s">
        <v>3592</v>
      </c>
      <c r="E82" s="38">
        <v>0</v>
      </c>
      <c r="F82" s="39">
        <v>0</v>
      </c>
    </row>
    <row r="83" spans="2:6" x14ac:dyDescent="0.25">
      <c r="B83" s="2">
        <v>43131</v>
      </c>
      <c r="C83" t="s">
        <v>7</v>
      </c>
      <c r="D83" t="s">
        <v>3624</v>
      </c>
      <c r="E83" s="38">
        <v>7</v>
      </c>
      <c r="F83" s="39">
        <v>910</v>
      </c>
    </row>
    <row r="84" spans="2:6" x14ac:dyDescent="0.25">
      <c r="B84" s="2">
        <v>43131</v>
      </c>
      <c r="C84" t="s">
        <v>3597</v>
      </c>
      <c r="D84" t="s">
        <v>3618</v>
      </c>
      <c r="E84" s="38">
        <v>9.65</v>
      </c>
      <c r="F84" s="39">
        <v>340</v>
      </c>
    </row>
    <row r="85" spans="2:6" x14ac:dyDescent="0.25">
      <c r="B85" s="2">
        <v>43131</v>
      </c>
      <c r="C85" t="s">
        <v>7</v>
      </c>
      <c r="D85" t="s">
        <v>3617</v>
      </c>
      <c r="E85" s="16">
        <v>53</v>
      </c>
      <c r="F85" s="39">
        <v>890</v>
      </c>
    </row>
    <row r="86" spans="2:6" x14ac:dyDescent="0.25">
      <c r="C86" s="40"/>
    </row>
  </sheetData>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700A3-892B-4500-8C5F-D59DBF46E2D8}">
  <sheetPr codeName="Sheet8"/>
  <dimension ref="B1:C9"/>
  <sheetViews>
    <sheetView showGridLines="0" workbookViewId="0">
      <selection activeCell="B4" sqref="B4"/>
    </sheetView>
  </sheetViews>
  <sheetFormatPr defaultRowHeight="15" x14ac:dyDescent="0.25"/>
  <cols>
    <col min="1" max="1" width="3.7109375" customWidth="1"/>
    <col min="2" max="2" width="4.28515625" customWidth="1"/>
  </cols>
  <sheetData>
    <row r="1" spans="2:3" s="14" customFormat="1" ht="30" customHeight="1" x14ac:dyDescent="0.35">
      <c r="B1" s="14" t="s">
        <v>3628</v>
      </c>
    </row>
    <row r="3" spans="2:3" x14ac:dyDescent="0.25">
      <c r="B3" s="30" t="s">
        <v>3629</v>
      </c>
    </row>
    <row r="4" spans="2:3" x14ac:dyDescent="0.25">
      <c r="B4" s="44" t="b">
        <v>0</v>
      </c>
      <c r="C4" t="s">
        <v>3633</v>
      </c>
    </row>
    <row r="5" spans="2:3" x14ac:dyDescent="0.25">
      <c r="B5" s="44" t="b">
        <v>0</v>
      </c>
      <c r="C5" t="s">
        <v>3630</v>
      </c>
    </row>
    <row r="6" spans="2:3" x14ac:dyDescent="0.25">
      <c r="B6" s="44" t="b">
        <v>0</v>
      </c>
      <c r="C6" t="s">
        <v>3631</v>
      </c>
    </row>
    <row r="7" spans="2:3" x14ac:dyDescent="0.25">
      <c r="B7" s="44" t="b">
        <v>0</v>
      </c>
      <c r="C7" t="s">
        <v>3632</v>
      </c>
    </row>
    <row r="8" spans="2:3" x14ac:dyDescent="0.25">
      <c r="B8" s="44" t="b">
        <v>0</v>
      </c>
      <c r="C8" t="s">
        <v>3634</v>
      </c>
    </row>
    <row r="9" spans="2:3" x14ac:dyDescent="0.25">
      <c r="B9" s="44" t="b">
        <v>0</v>
      </c>
      <c r="C9" t="s">
        <v>3635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F2857-46DC-429F-ACC7-A7B4EE66A5FE}">
  <dimension ref="A1:G661"/>
  <sheetViews>
    <sheetView topLeftCell="A2" workbookViewId="0"/>
  </sheetViews>
  <sheetFormatPr defaultRowHeight="15" x14ac:dyDescent="0.25"/>
  <cols>
    <col min="1" max="1" width="24.140625" bestFit="1" customWidth="1"/>
    <col min="2" max="2" width="10.85546875" bestFit="1" customWidth="1"/>
    <col min="3" max="3" width="13.140625" bestFit="1" customWidth="1"/>
    <col min="4" max="5" width="14.28515625" bestFit="1" customWidth="1"/>
    <col min="6" max="6" width="6.42578125" bestFit="1" customWidth="1"/>
    <col min="7" max="7" width="8.28515625" bestFit="1" customWidth="1"/>
  </cols>
  <sheetData>
    <row r="1" spans="1:7" x14ac:dyDescent="0.25">
      <c r="A1" t="s">
        <v>4682</v>
      </c>
      <c r="B1" t="s">
        <v>3637</v>
      </c>
      <c r="C1" t="s">
        <v>1</v>
      </c>
      <c r="D1" t="s">
        <v>4683</v>
      </c>
      <c r="E1" t="s">
        <v>4684</v>
      </c>
      <c r="F1" t="s">
        <v>3639</v>
      </c>
      <c r="G1" t="s">
        <v>3640</v>
      </c>
    </row>
    <row r="2" spans="1:7" x14ac:dyDescent="0.25">
      <c r="A2" s="53" t="s">
        <v>4685</v>
      </c>
      <c r="B2">
        <v>5023</v>
      </c>
      <c r="C2" s="18">
        <v>44562</v>
      </c>
      <c r="D2">
        <v>1002</v>
      </c>
      <c r="E2">
        <v>0</v>
      </c>
      <c r="F2">
        <v>3</v>
      </c>
      <c r="G2" s="53" t="s">
        <v>3644</v>
      </c>
    </row>
    <row r="3" spans="1:7" x14ac:dyDescent="0.25">
      <c r="A3" s="53" t="s">
        <v>4685</v>
      </c>
      <c r="B3">
        <v>5024</v>
      </c>
      <c r="C3" s="18">
        <v>44562</v>
      </c>
      <c r="D3">
        <v>1007</v>
      </c>
      <c r="E3">
        <v>4</v>
      </c>
      <c r="F3">
        <v>1</v>
      </c>
      <c r="G3" s="53" t="s">
        <v>3644</v>
      </c>
    </row>
    <row r="4" spans="1:7" x14ac:dyDescent="0.25">
      <c r="A4" s="53" t="s">
        <v>4685</v>
      </c>
      <c r="B4">
        <v>5025</v>
      </c>
      <c r="C4" s="18">
        <v>44562</v>
      </c>
      <c r="D4">
        <v>1003</v>
      </c>
      <c r="E4">
        <v>0</v>
      </c>
      <c r="F4">
        <v>3</v>
      </c>
      <c r="G4" s="53" t="s">
        <v>3647</v>
      </c>
    </row>
    <row r="5" spans="1:7" x14ac:dyDescent="0.25">
      <c r="A5" s="53" t="s">
        <v>4685</v>
      </c>
      <c r="B5">
        <v>5026</v>
      </c>
      <c r="C5" s="18">
        <v>44562</v>
      </c>
      <c r="D5">
        <v>1007</v>
      </c>
      <c r="E5">
        <v>4</v>
      </c>
      <c r="F5">
        <v>2</v>
      </c>
      <c r="G5" s="53" t="s">
        <v>3648</v>
      </c>
    </row>
    <row r="6" spans="1:7" x14ac:dyDescent="0.25">
      <c r="A6" s="53" t="s">
        <v>4685</v>
      </c>
      <c r="B6">
        <v>5028</v>
      </c>
      <c r="C6" s="18">
        <v>44562</v>
      </c>
      <c r="D6">
        <v>1004</v>
      </c>
      <c r="E6">
        <v>0</v>
      </c>
      <c r="F6">
        <v>3</v>
      </c>
      <c r="G6" s="53" t="s">
        <v>3648</v>
      </c>
    </row>
    <row r="7" spans="1:7" x14ac:dyDescent="0.25">
      <c r="A7" s="53" t="s">
        <v>4685</v>
      </c>
      <c r="B7">
        <v>5029</v>
      </c>
      <c r="C7" s="18">
        <v>44562</v>
      </c>
      <c r="D7">
        <v>1004</v>
      </c>
      <c r="E7">
        <v>5</v>
      </c>
      <c r="F7">
        <v>3</v>
      </c>
      <c r="G7" s="53" t="s">
        <v>3644</v>
      </c>
    </row>
    <row r="8" spans="1:7" x14ac:dyDescent="0.25">
      <c r="A8" s="53" t="s">
        <v>4685</v>
      </c>
      <c r="B8">
        <v>5030</v>
      </c>
      <c r="C8" s="18">
        <v>44562</v>
      </c>
      <c r="D8">
        <v>1003</v>
      </c>
      <c r="E8">
        <v>0</v>
      </c>
      <c r="F8">
        <v>4</v>
      </c>
      <c r="G8" s="53" t="s">
        <v>3647</v>
      </c>
    </row>
    <row r="9" spans="1:7" x14ac:dyDescent="0.25">
      <c r="A9" s="53" t="s">
        <v>4685</v>
      </c>
      <c r="B9">
        <v>5031</v>
      </c>
      <c r="C9" s="18">
        <v>44562</v>
      </c>
      <c r="D9">
        <v>1006</v>
      </c>
      <c r="E9">
        <v>0</v>
      </c>
      <c r="F9">
        <v>3</v>
      </c>
      <c r="G9" s="53" t="s">
        <v>3653</v>
      </c>
    </row>
    <row r="10" spans="1:7" x14ac:dyDescent="0.25">
      <c r="A10" s="53" t="s">
        <v>4685</v>
      </c>
      <c r="B10">
        <v>5032</v>
      </c>
      <c r="C10" s="18">
        <v>44562</v>
      </c>
      <c r="D10">
        <v>1006</v>
      </c>
      <c r="E10">
        <v>0</v>
      </c>
      <c r="F10">
        <v>2</v>
      </c>
      <c r="G10" s="53" t="s">
        <v>3648</v>
      </c>
    </row>
    <row r="11" spans="1:7" x14ac:dyDescent="0.25">
      <c r="A11" s="53" t="s">
        <v>4685</v>
      </c>
      <c r="B11">
        <v>5033</v>
      </c>
      <c r="C11" s="18">
        <v>44562</v>
      </c>
      <c r="D11">
        <v>1007</v>
      </c>
      <c r="E11">
        <v>0</v>
      </c>
      <c r="F11">
        <v>1</v>
      </c>
      <c r="G11" s="53" t="s">
        <v>3655</v>
      </c>
    </row>
    <row r="12" spans="1:7" x14ac:dyDescent="0.25">
      <c r="A12" s="53" t="s">
        <v>4685</v>
      </c>
      <c r="B12">
        <v>5034</v>
      </c>
      <c r="C12" s="18">
        <v>44562</v>
      </c>
      <c r="D12">
        <v>1003</v>
      </c>
      <c r="E12">
        <v>4</v>
      </c>
      <c r="F12">
        <v>1</v>
      </c>
      <c r="G12" s="53" t="s">
        <v>3653</v>
      </c>
    </row>
    <row r="13" spans="1:7" x14ac:dyDescent="0.25">
      <c r="A13" s="53" t="s">
        <v>4685</v>
      </c>
      <c r="B13">
        <v>5035</v>
      </c>
      <c r="C13" s="18">
        <v>44562</v>
      </c>
      <c r="D13">
        <v>1002</v>
      </c>
      <c r="E13">
        <v>0</v>
      </c>
      <c r="F13">
        <v>2</v>
      </c>
      <c r="G13" s="53" t="s">
        <v>3655</v>
      </c>
    </row>
    <row r="14" spans="1:7" x14ac:dyDescent="0.25">
      <c r="A14" s="53" t="s">
        <v>4685</v>
      </c>
      <c r="B14">
        <v>5036</v>
      </c>
      <c r="C14" s="18">
        <v>44562</v>
      </c>
      <c r="D14">
        <v>1007</v>
      </c>
      <c r="E14">
        <v>4</v>
      </c>
      <c r="F14">
        <v>4</v>
      </c>
      <c r="G14" s="53" t="s">
        <v>3647</v>
      </c>
    </row>
    <row r="15" spans="1:7" x14ac:dyDescent="0.25">
      <c r="A15" s="53" t="s">
        <v>4685</v>
      </c>
      <c r="B15">
        <v>5037</v>
      </c>
      <c r="C15" s="18">
        <v>44562</v>
      </c>
      <c r="D15">
        <v>1006</v>
      </c>
      <c r="E15">
        <v>0</v>
      </c>
      <c r="F15">
        <v>1</v>
      </c>
      <c r="G15" s="53" t="s">
        <v>3653</v>
      </c>
    </row>
    <row r="16" spans="1:7" x14ac:dyDescent="0.25">
      <c r="A16" s="53" t="s">
        <v>4685</v>
      </c>
      <c r="B16">
        <v>5038</v>
      </c>
      <c r="C16" s="18">
        <v>44562</v>
      </c>
      <c r="D16">
        <v>1007</v>
      </c>
      <c r="E16">
        <v>0</v>
      </c>
      <c r="F16">
        <v>2</v>
      </c>
      <c r="G16" s="53" t="s">
        <v>3648</v>
      </c>
    </row>
    <row r="17" spans="1:7" x14ac:dyDescent="0.25">
      <c r="A17" s="53" t="s">
        <v>4685</v>
      </c>
      <c r="B17">
        <v>5039</v>
      </c>
      <c r="C17" s="18">
        <v>44562</v>
      </c>
      <c r="D17">
        <v>1004</v>
      </c>
      <c r="E17">
        <v>0</v>
      </c>
      <c r="F17">
        <v>1</v>
      </c>
      <c r="G17" s="53" t="s">
        <v>3657</v>
      </c>
    </row>
    <row r="18" spans="1:7" x14ac:dyDescent="0.25">
      <c r="A18" s="53" t="s">
        <v>4685</v>
      </c>
      <c r="B18">
        <v>5041</v>
      </c>
      <c r="C18" s="18">
        <v>44562</v>
      </c>
      <c r="D18">
        <v>1004</v>
      </c>
      <c r="E18">
        <v>0</v>
      </c>
      <c r="F18">
        <v>1</v>
      </c>
      <c r="G18" s="53" t="s">
        <v>3653</v>
      </c>
    </row>
    <row r="19" spans="1:7" x14ac:dyDescent="0.25">
      <c r="A19" s="53" t="s">
        <v>4685</v>
      </c>
      <c r="B19">
        <v>5043</v>
      </c>
      <c r="C19" s="18">
        <v>44562</v>
      </c>
      <c r="D19">
        <v>1007</v>
      </c>
      <c r="E19">
        <v>0</v>
      </c>
      <c r="F19">
        <v>2</v>
      </c>
      <c r="G19" s="53" t="s">
        <v>3653</v>
      </c>
    </row>
    <row r="20" spans="1:7" x14ac:dyDescent="0.25">
      <c r="A20" s="53" t="s">
        <v>4685</v>
      </c>
      <c r="B20">
        <v>5045</v>
      </c>
      <c r="C20" s="18">
        <v>44562</v>
      </c>
      <c r="D20">
        <v>1006</v>
      </c>
      <c r="E20">
        <v>0</v>
      </c>
      <c r="F20">
        <v>1</v>
      </c>
      <c r="G20" s="53" t="s">
        <v>3644</v>
      </c>
    </row>
    <row r="21" spans="1:7" x14ac:dyDescent="0.25">
      <c r="A21" s="53" t="s">
        <v>4685</v>
      </c>
      <c r="B21">
        <v>5046</v>
      </c>
      <c r="C21" s="18">
        <v>44562</v>
      </c>
      <c r="D21">
        <v>1004</v>
      </c>
      <c r="E21">
        <v>5</v>
      </c>
      <c r="F21">
        <v>1</v>
      </c>
      <c r="G21" s="53" t="s">
        <v>3648</v>
      </c>
    </row>
    <row r="22" spans="1:7" x14ac:dyDescent="0.25">
      <c r="A22" s="53" t="s">
        <v>4685</v>
      </c>
      <c r="B22">
        <v>5047</v>
      </c>
      <c r="C22" s="18">
        <v>44562</v>
      </c>
      <c r="D22">
        <v>1003</v>
      </c>
      <c r="E22">
        <v>0</v>
      </c>
      <c r="F22">
        <v>1</v>
      </c>
      <c r="G22" s="53" t="s">
        <v>3648</v>
      </c>
    </row>
    <row r="23" spans="1:7" x14ac:dyDescent="0.25">
      <c r="A23" s="53" t="s">
        <v>4685</v>
      </c>
      <c r="B23">
        <v>5048</v>
      </c>
      <c r="C23" s="18">
        <v>44562</v>
      </c>
      <c r="D23">
        <v>1001</v>
      </c>
      <c r="E23">
        <v>0</v>
      </c>
      <c r="F23">
        <v>4</v>
      </c>
      <c r="G23" s="53" t="s">
        <v>3657</v>
      </c>
    </row>
    <row r="24" spans="1:7" x14ac:dyDescent="0.25">
      <c r="A24" s="53" t="s">
        <v>4685</v>
      </c>
      <c r="B24">
        <v>5049</v>
      </c>
      <c r="C24" s="18">
        <v>44562</v>
      </c>
      <c r="D24">
        <v>1006</v>
      </c>
      <c r="E24">
        <v>0</v>
      </c>
      <c r="F24">
        <v>2</v>
      </c>
      <c r="G24" s="53" t="s">
        <v>3655</v>
      </c>
    </row>
    <row r="25" spans="1:7" x14ac:dyDescent="0.25">
      <c r="A25" s="53" t="s">
        <v>4685</v>
      </c>
      <c r="B25">
        <v>5050</v>
      </c>
      <c r="C25" s="18">
        <v>44562</v>
      </c>
      <c r="D25">
        <v>1006</v>
      </c>
      <c r="E25">
        <v>5</v>
      </c>
      <c r="F25">
        <v>2</v>
      </c>
      <c r="G25" s="53" t="s">
        <v>3647</v>
      </c>
    </row>
    <row r="26" spans="1:7" x14ac:dyDescent="0.25">
      <c r="A26" s="53" t="s">
        <v>4685</v>
      </c>
      <c r="B26">
        <v>5051</v>
      </c>
      <c r="C26" s="18">
        <v>44562</v>
      </c>
      <c r="D26">
        <v>1004</v>
      </c>
      <c r="E26">
        <v>0</v>
      </c>
      <c r="F26">
        <v>3</v>
      </c>
      <c r="G26" s="53" t="s">
        <v>3655</v>
      </c>
    </row>
    <row r="27" spans="1:7" x14ac:dyDescent="0.25">
      <c r="A27" s="53" t="s">
        <v>4685</v>
      </c>
      <c r="B27">
        <v>5052</v>
      </c>
      <c r="C27" s="18">
        <v>44562</v>
      </c>
      <c r="D27">
        <v>1002</v>
      </c>
      <c r="E27">
        <v>0</v>
      </c>
      <c r="F27">
        <v>2</v>
      </c>
      <c r="G27" s="53" t="s">
        <v>3653</v>
      </c>
    </row>
    <row r="28" spans="1:7" x14ac:dyDescent="0.25">
      <c r="A28" s="53" t="s">
        <v>4685</v>
      </c>
      <c r="B28">
        <v>5054</v>
      </c>
      <c r="C28" s="18">
        <v>44562</v>
      </c>
      <c r="D28">
        <v>1007</v>
      </c>
      <c r="E28">
        <v>4</v>
      </c>
      <c r="F28">
        <v>2</v>
      </c>
      <c r="G28" s="53" t="s">
        <v>3648</v>
      </c>
    </row>
    <row r="29" spans="1:7" x14ac:dyDescent="0.25">
      <c r="A29" s="53" t="s">
        <v>4685</v>
      </c>
      <c r="B29">
        <v>5055</v>
      </c>
      <c r="C29" s="18">
        <v>44562</v>
      </c>
      <c r="D29">
        <v>1004</v>
      </c>
      <c r="E29">
        <v>5</v>
      </c>
      <c r="F29">
        <v>2</v>
      </c>
      <c r="G29" s="53" t="s">
        <v>3657</v>
      </c>
    </row>
    <row r="30" spans="1:7" x14ac:dyDescent="0.25">
      <c r="A30" s="53" t="s">
        <v>4685</v>
      </c>
      <c r="B30">
        <v>5056</v>
      </c>
      <c r="C30" s="18">
        <v>44562</v>
      </c>
      <c r="D30">
        <v>1004</v>
      </c>
      <c r="E30">
        <v>5</v>
      </c>
      <c r="F30">
        <v>1</v>
      </c>
      <c r="G30" s="53" t="s">
        <v>3653</v>
      </c>
    </row>
    <row r="31" spans="1:7" x14ac:dyDescent="0.25">
      <c r="A31" s="53" t="s">
        <v>4685</v>
      </c>
      <c r="B31">
        <v>5057</v>
      </c>
      <c r="C31" s="18">
        <v>44562</v>
      </c>
      <c r="D31">
        <v>1007</v>
      </c>
      <c r="E31">
        <v>0</v>
      </c>
      <c r="F31">
        <v>3</v>
      </c>
      <c r="G31" s="53" t="s">
        <v>3657</v>
      </c>
    </row>
    <row r="32" spans="1:7" x14ac:dyDescent="0.25">
      <c r="A32" s="53" t="s">
        <v>4685</v>
      </c>
      <c r="B32">
        <v>5058</v>
      </c>
      <c r="C32" s="18">
        <v>44562</v>
      </c>
      <c r="D32">
        <v>1004</v>
      </c>
      <c r="E32">
        <v>0</v>
      </c>
      <c r="F32">
        <v>1</v>
      </c>
      <c r="G32" s="53" t="s">
        <v>3653</v>
      </c>
    </row>
    <row r="33" spans="1:7" x14ac:dyDescent="0.25">
      <c r="A33" s="53" t="s">
        <v>4685</v>
      </c>
      <c r="B33">
        <v>5059</v>
      </c>
      <c r="C33" s="18">
        <v>44562</v>
      </c>
      <c r="D33">
        <v>1006</v>
      </c>
      <c r="E33">
        <v>0</v>
      </c>
      <c r="F33">
        <v>4</v>
      </c>
      <c r="G33" s="53" t="s">
        <v>3653</v>
      </c>
    </row>
    <row r="34" spans="1:7" x14ac:dyDescent="0.25">
      <c r="A34" s="53" t="s">
        <v>4685</v>
      </c>
      <c r="B34">
        <v>5060</v>
      </c>
      <c r="C34" s="18">
        <v>44562</v>
      </c>
      <c r="D34">
        <v>1004</v>
      </c>
      <c r="E34">
        <v>0</v>
      </c>
      <c r="F34">
        <v>3</v>
      </c>
      <c r="G34" s="53" t="s">
        <v>3648</v>
      </c>
    </row>
    <row r="35" spans="1:7" x14ac:dyDescent="0.25">
      <c r="A35" s="53" t="s">
        <v>4685</v>
      </c>
      <c r="B35">
        <v>5061</v>
      </c>
      <c r="C35" s="18">
        <v>44562</v>
      </c>
      <c r="D35">
        <v>1002</v>
      </c>
      <c r="E35">
        <v>0</v>
      </c>
      <c r="F35">
        <v>3</v>
      </c>
      <c r="G35" s="53" t="s">
        <v>3655</v>
      </c>
    </row>
    <row r="36" spans="1:7" x14ac:dyDescent="0.25">
      <c r="A36" s="53" t="s">
        <v>4685</v>
      </c>
      <c r="B36">
        <v>5062</v>
      </c>
      <c r="C36" s="18">
        <v>44562</v>
      </c>
      <c r="D36">
        <v>1003</v>
      </c>
      <c r="E36">
        <v>0</v>
      </c>
      <c r="F36">
        <v>2</v>
      </c>
      <c r="G36" s="53" t="s">
        <v>3657</v>
      </c>
    </row>
    <row r="37" spans="1:7" x14ac:dyDescent="0.25">
      <c r="A37" s="53" t="s">
        <v>4685</v>
      </c>
      <c r="B37">
        <v>5065</v>
      </c>
      <c r="C37" s="18">
        <v>44562</v>
      </c>
      <c r="D37">
        <v>1006</v>
      </c>
      <c r="E37">
        <v>5</v>
      </c>
      <c r="F37">
        <v>2</v>
      </c>
      <c r="G37" s="53" t="s">
        <v>3647</v>
      </c>
    </row>
    <row r="38" spans="1:7" x14ac:dyDescent="0.25">
      <c r="A38" s="53" t="s">
        <v>4685</v>
      </c>
      <c r="B38">
        <v>5066</v>
      </c>
      <c r="C38" s="18">
        <v>44562</v>
      </c>
      <c r="D38">
        <v>1004</v>
      </c>
      <c r="E38">
        <v>5</v>
      </c>
      <c r="F38">
        <v>2</v>
      </c>
      <c r="G38" s="53" t="s">
        <v>3644</v>
      </c>
    </row>
    <row r="39" spans="1:7" x14ac:dyDescent="0.25">
      <c r="A39" s="53" t="s">
        <v>4685</v>
      </c>
      <c r="B39">
        <v>5067</v>
      </c>
      <c r="C39" s="18">
        <v>44562</v>
      </c>
      <c r="D39">
        <v>1004</v>
      </c>
      <c r="E39">
        <v>5</v>
      </c>
      <c r="F39">
        <v>1</v>
      </c>
      <c r="G39" s="53" t="s">
        <v>3655</v>
      </c>
    </row>
    <row r="40" spans="1:7" x14ac:dyDescent="0.25">
      <c r="A40" s="53" t="s">
        <v>4685</v>
      </c>
      <c r="B40">
        <v>5068</v>
      </c>
      <c r="C40" s="18">
        <v>44562</v>
      </c>
      <c r="D40">
        <v>1003</v>
      </c>
      <c r="E40">
        <v>4</v>
      </c>
      <c r="F40">
        <v>3</v>
      </c>
      <c r="G40" s="53" t="s">
        <v>3647</v>
      </c>
    </row>
    <row r="41" spans="1:7" x14ac:dyDescent="0.25">
      <c r="A41" s="53" t="s">
        <v>4685</v>
      </c>
      <c r="B41">
        <v>5069</v>
      </c>
      <c r="C41" s="18">
        <v>44562</v>
      </c>
      <c r="D41">
        <v>1003</v>
      </c>
      <c r="E41">
        <v>0</v>
      </c>
      <c r="F41">
        <v>4</v>
      </c>
      <c r="G41" s="53" t="s">
        <v>3644</v>
      </c>
    </row>
    <row r="42" spans="1:7" x14ac:dyDescent="0.25">
      <c r="A42" s="53" t="s">
        <v>4685</v>
      </c>
      <c r="B42">
        <v>5070</v>
      </c>
      <c r="C42" s="18">
        <v>44562</v>
      </c>
      <c r="D42">
        <v>1003</v>
      </c>
      <c r="E42">
        <v>0</v>
      </c>
      <c r="F42">
        <v>1</v>
      </c>
      <c r="G42" s="53" t="s">
        <v>3653</v>
      </c>
    </row>
    <row r="43" spans="1:7" x14ac:dyDescent="0.25">
      <c r="A43" s="53" t="s">
        <v>4685</v>
      </c>
      <c r="B43">
        <v>5071</v>
      </c>
      <c r="C43" s="18">
        <v>44562</v>
      </c>
      <c r="D43">
        <v>1001</v>
      </c>
      <c r="E43">
        <v>0</v>
      </c>
      <c r="F43">
        <v>1</v>
      </c>
      <c r="G43" s="53" t="s">
        <v>3657</v>
      </c>
    </row>
    <row r="44" spans="1:7" x14ac:dyDescent="0.25">
      <c r="A44" s="53" t="s">
        <v>4685</v>
      </c>
      <c r="B44">
        <v>5072</v>
      </c>
      <c r="C44" s="18">
        <v>44562</v>
      </c>
      <c r="D44">
        <v>1007</v>
      </c>
      <c r="E44">
        <v>4</v>
      </c>
      <c r="F44">
        <v>3</v>
      </c>
      <c r="G44" s="53" t="s">
        <v>3653</v>
      </c>
    </row>
    <row r="45" spans="1:7" x14ac:dyDescent="0.25">
      <c r="A45" s="53" t="s">
        <v>4685</v>
      </c>
      <c r="B45">
        <v>5074</v>
      </c>
      <c r="C45" s="18">
        <v>44562</v>
      </c>
      <c r="D45">
        <v>1004</v>
      </c>
      <c r="E45">
        <v>0</v>
      </c>
      <c r="F45">
        <v>2</v>
      </c>
      <c r="G45" s="53" t="s">
        <v>3647</v>
      </c>
    </row>
    <row r="46" spans="1:7" x14ac:dyDescent="0.25">
      <c r="A46" s="53" t="s">
        <v>4685</v>
      </c>
      <c r="B46">
        <v>5075</v>
      </c>
      <c r="C46" s="18">
        <v>44562</v>
      </c>
      <c r="D46">
        <v>1003</v>
      </c>
      <c r="E46">
        <v>0</v>
      </c>
      <c r="F46">
        <v>3</v>
      </c>
      <c r="G46" s="53" t="s">
        <v>3653</v>
      </c>
    </row>
    <row r="47" spans="1:7" x14ac:dyDescent="0.25">
      <c r="A47" s="53" t="s">
        <v>4685</v>
      </c>
      <c r="B47">
        <v>5076</v>
      </c>
      <c r="C47" s="18">
        <v>44562</v>
      </c>
      <c r="D47">
        <v>1006</v>
      </c>
      <c r="E47">
        <v>0</v>
      </c>
      <c r="F47">
        <v>3</v>
      </c>
      <c r="G47" s="53" t="s">
        <v>3657</v>
      </c>
    </row>
    <row r="48" spans="1:7" x14ac:dyDescent="0.25">
      <c r="A48" s="53" t="s">
        <v>4685</v>
      </c>
      <c r="B48">
        <v>5077</v>
      </c>
      <c r="C48" s="18">
        <v>44562</v>
      </c>
      <c r="D48">
        <v>1001</v>
      </c>
      <c r="E48">
        <v>0</v>
      </c>
      <c r="F48">
        <v>1</v>
      </c>
      <c r="G48" s="53" t="s">
        <v>3653</v>
      </c>
    </row>
    <row r="49" spans="1:7" x14ac:dyDescent="0.25">
      <c r="A49" s="53" t="s">
        <v>4685</v>
      </c>
      <c r="B49">
        <v>5078</v>
      </c>
      <c r="C49" s="18">
        <v>44562</v>
      </c>
      <c r="D49">
        <v>1007</v>
      </c>
      <c r="E49">
        <v>0</v>
      </c>
      <c r="F49">
        <v>4</v>
      </c>
      <c r="G49" s="53" t="s">
        <v>3647</v>
      </c>
    </row>
    <row r="50" spans="1:7" x14ac:dyDescent="0.25">
      <c r="A50" s="53" t="s">
        <v>4685</v>
      </c>
      <c r="B50">
        <v>5079</v>
      </c>
      <c r="C50" s="18">
        <v>44562</v>
      </c>
      <c r="D50">
        <v>1004</v>
      </c>
      <c r="E50">
        <v>5</v>
      </c>
      <c r="F50">
        <v>1</v>
      </c>
      <c r="G50" s="53" t="s">
        <v>3657</v>
      </c>
    </row>
    <row r="51" spans="1:7" x14ac:dyDescent="0.25">
      <c r="A51" s="53" t="s">
        <v>4685</v>
      </c>
      <c r="B51">
        <v>5080</v>
      </c>
      <c r="C51" s="18">
        <v>44562</v>
      </c>
      <c r="D51">
        <v>1006</v>
      </c>
      <c r="E51">
        <v>5</v>
      </c>
      <c r="F51">
        <v>2</v>
      </c>
      <c r="G51" s="53" t="s">
        <v>3653</v>
      </c>
    </row>
    <row r="52" spans="1:7" x14ac:dyDescent="0.25">
      <c r="A52" s="53" t="s">
        <v>4685</v>
      </c>
      <c r="B52">
        <v>5081</v>
      </c>
      <c r="C52" s="18">
        <v>44562</v>
      </c>
      <c r="D52">
        <v>1006</v>
      </c>
      <c r="E52">
        <v>5</v>
      </c>
      <c r="F52">
        <v>4</v>
      </c>
      <c r="G52" s="53" t="s">
        <v>3655</v>
      </c>
    </row>
    <row r="53" spans="1:7" x14ac:dyDescent="0.25">
      <c r="A53" s="53" t="s">
        <v>4685</v>
      </c>
      <c r="B53">
        <v>5082</v>
      </c>
      <c r="C53" s="18">
        <v>44562</v>
      </c>
      <c r="D53">
        <v>1001</v>
      </c>
      <c r="E53">
        <v>0</v>
      </c>
      <c r="F53">
        <v>2</v>
      </c>
      <c r="G53" s="53" t="s">
        <v>3657</v>
      </c>
    </row>
    <row r="54" spans="1:7" x14ac:dyDescent="0.25">
      <c r="A54" s="53" t="s">
        <v>4685</v>
      </c>
      <c r="B54">
        <v>5083</v>
      </c>
      <c r="C54" s="18">
        <v>44562</v>
      </c>
      <c r="D54">
        <v>1006</v>
      </c>
      <c r="E54">
        <v>0</v>
      </c>
      <c r="F54">
        <v>4</v>
      </c>
      <c r="G54" s="53" t="s">
        <v>3648</v>
      </c>
    </row>
    <row r="55" spans="1:7" x14ac:dyDescent="0.25">
      <c r="A55" s="53" t="s">
        <v>4685</v>
      </c>
      <c r="B55">
        <v>5084</v>
      </c>
      <c r="C55" s="18">
        <v>44562</v>
      </c>
      <c r="D55">
        <v>1004</v>
      </c>
      <c r="E55">
        <v>0</v>
      </c>
      <c r="F55">
        <v>1</v>
      </c>
      <c r="G55" s="53" t="s">
        <v>3644</v>
      </c>
    </row>
    <row r="56" spans="1:7" x14ac:dyDescent="0.25">
      <c r="A56" s="53" t="s">
        <v>4685</v>
      </c>
      <c r="B56">
        <v>5085</v>
      </c>
      <c r="C56" s="18">
        <v>44562</v>
      </c>
      <c r="D56">
        <v>1006</v>
      </c>
      <c r="E56">
        <v>5</v>
      </c>
      <c r="F56">
        <v>4</v>
      </c>
      <c r="G56" s="53" t="s">
        <v>3655</v>
      </c>
    </row>
    <row r="57" spans="1:7" x14ac:dyDescent="0.25">
      <c r="A57" s="53" t="s">
        <v>4686</v>
      </c>
      <c r="B57">
        <v>5086</v>
      </c>
      <c r="C57" s="18">
        <v>44563</v>
      </c>
      <c r="D57">
        <v>1004</v>
      </c>
      <c r="E57">
        <v>0</v>
      </c>
      <c r="F57">
        <v>4</v>
      </c>
      <c r="G57" s="53" t="s">
        <v>3655</v>
      </c>
    </row>
    <row r="58" spans="1:7" x14ac:dyDescent="0.25">
      <c r="A58" s="53" t="s">
        <v>4686</v>
      </c>
      <c r="B58">
        <v>5087</v>
      </c>
      <c r="C58" s="18">
        <v>44563</v>
      </c>
      <c r="D58">
        <v>1007</v>
      </c>
      <c r="E58">
        <v>0</v>
      </c>
      <c r="F58">
        <v>4</v>
      </c>
      <c r="G58" s="53" t="s">
        <v>3657</v>
      </c>
    </row>
    <row r="59" spans="1:7" x14ac:dyDescent="0.25">
      <c r="A59" s="53" t="s">
        <v>4686</v>
      </c>
      <c r="B59">
        <v>5088</v>
      </c>
      <c r="C59" s="18">
        <v>44563</v>
      </c>
      <c r="D59">
        <v>1006</v>
      </c>
      <c r="E59">
        <v>5</v>
      </c>
      <c r="F59">
        <v>4</v>
      </c>
      <c r="G59" s="53" t="s">
        <v>3655</v>
      </c>
    </row>
    <row r="60" spans="1:7" x14ac:dyDescent="0.25">
      <c r="A60" s="53" t="s">
        <v>4686</v>
      </c>
      <c r="B60">
        <v>5089</v>
      </c>
      <c r="C60" s="18">
        <v>44563</v>
      </c>
      <c r="D60">
        <v>1001</v>
      </c>
      <c r="E60">
        <v>0</v>
      </c>
      <c r="F60">
        <v>3</v>
      </c>
      <c r="G60" s="53" t="s">
        <v>3644</v>
      </c>
    </row>
    <row r="61" spans="1:7" x14ac:dyDescent="0.25">
      <c r="A61" s="53" t="s">
        <v>4686</v>
      </c>
      <c r="B61">
        <v>5090</v>
      </c>
      <c r="C61" s="18">
        <v>44563</v>
      </c>
      <c r="D61">
        <v>1004</v>
      </c>
      <c r="E61">
        <v>5</v>
      </c>
      <c r="F61">
        <v>4</v>
      </c>
      <c r="G61" s="53" t="s">
        <v>3648</v>
      </c>
    </row>
    <row r="62" spans="1:7" x14ac:dyDescent="0.25">
      <c r="A62" s="53" t="s">
        <v>4686</v>
      </c>
      <c r="B62">
        <v>5091</v>
      </c>
      <c r="C62" s="18">
        <v>44563</v>
      </c>
      <c r="D62">
        <v>1007</v>
      </c>
      <c r="E62">
        <v>4</v>
      </c>
      <c r="F62">
        <v>2</v>
      </c>
      <c r="G62" s="53" t="s">
        <v>3648</v>
      </c>
    </row>
    <row r="63" spans="1:7" x14ac:dyDescent="0.25">
      <c r="A63" s="53" t="s">
        <v>4686</v>
      </c>
      <c r="B63">
        <v>5092</v>
      </c>
      <c r="C63" s="18">
        <v>44563</v>
      </c>
      <c r="D63">
        <v>1004</v>
      </c>
      <c r="E63">
        <v>0</v>
      </c>
      <c r="F63">
        <v>4</v>
      </c>
      <c r="G63" s="53" t="s">
        <v>3653</v>
      </c>
    </row>
    <row r="64" spans="1:7" x14ac:dyDescent="0.25">
      <c r="A64" s="53" t="s">
        <v>4686</v>
      </c>
      <c r="B64">
        <v>5093</v>
      </c>
      <c r="C64" s="18">
        <v>44563</v>
      </c>
      <c r="D64">
        <v>1004</v>
      </c>
      <c r="E64">
        <v>5</v>
      </c>
      <c r="F64">
        <v>3</v>
      </c>
      <c r="G64" s="53" t="s">
        <v>3655</v>
      </c>
    </row>
    <row r="65" spans="1:7" x14ac:dyDescent="0.25">
      <c r="A65" s="53" t="s">
        <v>4686</v>
      </c>
      <c r="B65">
        <v>5094</v>
      </c>
      <c r="C65" s="18">
        <v>44563</v>
      </c>
      <c r="D65">
        <v>1001</v>
      </c>
      <c r="E65">
        <v>0</v>
      </c>
      <c r="F65">
        <v>2</v>
      </c>
      <c r="G65" s="53" t="s">
        <v>3657</v>
      </c>
    </row>
    <row r="66" spans="1:7" x14ac:dyDescent="0.25">
      <c r="A66" s="53" t="s">
        <v>4686</v>
      </c>
      <c r="B66">
        <v>5095</v>
      </c>
      <c r="C66" s="18">
        <v>44563</v>
      </c>
      <c r="D66">
        <v>1004</v>
      </c>
      <c r="E66">
        <v>5</v>
      </c>
      <c r="F66">
        <v>2</v>
      </c>
      <c r="G66" s="53" t="s">
        <v>3657</v>
      </c>
    </row>
    <row r="67" spans="1:7" x14ac:dyDescent="0.25">
      <c r="A67" s="53" t="s">
        <v>4686</v>
      </c>
      <c r="B67">
        <v>5096</v>
      </c>
      <c r="C67" s="18">
        <v>44564</v>
      </c>
      <c r="D67">
        <v>1003</v>
      </c>
      <c r="E67">
        <v>4</v>
      </c>
      <c r="F67">
        <v>1</v>
      </c>
      <c r="G67" s="53" t="s">
        <v>3653</v>
      </c>
    </row>
    <row r="68" spans="1:7" x14ac:dyDescent="0.25">
      <c r="A68" s="53" t="s">
        <v>4686</v>
      </c>
      <c r="B68">
        <v>5097</v>
      </c>
      <c r="C68" s="18">
        <v>44564</v>
      </c>
      <c r="D68">
        <v>1003</v>
      </c>
      <c r="E68">
        <v>0</v>
      </c>
      <c r="F68">
        <v>2</v>
      </c>
      <c r="G68" s="53" t="s">
        <v>3644</v>
      </c>
    </row>
    <row r="69" spans="1:7" x14ac:dyDescent="0.25">
      <c r="A69" s="53" t="s">
        <v>4686</v>
      </c>
      <c r="B69">
        <v>5098</v>
      </c>
      <c r="C69" s="18">
        <v>44564</v>
      </c>
      <c r="D69">
        <v>1003</v>
      </c>
      <c r="E69">
        <v>4</v>
      </c>
      <c r="F69">
        <v>4</v>
      </c>
      <c r="G69" s="53" t="s">
        <v>3657</v>
      </c>
    </row>
    <row r="70" spans="1:7" x14ac:dyDescent="0.25">
      <c r="A70" s="53" t="s">
        <v>4686</v>
      </c>
      <c r="B70">
        <v>5099</v>
      </c>
      <c r="C70" s="18">
        <v>44564</v>
      </c>
      <c r="D70">
        <v>1004</v>
      </c>
      <c r="E70">
        <v>5</v>
      </c>
      <c r="F70">
        <v>1</v>
      </c>
      <c r="G70" s="53" t="s">
        <v>3647</v>
      </c>
    </row>
    <row r="71" spans="1:7" x14ac:dyDescent="0.25">
      <c r="A71" s="53" t="s">
        <v>4686</v>
      </c>
      <c r="B71">
        <v>5100</v>
      </c>
      <c r="C71" s="18">
        <v>44564</v>
      </c>
      <c r="D71">
        <v>1003</v>
      </c>
      <c r="E71">
        <v>0</v>
      </c>
      <c r="F71">
        <v>1</v>
      </c>
      <c r="G71" s="53" t="s">
        <v>3655</v>
      </c>
    </row>
    <row r="72" spans="1:7" x14ac:dyDescent="0.25">
      <c r="A72" s="53" t="s">
        <v>4686</v>
      </c>
      <c r="B72">
        <v>5101</v>
      </c>
      <c r="C72" s="18">
        <v>44564</v>
      </c>
      <c r="D72">
        <v>1001</v>
      </c>
      <c r="E72">
        <v>0</v>
      </c>
      <c r="F72">
        <v>2</v>
      </c>
      <c r="G72" s="53" t="s">
        <v>3647</v>
      </c>
    </row>
    <row r="73" spans="1:7" x14ac:dyDescent="0.25">
      <c r="A73" s="53" t="s">
        <v>4686</v>
      </c>
      <c r="B73">
        <v>5102</v>
      </c>
      <c r="C73" s="18">
        <v>44564</v>
      </c>
      <c r="D73">
        <v>1001</v>
      </c>
      <c r="E73">
        <v>0</v>
      </c>
      <c r="F73">
        <v>1</v>
      </c>
      <c r="G73" s="53" t="s">
        <v>3648</v>
      </c>
    </row>
    <row r="74" spans="1:7" x14ac:dyDescent="0.25">
      <c r="A74" s="53" t="s">
        <v>4686</v>
      </c>
      <c r="B74">
        <v>5103</v>
      </c>
      <c r="C74" s="18">
        <v>44564</v>
      </c>
      <c r="D74">
        <v>1007</v>
      </c>
      <c r="E74">
        <v>4</v>
      </c>
      <c r="F74">
        <v>4</v>
      </c>
      <c r="G74" s="53" t="s">
        <v>3655</v>
      </c>
    </row>
    <row r="75" spans="1:7" x14ac:dyDescent="0.25">
      <c r="A75" s="53" t="s">
        <v>4686</v>
      </c>
      <c r="B75">
        <v>5104</v>
      </c>
      <c r="C75" s="18">
        <v>44564</v>
      </c>
      <c r="D75">
        <v>1007</v>
      </c>
      <c r="E75">
        <v>0</v>
      </c>
      <c r="F75">
        <v>2</v>
      </c>
      <c r="G75" s="53" t="s">
        <v>3648</v>
      </c>
    </row>
    <row r="76" spans="1:7" x14ac:dyDescent="0.25">
      <c r="A76" s="53" t="s">
        <v>4686</v>
      </c>
      <c r="B76">
        <v>5105</v>
      </c>
      <c r="C76" s="18">
        <v>44564</v>
      </c>
      <c r="D76">
        <v>1004</v>
      </c>
      <c r="E76">
        <v>5</v>
      </c>
      <c r="F76">
        <v>2</v>
      </c>
      <c r="G76" s="53" t="s">
        <v>3648</v>
      </c>
    </row>
    <row r="77" spans="1:7" x14ac:dyDescent="0.25">
      <c r="A77" s="53" t="s">
        <v>4686</v>
      </c>
      <c r="B77">
        <v>5106</v>
      </c>
      <c r="C77" s="18">
        <v>44564</v>
      </c>
      <c r="D77">
        <v>1006</v>
      </c>
      <c r="E77">
        <v>5</v>
      </c>
      <c r="F77">
        <v>2</v>
      </c>
      <c r="G77" s="53" t="s">
        <v>3647</v>
      </c>
    </row>
    <row r="78" spans="1:7" x14ac:dyDescent="0.25">
      <c r="A78" s="53" t="s">
        <v>4686</v>
      </c>
      <c r="B78">
        <v>5107</v>
      </c>
      <c r="C78" s="18">
        <v>44564</v>
      </c>
      <c r="D78">
        <v>1006</v>
      </c>
      <c r="E78">
        <v>5</v>
      </c>
      <c r="F78">
        <v>1</v>
      </c>
      <c r="G78" s="53" t="s">
        <v>3657</v>
      </c>
    </row>
    <row r="79" spans="1:7" x14ac:dyDescent="0.25">
      <c r="A79" s="53" t="s">
        <v>4686</v>
      </c>
      <c r="B79">
        <v>5108</v>
      </c>
      <c r="C79" s="18">
        <v>44565</v>
      </c>
      <c r="D79">
        <v>1007</v>
      </c>
      <c r="E79">
        <v>0</v>
      </c>
      <c r="F79">
        <v>4</v>
      </c>
      <c r="G79" s="53" t="s">
        <v>3657</v>
      </c>
    </row>
    <row r="80" spans="1:7" x14ac:dyDescent="0.25">
      <c r="A80" s="53" t="s">
        <v>4686</v>
      </c>
      <c r="B80">
        <v>5109</v>
      </c>
      <c r="C80" s="18">
        <v>44565</v>
      </c>
      <c r="D80">
        <v>1007</v>
      </c>
      <c r="E80">
        <v>0</v>
      </c>
      <c r="F80">
        <v>3</v>
      </c>
      <c r="G80" s="53" t="s">
        <v>3644</v>
      </c>
    </row>
    <row r="81" spans="1:7" x14ac:dyDescent="0.25">
      <c r="A81" s="53" t="s">
        <v>4686</v>
      </c>
      <c r="B81">
        <v>5110</v>
      </c>
      <c r="C81" s="18">
        <v>44565</v>
      </c>
      <c r="D81">
        <v>1006</v>
      </c>
      <c r="E81">
        <v>0</v>
      </c>
      <c r="F81">
        <v>4</v>
      </c>
      <c r="G81" s="53" t="s">
        <v>3647</v>
      </c>
    </row>
    <row r="82" spans="1:7" x14ac:dyDescent="0.25">
      <c r="A82" s="53" t="s">
        <v>4686</v>
      </c>
      <c r="B82">
        <v>5111</v>
      </c>
      <c r="C82" s="18">
        <v>44565</v>
      </c>
      <c r="D82">
        <v>1004</v>
      </c>
      <c r="E82">
        <v>0</v>
      </c>
      <c r="F82">
        <v>2</v>
      </c>
      <c r="G82" s="53" t="s">
        <v>3648</v>
      </c>
    </row>
    <row r="83" spans="1:7" x14ac:dyDescent="0.25">
      <c r="A83" s="53" t="s">
        <v>4686</v>
      </c>
      <c r="B83">
        <v>5112</v>
      </c>
      <c r="C83" s="18">
        <v>44565</v>
      </c>
      <c r="D83">
        <v>1007</v>
      </c>
      <c r="E83">
        <v>0</v>
      </c>
      <c r="F83">
        <v>1</v>
      </c>
      <c r="G83" s="53" t="s">
        <v>3655</v>
      </c>
    </row>
    <row r="84" spans="1:7" x14ac:dyDescent="0.25">
      <c r="A84" s="53" t="s">
        <v>4686</v>
      </c>
      <c r="B84">
        <v>5113</v>
      </c>
      <c r="C84" s="18">
        <v>44565</v>
      </c>
      <c r="D84">
        <v>1007</v>
      </c>
      <c r="E84">
        <v>0</v>
      </c>
      <c r="F84">
        <v>3</v>
      </c>
      <c r="G84" s="53" t="s">
        <v>3655</v>
      </c>
    </row>
    <row r="85" spans="1:7" x14ac:dyDescent="0.25">
      <c r="A85" s="53" t="s">
        <v>4686</v>
      </c>
      <c r="B85">
        <v>5115</v>
      </c>
      <c r="C85" s="18">
        <v>44565</v>
      </c>
      <c r="D85">
        <v>1007</v>
      </c>
      <c r="E85">
        <v>0</v>
      </c>
      <c r="F85">
        <v>4</v>
      </c>
      <c r="G85" s="53" t="s">
        <v>3648</v>
      </c>
    </row>
    <row r="86" spans="1:7" x14ac:dyDescent="0.25">
      <c r="A86" s="53" t="s">
        <v>4686</v>
      </c>
      <c r="B86">
        <v>5116</v>
      </c>
      <c r="C86" s="18">
        <v>44565</v>
      </c>
      <c r="D86">
        <v>1006</v>
      </c>
      <c r="E86">
        <v>0</v>
      </c>
      <c r="F86">
        <v>2</v>
      </c>
      <c r="G86" s="53" t="s">
        <v>3655</v>
      </c>
    </row>
    <row r="87" spans="1:7" x14ac:dyDescent="0.25">
      <c r="A87" s="53" t="s">
        <v>4686</v>
      </c>
      <c r="B87">
        <v>5118</v>
      </c>
      <c r="C87" s="18">
        <v>44565</v>
      </c>
      <c r="D87">
        <v>1006</v>
      </c>
      <c r="E87">
        <v>5</v>
      </c>
      <c r="F87">
        <v>1</v>
      </c>
      <c r="G87" s="53" t="s">
        <v>3653</v>
      </c>
    </row>
    <row r="88" spans="1:7" x14ac:dyDescent="0.25">
      <c r="A88" s="53" t="s">
        <v>4686</v>
      </c>
      <c r="B88">
        <v>5119</v>
      </c>
      <c r="C88" s="18">
        <v>44565</v>
      </c>
      <c r="D88">
        <v>1003</v>
      </c>
      <c r="E88">
        <v>0</v>
      </c>
      <c r="F88">
        <v>1</v>
      </c>
      <c r="G88" s="53" t="s">
        <v>3648</v>
      </c>
    </row>
    <row r="89" spans="1:7" x14ac:dyDescent="0.25">
      <c r="A89" s="53" t="s">
        <v>4686</v>
      </c>
      <c r="B89">
        <v>5120</v>
      </c>
      <c r="C89" s="18">
        <v>44565</v>
      </c>
      <c r="D89">
        <v>1006</v>
      </c>
      <c r="E89">
        <v>0</v>
      </c>
      <c r="F89">
        <v>1</v>
      </c>
      <c r="G89" s="53" t="s">
        <v>3647</v>
      </c>
    </row>
    <row r="90" spans="1:7" x14ac:dyDescent="0.25">
      <c r="A90" s="53" t="s">
        <v>4686</v>
      </c>
      <c r="B90">
        <v>5121</v>
      </c>
      <c r="C90" s="18">
        <v>44565</v>
      </c>
      <c r="D90">
        <v>1004</v>
      </c>
      <c r="E90">
        <v>5</v>
      </c>
      <c r="F90">
        <v>2</v>
      </c>
      <c r="G90" s="53" t="s">
        <v>3644</v>
      </c>
    </row>
    <row r="91" spans="1:7" x14ac:dyDescent="0.25">
      <c r="A91" s="53" t="s">
        <v>4686</v>
      </c>
      <c r="B91">
        <v>5122</v>
      </c>
      <c r="C91" s="18">
        <v>44565</v>
      </c>
      <c r="D91">
        <v>1003</v>
      </c>
      <c r="E91">
        <v>0</v>
      </c>
      <c r="F91">
        <v>1</v>
      </c>
      <c r="G91" s="53" t="s">
        <v>3653</v>
      </c>
    </row>
    <row r="92" spans="1:7" x14ac:dyDescent="0.25">
      <c r="A92" s="53" t="s">
        <v>4686</v>
      </c>
      <c r="B92">
        <v>5123</v>
      </c>
      <c r="C92" s="18">
        <v>44565</v>
      </c>
      <c r="D92">
        <v>1007</v>
      </c>
      <c r="E92">
        <v>0</v>
      </c>
      <c r="F92">
        <v>1</v>
      </c>
      <c r="G92" s="53" t="s">
        <v>3657</v>
      </c>
    </row>
    <row r="93" spans="1:7" x14ac:dyDescent="0.25">
      <c r="A93" s="53" t="s">
        <v>4686</v>
      </c>
      <c r="B93">
        <v>5124</v>
      </c>
      <c r="C93" s="18">
        <v>44565</v>
      </c>
      <c r="D93">
        <v>1002</v>
      </c>
      <c r="E93">
        <v>0</v>
      </c>
      <c r="F93">
        <v>3</v>
      </c>
      <c r="G93" s="53" t="s">
        <v>3648</v>
      </c>
    </row>
    <row r="94" spans="1:7" x14ac:dyDescent="0.25">
      <c r="A94" s="53" t="s">
        <v>4686</v>
      </c>
      <c r="B94">
        <v>5125</v>
      </c>
      <c r="C94" s="18">
        <v>44565</v>
      </c>
      <c r="D94">
        <v>1003</v>
      </c>
      <c r="E94">
        <v>0</v>
      </c>
      <c r="F94">
        <v>4</v>
      </c>
      <c r="G94" s="53" t="s">
        <v>3648</v>
      </c>
    </row>
    <row r="95" spans="1:7" x14ac:dyDescent="0.25">
      <c r="A95" s="53" t="s">
        <v>4686</v>
      </c>
      <c r="B95">
        <v>5126</v>
      </c>
      <c r="C95" s="18">
        <v>44565</v>
      </c>
      <c r="D95">
        <v>1004</v>
      </c>
      <c r="E95">
        <v>0</v>
      </c>
      <c r="F95">
        <v>4</v>
      </c>
      <c r="G95" s="53" t="s">
        <v>3647</v>
      </c>
    </row>
    <row r="96" spans="1:7" x14ac:dyDescent="0.25">
      <c r="A96" s="53" t="s">
        <v>4686</v>
      </c>
      <c r="B96">
        <v>5127</v>
      </c>
      <c r="C96" s="18">
        <v>44565</v>
      </c>
      <c r="D96">
        <v>1006</v>
      </c>
      <c r="E96">
        <v>5</v>
      </c>
      <c r="F96">
        <v>2</v>
      </c>
      <c r="G96" s="53" t="s">
        <v>3648</v>
      </c>
    </row>
    <row r="97" spans="1:7" x14ac:dyDescent="0.25">
      <c r="A97" s="53" t="s">
        <v>4686</v>
      </c>
      <c r="B97">
        <v>5129</v>
      </c>
      <c r="C97" s="18">
        <v>44565</v>
      </c>
      <c r="D97">
        <v>1004</v>
      </c>
      <c r="E97">
        <v>0</v>
      </c>
      <c r="F97">
        <v>3</v>
      </c>
      <c r="G97" s="53" t="s">
        <v>3653</v>
      </c>
    </row>
    <row r="98" spans="1:7" x14ac:dyDescent="0.25">
      <c r="A98" s="53" t="s">
        <v>4686</v>
      </c>
      <c r="B98">
        <v>5130</v>
      </c>
      <c r="C98" s="18">
        <v>44565</v>
      </c>
      <c r="D98">
        <v>1001</v>
      </c>
      <c r="E98">
        <v>0</v>
      </c>
      <c r="F98">
        <v>4</v>
      </c>
      <c r="G98" s="53" t="s">
        <v>3648</v>
      </c>
    </row>
    <row r="99" spans="1:7" x14ac:dyDescent="0.25">
      <c r="A99" s="53" t="s">
        <v>4686</v>
      </c>
      <c r="B99">
        <v>5131</v>
      </c>
      <c r="C99" s="18">
        <v>44565</v>
      </c>
      <c r="D99">
        <v>1007</v>
      </c>
      <c r="E99">
        <v>4</v>
      </c>
      <c r="F99">
        <v>3</v>
      </c>
      <c r="G99" s="53" t="s">
        <v>3647</v>
      </c>
    </row>
    <row r="100" spans="1:7" x14ac:dyDescent="0.25">
      <c r="A100" s="53" t="s">
        <v>4686</v>
      </c>
      <c r="B100">
        <v>5132</v>
      </c>
      <c r="C100" s="18">
        <v>44565</v>
      </c>
      <c r="D100">
        <v>1006</v>
      </c>
      <c r="E100">
        <v>0</v>
      </c>
      <c r="F100">
        <v>1</v>
      </c>
      <c r="G100" s="53" t="s">
        <v>3657</v>
      </c>
    </row>
    <row r="101" spans="1:7" x14ac:dyDescent="0.25">
      <c r="A101" s="53" t="s">
        <v>4686</v>
      </c>
      <c r="B101">
        <v>5133</v>
      </c>
      <c r="C101" s="18">
        <v>44565</v>
      </c>
      <c r="D101">
        <v>1007</v>
      </c>
      <c r="E101">
        <v>4</v>
      </c>
      <c r="F101">
        <v>3</v>
      </c>
      <c r="G101" s="53" t="s">
        <v>3648</v>
      </c>
    </row>
    <row r="102" spans="1:7" x14ac:dyDescent="0.25">
      <c r="A102" s="53" t="s">
        <v>4686</v>
      </c>
      <c r="B102">
        <v>5134</v>
      </c>
      <c r="C102" s="18">
        <v>44565</v>
      </c>
      <c r="D102">
        <v>1003</v>
      </c>
      <c r="E102">
        <v>4</v>
      </c>
      <c r="F102">
        <v>3</v>
      </c>
      <c r="G102" s="53" t="s">
        <v>3655</v>
      </c>
    </row>
    <row r="103" spans="1:7" x14ac:dyDescent="0.25">
      <c r="A103" s="53" t="s">
        <v>4686</v>
      </c>
      <c r="B103">
        <v>5135</v>
      </c>
      <c r="C103" s="18">
        <v>44565</v>
      </c>
      <c r="D103">
        <v>1007</v>
      </c>
      <c r="E103">
        <v>4</v>
      </c>
      <c r="F103">
        <v>4</v>
      </c>
      <c r="G103" s="53" t="s">
        <v>3657</v>
      </c>
    </row>
    <row r="104" spans="1:7" x14ac:dyDescent="0.25">
      <c r="A104" s="53" t="s">
        <v>4686</v>
      </c>
      <c r="B104">
        <v>5136</v>
      </c>
      <c r="C104" s="18">
        <v>44565</v>
      </c>
      <c r="D104">
        <v>1007</v>
      </c>
      <c r="E104">
        <v>4</v>
      </c>
      <c r="F104">
        <v>4</v>
      </c>
      <c r="G104" s="53" t="s">
        <v>3653</v>
      </c>
    </row>
    <row r="105" spans="1:7" x14ac:dyDescent="0.25">
      <c r="A105" s="53" t="s">
        <v>4686</v>
      </c>
      <c r="B105">
        <v>5137</v>
      </c>
      <c r="C105" s="18">
        <v>44565</v>
      </c>
      <c r="D105">
        <v>1007</v>
      </c>
      <c r="E105">
        <v>0</v>
      </c>
      <c r="F105">
        <v>3</v>
      </c>
      <c r="G105" s="53" t="s">
        <v>3657</v>
      </c>
    </row>
    <row r="106" spans="1:7" x14ac:dyDescent="0.25">
      <c r="A106" s="53" t="s">
        <v>4686</v>
      </c>
      <c r="B106">
        <v>5138</v>
      </c>
      <c r="C106" s="18">
        <v>44565</v>
      </c>
      <c r="D106">
        <v>1007</v>
      </c>
      <c r="E106">
        <v>4</v>
      </c>
      <c r="F106">
        <v>3</v>
      </c>
      <c r="G106" s="53" t="s">
        <v>3657</v>
      </c>
    </row>
    <row r="107" spans="1:7" x14ac:dyDescent="0.25">
      <c r="A107" s="53" t="s">
        <v>4686</v>
      </c>
      <c r="B107">
        <v>5139</v>
      </c>
      <c r="C107" s="18">
        <v>44565</v>
      </c>
      <c r="D107">
        <v>1004</v>
      </c>
      <c r="E107">
        <v>5</v>
      </c>
      <c r="F107">
        <v>4</v>
      </c>
      <c r="G107" s="53" t="s">
        <v>3655</v>
      </c>
    </row>
    <row r="108" spans="1:7" x14ac:dyDescent="0.25">
      <c r="A108" s="53" t="s">
        <v>4686</v>
      </c>
      <c r="B108">
        <v>5140</v>
      </c>
      <c r="C108" s="18">
        <v>44565</v>
      </c>
      <c r="D108">
        <v>1007</v>
      </c>
      <c r="E108">
        <v>0</v>
      </c>
      <c r="F108">
        <v>2</v>
      </c>
      <c r="G108" s="53" t="s">
        <v>3647</v>
      </c>
    </row>
    <row r="109" spans="1:7" x14ac:dyDescent="0.25">
      <c r="A109" s="53" t="s">
        <v>4686</v>
      </c>
      <c r="B109">
        <v>5142</v>
      </c>
      <c r="C109" s="18">
        <v>44565</v>
      </c>
      <c r="D109">
        <v>1003</v>
      </c>
      <c r="E109">
        <v>4</v>
      </c>
      <c r="F109">
        <v>1</v>
      </c>
      <c r="G109" s="53" t="s">
        <v>3647</v>
      </c>
    </row>
    <row r="110" spans="1:7" x14ac:dyDescent="0.25">
      <c r="A110" s="53" t="s">
        <v>4686</v>
      </c>
      <c r="B110">
        <v>5143</v>
      </c>
      <c r="C110" s="18">
        <v>44565</v>
      </c>
      <c r="D110">
        <v>1007</v>
      </c>
      <c r="E110">
        <v>0</v>
      </c>
      <c r="F110">
        <v>3</v>
      </c>
      <c r="G110" s="53" t="s">
        <v>3655</v>
      </c>
    </row>
    <row r="111" spans="1:7" x14ac:dyDescent="0.25">
      <c r="A111" s="53" t="s">
        <v>4686</v>
      </c>
      <c r="B111">
        <v>5144</v>
      </c>
      <c r="C111" s="18">
        <v>44566</v>
      </c>
      <c r="D111">
        <v>1006</v>
      </c>
      <c r="E111">
        <v>5</v>
      </c>
      <c r="F111">
        <v>1</v>
      </c>
      <c r="G111" s="53" t="s">
        <v>3644</v>
      </c>
    </row>
    <row r="112" spans="1:7" x14ac:dyDescent="0.25">
      <c r="A112" s="53" t="s">
        <v>4686</v>
      </c>
      <c r="B112">
        <v>5145</v>
      </c>
      <c r="C112" s="18">
        <v>44566</v>
      </c>
      <c r="D112">
        <v>1003</v>
      </c>
      <c r="E112">
        <v>4</v>
      </c>
      <c r="F112">
        <v>3</v>
      </c>
      <c r="G112" s="53" t="s">
        <v>3655</v>
      </c>
    </row>
    <row r="113" spans="1:7" x14ac:dyDescent="0.25">
      <c r="A113" s="53" t="s">
        <v>4686</v>
      </c>
      <c r="B113">
        <v>5146</v>
      </c>
      <c r="C113" s="18">
        <v>44566</v>
      </c>
      <c r="D113">
        <v>1006</v>
      </c>
      <c r="E113">
        <v>0</v>
      </c>
      <c r="F113">
        <v>1</v>
      </c>
      <c r="G113" s="53" t="s">
        <v>3647</v>
      </c>
    </row>
    <row r="114" spans="1:7" x14ac:dyDescent="0.25">
      <c r="A114" s="53" t="s">
        <v>4686</v>
      </c>
      <c r="B114">
        <v>5147</v>
      </c>
      <c r="C114" s="18">
        <v>44566</v>
      </c>
      <c r="D114">
        <v>1006</v>
      </c>
      <c r="E114">
        <v>0</v>
      </c>
      <c r="F114">
        <v>1</v>
      </c>
      <c r="G114" s="53" t="s">
        <v>3655</v>
      </c>
    </row>
    <row r="115" spans="1:7" x14ac:dyDescent="0.25">
      <c r="A115" s="53" t="s">
        <v>4686</v>
      </c>
      <c r="B115">
        <v>5149</v>
      </c>
      <c r="C115" s="18">
        <v>44566</v>
      </c>
      <c r="D115">
        <v>1003</v>
      </c>
      <c r="E115">
        <v>0</v>
      </c>
      <c r="F115">
        <v>3</v>
      </c>
      <c r="G115" s="53" t="s">
        <v>3644</v>
      </c>
    </row>
    <row r="116" spans="1:7" x14ac:dyDescent="0.25">
      <c r="A116" s="53" t="s">
        <v>4686</v>
      </c>
      <c r="B116">
        <v>5150</v>
      </c>
      <c r="C116" s="18">
        <v>44566</v>
      </c>
      <c r="D116">
        <v>1002</v>
      </c>
      <c r="E116">
        <v>0</v>
      </c>
      <c r="F116">
        <v>3</v>
      </c>
      <c r="G116" s="53" t="s">
        <v>3653</v>
      </c>
    </row>
    <row r="117" spans="1:7" x14ac:dyDescent="0.25">
      <c r="A117" s="53" t="s">
        <v>4686</v>
      </c>
      <c r="B117">
        <v>5151</v>
      </c>
      <c r="C117" s="18">
        <v>44566</v>
      </c>
      <c r="D117">
        <v>1007</v>
      </c>
      <c r="E117">
        <v>4</v>
      </c>
      <c r="F117">
        <v>4</v>
      </c>
      <c r="G117" s="53" t="s">
        <v>3644</v>
      </c>
    </row>
    <row r="118" spans="1:7" x14ac:dyDescent="0.25">
      <c r="A118" s="53" t="s">
        <v>4686</v>
      </c>
      <c r="B118">
        <v>5152</v>
      </c>
      <c r="C118" s="18">
        <v>44566</v>
      </c>
      <c r="D118">
        <v>1001</v>
      </c>
      <c r="E118">
        <v>0</v>
      </c>
      <c r="F118">
        <v>4</v>
      </c>
      <c r="G118" s="53" t="s">
        <v>3648</v>
      </c>
    </row>
    <row r="119" spans="1:7" x14ac:dyDescent="0.25">
      <c r="A119" s="53" t="s">
        <v>4686</v>
      </c>
      <c r="B119">
        <v>5153</v>
      </c>
      <c r="C119" s="18">
        <v>44566</v>
      </c>
      <c r="D119">
        <v>1004</v>
      </c>
      <c r="E119">
        <v>0</v>
      </c>
      <c r="F119">
        <v>1</v>
      </c>
      <c r="G119" s="53" t="s">
        <v>3644</v>
      </c>
    </row>
    <row r="120" spans="1:7" x14ac:dyDescent="0.25">
      <c r="A120" s="53" t="s">
        <v>4686</v>
      </c>
      <c r="B120">
        <v>5154</v>
      </c>
      <c r="C120" s="18">
        <v>44566</v>
      </c>
      <c r="D120">
        <v>1004</v>
      </c>
      <c r="E120">
        <v>0</v>
      </c>
      <c r="F120">
        <v>3</v>
      </c>
      <c r="G120" s="53" t="s">
        <v>3647</v>
      </c>
    </row>
    <row r="121" spans="1:7" x14ac:dyDescent="0.25">
      <c r="A121" s="53" t="s">
        <v>4686</v>
      </c>
      <c r="B121">
        <v>5155</v>
      </c>
      <c r="C121" s="18">
        <v>44566</v>
      </c>
      <c r="D121">
        <v>1001</v>
      </c>
      <c r="E121">
        <v>0</v>
      </c>
      <c r="F121">
        <v>4</v>
      </c>
      <c r="G121" s="53" t="s">
        <v>3644</v>
      </c>
    </row>
    <row r="122" spans="1:7" x14ac:dyDescent="0.25">
      <c r="A122" s="53" t="s">
        <v>4686</v>
      </c>
      <c r="B122">
        <v>5156</v>
      </c>
      <c r="C122" s="18">
        <v>44566</v>
      </c>
      <c r="D122">
        <v>1004</v>
      </c>
      <c r="E122">
        <v>5</v>
      </c>
      <c r="F122">
        <v>2</v>
      </c>
      <c r="G122" s="53" t="s">
        <v>3653</v>
      </c>
    </row>
    <row r="123" spans="1:7" x14ac:dyDescent="0.25">
      <c r="A123" s="53" t="s">
        <v>4686</v>
      </c>
      <c r="B123">
        <v>5157</v>
      </c>
      <c r="C123" s="18">
        <v>44566</v>
      </c>
      <c r="D123">
        <v>1003</v>
      </c>
      <c r="E123">
        <v>4</v>
      </c>
      <c r="F123">
        <v>2</v>
      </c>
      <c r="G123" s="53" t="s">
        <v>3647</v>
      </c>
    </row>
    <row r="124" spans="1:7" x14ac:dyDescent="0.25">
      <c r="A124" s="53" t="s">
        <v>4686</v>
      </c>
      <c r="B124">
        <v>5158</v>
      </c>
      <c r="C124" s="18">
        <v>44566</v>
      </c>
      <c r="D124">
        <v>1006</v>
      </c>
      <c r="E124">
        <v>0</v>
      </c>
      <c r="F124">
        <v>2</v>
      </c>
      <c r="G124" s="53" t="s">
        <v>3644</v>
      </c>
    </row>
    <row r="125" spans="1:7" x14ac:dyDescent="0.25">
      <c r="A125" s="53" t="s">
        <v>4686</v>
      </c>
      <c r="B125">
        <v>5159</v>
      </c>
      <c r="C125" s="18">
        <v>44566</v>
      </c>
      <c r="D125">
        <v>1006</v>
      </c>
      <c r="E125">
        <v>5</v>
      </c>
      <c r="F125">
        <v>1</v>
      </c>
      <c r="G125" s="53" t="s">
        <v>3653</v>
      </c>
    </row>
    <row r="126" spans="1:7" x14ac:dyDescent="0.25">
      <c r="A126" s="53" t="s">
        <v>4686</v>
      </c>
      <c r="B126">
        <v>5160</v>
      </c>
      <c r="C126" s="18">
        <v>44566</v>
      </c>
      <c r="D126">
        <v>1007</v>
      </c>
      <c r="E126">
        <v>4</v>
      </c>
      <c r="F126">
        <v>1</v>
      </c>
      <c r="G126" s="53" t="s">
        <v>3655</v>
      </c>
    </row>
    <row r="127" spans="1:7" x14ac:dyDescent="0.25">
      <c r="A127" s="53" t="s">
        <v>4686</v>
      </c>
      <c r="B127">
        <v>5161</v>
      </c>
      <c r="C127" s="18">
        <v>44566</v>
      </c>
      <c r="D127">
        <v>1003</v>
      </c>
      <c r="E127">
        <v>4</v>
      </c>
      <c r="F127">
        <v>4</v>
      </c>
      <c r="G127" s="53" t="s">
        <v>3655</v>
      </c>
    </row>
    <row r="128" spans="1:7" x14ac:dyDescent="0.25">
      <c r="A128" s="53" t="s">
        <v>4686</v>
      </c>
      <c r="B128">
        <v>5162</v>
      </c>
      <c r="C128" s="18">
        <v>44566</v>
      </c>
      <c r="D128">
        <v>1007</v>
      </c>
      <c r="E128">
        <v>4</v>
      </c>
      <c r="F128">
        <v>1</v>
      </c>
      <c r="G128" s="53" t="s">
        <v>3644</v>
      </c>
    </row>
    <row r="129" spans="1:7" x14ac:dyDescent="0.25">
      <c r="A129" s="53" t="s">
        <v>4686</v>
      </c>
      <c r="B129">
        <v>5163</v>
      </c>
      <c r="C129" s="18">
        <v>44566</v>
      </c>
      <c r="D129">
        <v>1001</v>
      </c>
      <c r="E129">
        <v>0</v>
      </c>
      <c r="F129">
        <v>3</v>
      </c>
      <c r="G129" s="53" t="s">
        <v>3655</v>
      </c>
    </row>
    <row r="130" spans="1:7" x14ac:dyDescent="0.25">
      <c r="A130" s="53" t="s">
        <v>4686</v>
      </c>
      <c r="B130">
        <v>5164</v>
      </c>
      <c r="C130" s="18">
        <v>44566</v>
      </c>
      <c r="D130">
        <v>1007</v>
      </c>
      <c r="E130">
        <v>4</v>
      </c>
      <c r="F130">
        <v>4</v>
      </c>
      <c r="G130" s="53" t="s">
        <v>3647</v>
      </c>
    </row>
    <row r="131" spans="1:7" x14ac:dyDescent="0.25">
      <c r="A131" s="53" t="s">
        <v>4686</v>
      </c>
      <c r="B131">
        <v>5165</v>
      </c>
      <c r="C131" s="18">
        <v>44566</v>
      </c>
      <c r="D131">
        <v>1001</v>
      </c>
      <c r="E131">
        <v>0</v>
      </c>
      <c r="F131">
        <v>3</v>
      </c>
      <c r="G131" s="53" t="s">
        <v>3648</v>
      </c>
    </row>
    <row r="132" spans="1:7" x14ac:dyDescent="0.25">
      <c r="A132" s="53" t="s">
        <v>4686</v>
      </c>
      <c r="B132">
        <v>5166</v>
      </c>
      <c r="C132" s="18">
        <v>44566</v>
      </c>
      <c r="D132">
        <v>1006</v>
      </c>
      <c r="E132">
        <v>0</v>
      </c>
      <c r="F132">
        <v>3</v>
      </c>
      <c r="G132" s="53" t="s">
        <v>3648</v>
      </c>
    </row>
    <row r="133" spans="1:7" x14ac:dyDescent="0.25">
      <c r="A133" s="53" t="s">
        <v>4686</v>
      </c>
      <c r="B133">
        <v>5167</v>
      </c>
      <c r="C133" s="18">
        <v>44566</v>
      </c>
      <c r="D133">
        <v>1006</v>
      </c>
      <c r="E133">
        <v>0</v>
      </c>
      <c r="F133">
        <v>2</v>
      </c>
      <c r="G133" s="53" t="s">
        <v>3655</v>
      </c>
    </row>
    <row r="134" spans="1:7" x14ac:dyDescent="0.25">
      <c r="A134" s="53" t="s">
        <v>4686</v>
      </c>
      <c r="B134">
        <v>5168</v>
      </c>
      <c r="C134" s="18">
        <v>44566</v>
      </c>
      <c r="D134">
        <v>1002</v>
      </c>
      <c r="E134">
        <v>0</v>
      </c>
      <c r="F134">
        <v>1</v>
      </c>
      <c r="G134" s="53" t="s">
        <v>3644</v>
      </c>
    </row>
    <row r="135" spans="1:7" x14ac:dyDescent="0.25">
      <c r="A135" s="53" t="s">
        <v>4686</v>
      </c>
      <c r="B135">
        <v>5169</v>
      </c>
      <c r="C135" s="18">
        <v>44566</v>
      </c>
      <c r="D135">
        <v>1006</v>
      </c>
      <c r="E135">
        <v>5</v>
      </c>
      <c r="F135">
        <v>1</v>
      </c>
      <c r="G135" s="53" t="s">
        <v>3644</v>
      </c>
    </row>
    <row r="136" spans="1:7" x14ac:dyDescent="0.25">
      <c r="A136" s="53" t="s">
        <v>4686</v>
      </c>
      <c r="B136">
        <v>5170</v>
      </c>
      <c r="C136" s="18">
        <v>44566</v>
      </c>
      <c r="D136">
        <v>1004</v>
      </c>
      <c r="E136">
        <v>0</v>
      </c>
      <c r="F136">
        <v>4</v>
      </c>
      <c r="G136" s="53" t="s">
        <v>3657</v>
      </c>
    </row>
    <row r="137" spans="1:7" x14ac:dyDescent="0.25">
      <c r="A137" s="53" t="s">
        <v>4686</v>
      </c>
      <c r="B137">
        <v>5171</v>
      </c>
      <c r="C137" s="18">
        <v>44566</v>
      </c>
      <c r="D137">
        <v>1003</v>
      </c>
      <c r="E137">
        <v>4</v>
      </c>
      <c r="F137">
        <v>3</v>
      </c>
      <c r="G137" s="53" t="s">
        <v>3653</v>
      </c>
    </row>
    <row r="138" spans="1:7" x14ac:dyDescent="0.25">
      <c r="A138" s="53" t="s">
        <v>4686</v>
      </c>
      <c r="B138">
        <v>5172</v>
      </c>
      <c r="C138" s="18">
        <v>44566</v>
      </c>
      <c r="D138">
        <v>1003</v>
      </c>
      <c r="E138">
        <v>0</v>
      </c>
      <c r="F138">
        <v>1</v>
      </c>
      <c r="G138" s="53" t="s">
        <v>3653</v>
      </c>
    </row>
    <row r="139" spans="1:7" x14ac:dyDescent="0.25">
      <c r="A139" s="53" t="s">
        <v>4686</v>
      </c>
      <c r="B139">
        <v>5173</v>
      </c>
      <c r="C139" s="18">
        <v>44567</v>
      </c>
      <c r="D139">
        <v>1003</v>
      </c>
      <c r="E139">
        <v>4</v>
      </c>
      <c r="F139">
        <v>4</v>
      </c>
      <c r="G139" s="53" t="s">
        <v>3647</v>
      </c>
    </row>
    <row r="140" spans="1:7" x14ac:dyDescent="0.25">
      <c r="A140" s="53" t="s">
        <v>4686</v>
      </c>
      <c r="B140">
        <v>5174</v>
      </c>
      <c r="C140" s="18">
        <v>44567</v>
      </c>
      <c r="D140">
        <v>1006</v>
      </c>
      <c r="E140">
        <v>0</v>
      </c>
      <c r="F140">
        <v>1</v>
      </c>
      <c r="G140" s="53" t="s">
        <v>3655</v>
      </c>
    </row>
    <row r="141" spans="1:7" x14ac:dyDescent="0.25">
      <c r="A141" s="53" t="s">
        <v>4686</v>
      </c>
      <c r="B141">
        <v>5175</v>
      </c>
      <c r="C141" s="18">
        <v>44567</v>
      </c>
      <c r="D141">
        <v>1006</v>
      </c>
      <c r="E141">
        <v>5</v>
      </c>
      <c r="F141">
        <v>4</v>
      </c>
      <c r="G141" s="53" t="s">
        <v>3644</v>
      </c>
    </row>
    <row r="142" spans="1:7" x14ac:dyDescent="0.25">
      <c r="A142" s="53" t="s">
        <v>4686</v>
      </c>
      <c r="B142">
        <v>5176</v>
      </c>
      <c r="C142" s="18">
        <v>44567</v>
      </c>
      <c r="D142">
        <v>1002</v>
      </c>
      <c r="E142">
        <v>0</v>
      </c>
      <c r="F142">
        <v>2</v>
      </c>
      <c r="G142" s="53" t="s">
        <v>3648</v>
      </c>
    </row>
    <row r="143" spans="1:7" x14ac:dyDescent="0.25">
      <c r="A143" s="53" t="s">
        <v>4686</v>
      </c>
      <c r="B143">
        <v>5177</v>
      </c>
      <c r="C143" s="18">
        <v>44567</v>
      </c>
      <c r="D143">
        <v>1006</v>
      </c>
      <c r="E143">
        <v>0</v>
      </c>
      <c r="F143">
        <v>1</v>
      </c>
      <c r="G143" s="53" t="s">
        <v>3655</v>
      </c>
    </row>
    <row r="144" spans="1:7" x14ac:dyDescent="0.25">
      <c r="A144" s="53" t="s">
        <v>4686</v>
      </c>
      <c r="B144">
        <v>5178</v>
      </c>
      <c r="C144" s="18">
        <v>44567</v>
      </c>
      <c r="D144">
        <v>1004</v>
      </c>
      <c r="E144">
        <v>0</v>
      </c>
      <c r="F144">
        <v>3</v>
      </c>
      <c r="G144" s="53" t="s">
        <v>3648</v>
      </c>
    </row>
    <row r="145" spans="1:7" x14ac:dyDescent="0.25">
      <c r="A145" s="53" t="s">
        <v>4686</v>
      </c>
      <c r="B145">
        <v>5179</v>
      </c>
      <c r="C145" s="18">
        <v>44567</v>
      </c>
      <c r="D145">
        <v>1007</v>
      </c>
      <c r="E145">
        <v>0</v>
      </c>
      <c r="F145">
        <v>2</v>
      </c>
      <c r="G145" s="53" t="s">
        <v>3648</v>
      </c>
    </row>
    <row r="146" spans="1:7" x14ac:dyDescent="0.25">
      <c r="A146" s="53" t="s">
        <v>4686</v>
      </c>
      <c r="B146">
        <v>5180</v>
      </c>
      <c r="C146" s="18">
        <v>44567</v>
      </c>
      <c r="D146">
        <v>1006</v>
      </c>
      <c r="E146">
        <v>5</v>
      </c>
      <c r="F146">
        <v>4</v>
      </c>
      <c r="G146" s="53" t="s">
        <v>3644</v>
      </c>
    </row>
    <row r="147" spans="1:7" x14ac:dyDescent="0.25">
      <c r="A147" s="53" t="s">
        <v>4686</v>
      </c>
      <c r="B147">
        <v>5181</v>
      </c>
      <c r="C147" s="18">
        <v>44567</v>
      </c>
      <c r="D147">
        <v>1002</v>
      </c>
      <c r="E147">
        <v>0</v>
      </c>
      <c r="F147">
        <v>1</v>
      </c>
      <c r="G147" s="53" t="s">
        <v>3655</v>
      </c>
    </row>
    <row r="148" spans="1:7" x14ac:dyDescent="0.25">
      <c r="A148" s="53" t="s">
        <v>4686</v>
      </c>
      <c r="B148">
        <v>5182</v>
      </c>
      <c r="C148" s="18">
        <v>44567</v>
      </c>
      <c r="D148">
        <v>1003</v>
      </c>
      <c r="E148">
        <v>4</v>
      </c>
      <c r="F148">
        <v>4</v>
      </c>
      <c r="G148" s="53" t="s">
        <v>3655</v>
      </c>
    </row>
    <row r="149" spans="1:7" x14ac:dyDescent="0.25">
      <c r="A149" s="53" t="s">
        <v>4686</v>
      </c>
      <c r="B149">
        <v>5183</v>
      </c>
      <c r="C149" s="18">
        <v>44567</v>
      </c>
      <c r="D149">
        <v>1004</v>
      </c>
      <c r="E149">
        <v>5</v>
      </c>
      <c r="F149">
        <v>3</v>
      </c>
      <c r="G149" s="53" t="s">
        <v>3644</v>
      </c>
    </row>
    <row r="150" spans="1:7" x14ac:dyDescent="0.25">
      <c r="A150" s="53" t="s">
        <v>4686</v>
      </c>
      <c r="B150">
        <v>5184</v>
      </c>
      <c r="C150" s="18">
        <v>44567</v>
      </c>
      <c r="D150">
        <v>1003</v>
      </c>
      <c r="E150">
        <v>4</v>
      </c>
      <c r="F150">
        <v>1</v>
      </c>
      <c r="G150" s="53" t="s">
        <v>3647</v>
      </c>
    </row>
    <row r="151" spans="1:7" x14ac:dyDescent="0.25">
      <c r="A151" s="53" t="s">
        <v>4686</v>
      </c>
      <c r="B151">
        <v>5185</v>
      </c>
      <c r="C151" s="18">
        <v>44567</v>
      </c>
      <c r="D151">
        <v>1002</v>
      </c>
      <c r="E151">
        <v>0</v>
      </c>
      <c r="F151">
        <v>1</v>
      </c>
      <c r="G151" s="53" t="s">
        <v>3644</v>
      </c>
    </row>
    <row r="152" spans="1:7" x14ac:dyDescent="0.25">
      <c r="A152" s="53" t="s">
        <v>4686</v>
      </c>
      <c r="B152">
        <v>5186</v>
      </c>
      <c r="C152" s="18">
        <v>44567</v>
      </c>
      <c r="D152">
        <v>1003</v>
      </c>
      <c r="E152">
        <v>0</v>
      </c>
      <c r="F152">
        <v>4</v>
      </c>
      <c r="G152" s="53" t="s">
        <v>3657</v>
      </c>
    </row>
    <row r="153" spans="1:7" x14ac:dyDescent="0.25">
      <c r="A153" s="53" t="s">
        <v>4686</v>
      </c>
      <c r="B153">
        <v>5187</v>
      </c>
      <c r="C153" s="18">
        <v>44567</v>
      </c>
      <c r="D153">
        <v>1006</v>
      </c>
      <c r="E153">
        <v>5</v>
      </c>
      <c r="F153">
        <v>2</v>
      </c>
      <c r="G153" s="53" t="s">
        <v>3653</v>
      </c>
    </row>
    <row r="154" spans="1:7" x14ac:dyDescent="0.25">
      <c r="A154" s="53" t="s">
        <v>4686</v>
      </c>
      <c r="B154">
        <v>5188</v>
      </c>
      <c r="C154" s="18">
        <v>44567</v>
      </c>
      <c r="D154">
        <v>1003</v>
      </c>
      <c r="E154">
        <v>0</v>
      </c>
      <c r="F154">
        <v>3</v>
      </c>
      <c r="G154" s="53" t="s">
        <v>3653</v>
      </c>
    </row>
    <row r="155" spans="1:7" x14ac:dyDescent="0.25">
      <c r="A155" s="53" t="s">
        <v>4686</v>
      </c>
      <c r="B155">
        <v>5189</v>
      </c>
      <c r="C155" s="18">
        <v>44567</v>
      </c>
      <c r="D155">
        <v>1004</v>
      </c>
      <c r="E155">
        <v>5</v>
      </c>
      <c r="F155">
        <v>1</v>
      </c>
      <c r="G155" s="53" t="s">
        <v>3644</v>
      </c>
    </row>
    <row r="156" spans="1:7" x14ac:dyDescent="0.25">
      <c r="A156" s="53" t="s">
        <v>4686</v>
      </c>
      <c r="B156">
        <v>5190</v>
      </c>
      <c r="C156" s="18">
        <v>44567</v>
      </c>
      <c r="D156">
        <v>1004</v>
      </c>
      <c r="E156">
        <v>0</v>
      </c>
      <c r="F156">
        <v>3</v>
      </c>
      <c r="G156" s="53" t="s">
        <v>3653</v>
      </c>
    </row>
    <row r="157" spans="1:7" x14ac:dyDescent="0.25">
      <c r="A157" s="53" t="s">
        <v>4686</v>
      </c>
      <c r="B157">
        <v>5191</v>
      </c>
      <c r="C157" s="18">
        <v>44567</v>
      </c>
      <c r="D157">
        <v>1007</v>
      </c>
      <c r="E157">
        <v>4</v>
      </c>
      <c r="F157">
        <v>1</v>
      </c>
      <c r="G157" s="53" t="s">
        <v>3647</v>
      </c>
    </row>
    <row r="158" spans="1:7" x14ac:dyDescent="0.25">
      <c r="A158" s="53" t="s">
        <v>4686</v>
      </c>
      <c r="B158">
        <v>5192</v>
      </c>
      <c r="C158" s="18">
        <v>44567</v>
      </c>
      <c r="D158">
        <v>1004</v>
      </c>
      <c r="E158">
        <v>5</v>
      </c>
      <c r="F158">
        <v>4</v>
      </c>
      <c r="G158" s="53" t="s">
        <v>3647</v>
      </c>
    </row>
    <row r="159" spans="1:7" x14ac:dyDescent="0.25">
      <c r="A159" s="53" t="s">
        <v>4686</v>
      </c>
      <c r="B159">
        <v>5193</v>
      </c>
      <c r="C159" s="18">
        <v>44567</v>
      </c>
      <c r="D159">
        <v>1007</v>
      </c>
      <c r="E159">
        <v>4</v>
      </c>
      <c r="F159">
        <v>4</v>
      </c>
      <c r="G159" s="53" t="s">
        <v>3655</v>
      </c>
    </row>
    <row r="160" spans="1:7" x14ac:dyDescent="0.25">
      <c r="A160" s="53" t="s">
        <v>4686</v>
      </c>
      <c r="B160">
        <v>5194</v>
      </c>
      <c r="C160" s="18">
        <v>44567</v>
      </c>
      <c r="D160">
        <v>1007</v>
      </c>
      <c r="E160">
        <v>0</v>
      </c>
      <c r="F160">
        <v>3</v>
      </c>
      <c r="G160" s="53" t="s">
        <v>3644</v>
      </c>
    </row>
    <row r="161" spans="1:7" x14ac:dyDescent="0.25">
      <c r="A161" s="53" t="s">
        <v>4686</v>
      </c>
      <c r="B161">
        <v>5195</v>
      </c>
      <c r="C161" s="18">
        <v>44567</v>
      </c>
      <c r="D161">
        <v>1004</v>
      </c>
      <c r="E161">
        <v>0</v>
      </c>
      <c r="F161">
        <v>2</v>
      </c>
      <c r="G161" s="53" t="s">
        <v>3653</v>
      </c>
    </row>
    <row r="162" spans="1:7" x14ac:dyDescent="0.25">
      <c r="A162" s="53" t="s">
        <v>4686</v>
      </c>
      <c r="B162">
        <v>5196</v>
      </c>
      <c r="C162" s="18">
        <v>44567</v>
      </c>
      <c r="D162">
        <v>1003</v>
      </c>
      <c r="E162">
        <v>4</v>
      </c>
      <c r="F162">
        <v>1</v>
      </c>
      <c r="G162" s="53" t="s">
        <v>3655</v>
      </c>
    </row>
    <row r="163" spans="1:7" x14ac:dyDescent="0.25">
      <c r="A163" s="53" t="s">
        <v>4686</v>
      </c>
      <c r="B163">
        <v>5197</v>
      </c>
      <c r="C163" s="18">
        <v>44567</v>
      </c>
      <c r="D163">
        <v>1003</v>
      </c>
      <c r="E163">
        <v>0</v>
      </c>
      <c r="F163">
        <v>4</v>
      </c>
      <c r="G163" s="53" t="s">
        <v>3653</v>
      </c>
    </row>
    <row r="164" spans="1:7" x14ac:dyDescent="0.25">
      <c r="A164" s="53" t="s">
        <v>4686</v>
      </c>
      <c r="B164">
        <v>5198</v>
      </c>
      <c r="C164" s="18">
        <v>44567</v>
      </c>
      <c r="D164">
        <v>1003</v>
      </c>
      <c r="E164">
        <v>0</v>
      </c>
      <c r="F164">
        <v>4</v>
      </c>
      <c r="G164" s="53" t="s">
        <v>3648</v>
      </c>
    </row>
    <row r="165" spans="1:7" x14ac:dyDescent="0.25">
      <c r="A165" s="53" t="s">
        <v>4686</v>
      </c>
      <c r="B165">
        <v>5199</v>
      </c>
      <c r="C165" s="18">
        <v>44567</v>
      </c>
      <c r="D165">
        <v>1006</v>
      </c>
      <c r="E165">
        <v>5</v>
      </c>
      <c r="F165">
        <v>1</v>
      </c>
      <c r="G165" s="53" t="s">
        <v>3644</v>
      </c>
    </row>
    <row r="166" spans="1:7" x14ac:dyDescent="0.25">
      <c r="A166" s="53" t="s">
        <v>4686</v>
      </c>
      <c r="B166">
        <v>5200</v>
      </c>
      <c r="C166" s="18">
        <v>44567</v>
      </c>
      <c r="D166">
        <v>1002</v>
      </c>
      <c r="E166">
        <v>0</v>
      </c>
      <c r="F166">
        <v>3</v>
      </c>
      <c r="G166" s="53" t="s">
        <v>3647</v>
      </c>
    </row>
    <row r="167" spans="1:7" x14ac:dyDescent="0.25">
      <c r="A167" s="53" t="s">
        <v>4686</v>
      </c>
      <c r="B167">
        <v>5201</v>
      </c>
      <c r="C167" s="18">
        <v>44567</v>
      </c>
      <c r="D167">
        <v>1004</v>
      </c>
      <c r="E167">
        <v>0</v>
      </c>
      <c r="F167">
        <v>3</v>
      </c>
      <c r="G167" s="53" t="s">
        <v>3648</v>
      </c>
    </row>
    <row r="168" spans="1:7" x14ac:dyDescent="0.25">
      <c r="A168" s="53" t="s">
        <v>4686</v>
      </c>
      <c r="B168">
        <v>5202</v>
      </c>
      <c r="C168" s="18">
        <v>44567</v>
      </c>
      <c r="D168">
        <v>1003</v>
      </c>
      <c r="E168">
        <v>0</v>
      </c>
      <c r="F168">
        <v>2</v>
      </c>
      <c r="G168" s="53" t="s">
        <v>3648</v>
      </c>
    </row>
    <row r="169" spans="1:7" x14ac:dyDescent="0.25">
      <c r="A169" s="53" t="s">
        <v>4686</v>
      </c>
      <c r="B169">
        <v>5203</v>
      </c>
      <c r="C169" s="18">
        <v>44567</v>
      </c>
      <c r="D169">
        <v>1006</v>
      </c>
      <c r="E169">
        <v>5</v>
      </c>
      <c r="F169">
        <v>3</v>
      </c>
      <c r="G169" s="53" t="s">
        <v>3648</v>
      </c>
    </row>
    <row r="170" spans="1:7" x14ac:dyDescent="0.25">
      <c r="A170" s="53" t="s">
        <v>4686</v>
      </c>
      <c r="B170">
        <v>5204</v>
      </c>
      <c r="C170" s="18">
        <v>44567</v>
      </c>
      <c r="D170">
        <v>1002</v>
      </c>
      <c r="E170">
        <v>0</v>
      </c>
      <c r="F170">
        <v>3</v>
      </c>
      <c r="G170" s="53" t="s">
        <v>3655</v>
      </c>
    </row>
    <row r="171" spans="1:7" x14ac:dyDescent="0.25">
      <c r="A171" s="53" t="s">
        <v>4686</v>
      </c>
      <c r="B171">
        <v>5205</v>
      </c>
      <c r="C171" s="18">
        <v>44568</v>
      </c>
      <c r="D171">
        <v>1004</v>
      </c>
      <c r="E171">
        <v>0</v>
      </c>
      <c r="F171">
        <v>4</v>
      </c>
      <c r="G171" s="53" t="s">
        <v>3644</v>
      </c>
    </row>
    <row r="172" spans="1:7" x14ac:dyDescent="0.25">
      <c r="A172" s="53" t="s">
        <v>4686</v>
      </c>
      <c r="B172">
        <v>5207</v>
      </c>
      <c r="C172" s="18">
        <v>44568</v>
      </c>
      <c r="D172">
        <v>1007</v>
      </c>
      <c r="E172">
        <v>0</v>
      </c>
      <c r="F172">
        <v>4</v>
      </c>
      <c r="G172" s="53" t="s">
        <v>3647</v>
      </c>
    </row>
    <row r="173" spans="1:7" x14ac:dyDescent="0.25">
      <c r="A173" s="53" t="s">
        <v>4686</v>
      </c>
      <c r="B173">
        <v>5209</v>
      </c>
      <c r="C173" s="18">
        <v>44568</v>
      </c>
      <c r="D173">
        <v>1006</v>
      </c>
      <c r="E173">
        <v>0</v>
      </c>
      <c r="F173">
        <v>3</v>
      </c>
      <c r="G173" s="53" t="s">
        <v>3648</v>
      </c>
    </row>
    <row r="174" spans="1:7" x14ac:dyDescent="0.25">
      <c r="A174" s="53" t="s">
        <v>4686</v>
      </c>
      <c r="B174">
        <v>5210</v>
      </c>
      <c r="C174" s="18">
        <v>44568</v>
      </c>
      <c r="D174">
        <v>1004</v>
      </c>
      <c r="E174">
        <v>0</v>
      </c>
      <c r="F174">
        <v>1</v>
      </c>
      <c r="G174" s="53" t="s">
        <v>3648</v>
      </c>
    </row>
    <row r="175" spans="1:7" x14ac:dyDescent="0.25">
      <c r="A175" s="53" t="s">
        <v>4686</v>
      </c>
      <c r="B175">
        <v>5211</v>
      </c>
      <c r="C175" s="18">
        <v>44568</v>
      </c>
      <c r="D175">
        <v>1007</v>
      </c>
      <c r="E175">
        <v>0</v>
      </c>
      <c r="F175">
        <v>2</v>
      </c>
      <c r="G175" s="53" t="s">
        <v>3653</v>
      </c>
    </row>
    <row r="176" spans="1:7" x14ac:dyDescent="0.25">
      <c r="A176" s="53" t="s">
        <v>4686</v>
      </c>
      <c r="B176">
        <v>5212</v>
      </c>
      <c r="C176" s="18">
        <v>44568</v>
      </c>
      <c r="D176">
        <v>1006</v>
      </c>
      <c r="E176">
        <v>0</v>
      </c>
      <c r="F176">
        <v>4</v>
      </c>
      <c r="G176" s="53" t="s">
        <v>3653</v>
      </c>
    </row>
    <row r="177" spans="1:7" x14ac:dyDescent="0.25">
      <c r="A177" s="53" t="s">
        <v>4686</v>
      </c>
      <c r="B177">
        <v>5213</v>
      </c>
      <c r="C177" s="18">
        <v>44568</v>
      </c>
      <c r="D177">
        <v>1006</v>
      </c>
      <c r="E177">
        <v>0</v>
      </c>
      <c r="F177">
        <v>4</v>
      </c>
      <c r="G177" s="53" t="s">
        <v>3653</v>
      </c>
    </row>
    <row r="178" spans="1:7" x14ac:dyDescent="0.25">
      <c r="A178" s="53" t="s">
        <v>4686</v>
      </c>
      <c r="B178">
        <v>5215</v>
      </c>
      <c r="C178" s="18">
        <v>44568</v>
      </c>
      <c r="D178">
        <v>1002</v>
      </c>
      <c r="E178">
        <v>0</v>
      </c>
      <c r="F178">
        <v>3</v>
      </c>
      <c r="G178" s="53" t="s">
        <v>3657</v>
      </c>
    </row>
    <row r="179" spans="1:7" x14ac:dyDescent="0.25">
      <c r="A179" s="53" t="s">
        <v>4686</v>
      </c>
      <c r="B179">
        <v>5217</v>
      </c>
      <c r="C179" s="18">
        <v>44568</v>
      </c>
      <c r="D179">
        <v>1007</v>
      </c>
      <c r="E179">
        <v>0</v>
      </c>
      <c r="F179">
        <v>4</v>
      </c>
      <c r="G179" s="53" t="s">
        <v>3644</v>
      </c>
    </row>
    <row r="180" spans="1:7" x14ac:dyDescent="0.25">
      <c r="A180" s="53" t="s">
        <v>4686</v>
      </c>
      <c r="B180">
        <v>5218</v>
      </c>
      <c r="C180" s="18">
        <v>44568</v>
      </c>
      <c r="D180">
        <v>1003</v>
      </c>
      <c r="E180">
        <v>0</v>
      </c>
      <c r="F180">
        <v>2</v>
      </c>
      <c r="G180" s="53" t="s">
        <v>3647</v>
      </c>
    </row>
    <row r="181" spans="1:7" x14ac:dyDescent="0.25">
      <c r="A181" s="53" t="s">
        <v>4686</v>
      </c>
      <c r="B181">
        <v>5219</v>
      </c>
      <c r="C181" s="18">
        <v>44568</v>
      </c>
      <c r="D181">
        <v>1007</v>
      </c>
      <c r="E181">
        <v>0</v>
      </c>
      <c r="F181">
        <v>2</v>
      </c>
      <c r="G181" s="53" t="s">
        <v>3657</v>
      </c>
    </row>
    <row r="182" spans="1:7" x14ac:dyDescent="0.25">
      <c r="A182" s="53" t="s">
        <v>4686</v>
      </c>
      <c r="B182">
        <v>5220</v>
      </c>
      <c r="C182" s="18">
        <v>44568</v>
      </c>
      <c r="D182">
        <v>1003</v>
      </c>
      <c r="E182">
        <v>0</v>
      </c>
      <c r="F182">
        <v>1</v>
      </c>
      <c r="G182" s="53" t="s">
        <v>3648</v>
      </c>
    </row>
    <row r="183" spans="1:7" x14ac:dyDescent="0.25">
      <c r="A183" s="53" t="s">
        <v>4686</v>
      </c>
      <c r="B183">
        <v>5221</v>
      </c>
      <c r="C183" s="18">
        <v>44568</v>
      </c>
      <c r="D183">
        <v>1002</v>
      </c>
      <c r="E183">
        <v>0</v>
      </c>
      <c r="F183">
        <v>1</v>
      </c>
      <c r="G183" s="53" t="s">
        <v>3647</v>
      </c>
    </row>
    <row r="184" spans="1:7" x14ac:dyDescent="0.25">
      <c r="A184" s="53" t="s">
        <v>4686</v>
      </c>
      <c r="B184">
        <v>5222</v>
      </c>
      <c r="C184" s="18">
        <v>44568</v>
      </c>
      <c r="D184">
        <v>1004</v>
      </c>
      <c r="E184">
        <v>0</v>
      </c>
      <c r="F184">
        <v>3</v>
      </c>
      <c r="G184" s="53" t="s">
        <v>3648</v>
      </c>
    </row>
    <row r="185" spans="1:7" x14ac:dyDescent="0.25">
      <c r="A185" s="53" t="s">
        <v>4686</v>
      </c>
      <c r="B185">
        <v>5223</v>
      </c>
      <c r="C185" s="18">
        <v>44568</v>
      </c>
      <c r="D185">
        <v>1002</v>
      </c>
      <c r="E185">
        <v>0</v>
      </c>
      <c r="F185">
        <v>1</v>
      </c>
      <c r="G185" s="53" t="s">
        <v>3653</v>
      </c>
    </row>
    <row r="186" spans="1:7" x14ac:dyDescent="0.25">
      <c r="A186" s="53" t="s">
        <v>4686</v>
      </c>
      <c r="B186">
        <v>5224</v>
      </c>
      <c r="C186" s="18">
        <v>44568</v>
      </c>
      <c r="D186">
        <v>1004</v>
      </c>
      <c r="E186">
        <v>0</v>
      </c>
      <c r="F186">
        <v>1</v>
      </c>
      <c r="G186" s="53" t="s">
        <v>3653</v>
      </c>
    </row>
    <row r="187" spans="1:7" x14ac:dyDescent="0.25">
      <c r="A187" s="53" t="s">
        <v>4686</v>
      </c>
      <c r="B187">
        <v>5225</v>
      </c>
      <c r="C187" s="18">
        <v>44568</v>
      </c>
      <c r="D187">
        <v>1007</v>
      </c>
      <c r="E187">
        <v>0</v>
      </c>
      <c r="F187">
        <v>2</v>
      </c>
      <c r="G187" s="53" t="s">
        <v>3647</v>
      </c>
    </row>
    <row r="188" spans="1:7" x14ac:dyDescent="0.25">
      <c r="A188" s="53" t="s">
        <v>4686</v>
      </c>
      <c r="B188">
        <v>5226</v>
      </c>
      <c r="C188" s="18">
        <v>44568</v>
      </c>
      <c r="D188">
        <v>1006</v>
      </c>
      <c r="E188">
        <v>5</v>
      </c>
      <c r="F188">
        <v>4</v>
      </c>
      <c r="G188" s="53" t="s">
        <v>3653</v>
      </c>
    </row>
    <row r="189" spans="1:7" x14ac:dyDescent="0.25">
      <c r="A189" s="53" t="s">
        <v>4686</v>
      </c>
      <c r="B189">
        <v>5227</v>
      </c>
      <c r="C189" s="18">
        <v>44568</v>
      </c>
      <c r="D189">
        <v>1002</v>
      </c>
      <c r="E189">
        <v>0</v>
      </c>
      <c r="F189">
        <v>3</v>
      </c>
      <c r="G189" s="53" t="s">
        <v>3647</v>
      </c>
    </row>
    <row r="190" spans="1:7" x14ac:dyDescent="0.25">
      <c r="A190" s="53" t="s">
        <v>4686</v>
      </c>
      <c r="B190">
        <v>5228</v>
      </c>
      <c r="C190" s="18">
        <v>44568</v>
      </c>
      <c r="D190">
        <v>1006</v>
      </c>
      <c r="E190">
        <v>5</v>
      </c>
      <c r="F190">
        <v>3</v>
      </c>
      <c r="G190" s="53" t="s">
        <v>3647</v>
      </c>
    </row>
    <row r="191" spans="1:7" x14ac:dyDescent="0.25">
      <c r="A191" s="53" t="s">
        <v>4686</v>
      </c>
      <c r="B191">
        <v>5230</v>
      </c>
      <c r="C191" s="18">
        <v>44568</v>
      </c>
      <c r="D191">
        <v>1006</v>
      </c>
      <c r="E191">
        <v>5</v>
      </c>
      <c r="F191">
        <v>1</v>
      </c>
      <c r="G191" s="53" t="s">
        <v>3653</v>
      </c>
    </row>
    <row r="192" spans="1:7" x14ac:dyDescent="0.25">
      <c r="A192" s="53" t="s">
        <v>4686</v>
      </c>
      <c r="B192">
        <v>5231</v>
      </c>
      <c r="C192" s="18">
        <v>44568</v>
      </c>
      <c r="D192">
        <v>1006</v>
      </c>
      <c r="E192">
        <v>0</v>
      </c>
      <c r="F192">
        <v>4</v>
      </c>
      <c r="G192" s="53" t="s">
        <v>3644</v>
      </c>
    </row>
    <row r="193" spans="1:7" x14ac:dyDescent="0.25">
      <c r="A193" s="53" t="s">
        <v>4686</v>
      </c>
      <c r="B193">
        <v>5232</v>
      </c>
      <c r="C193" s="18">
        <v>44568</v>
      </c>
      <c r="D193">
        <v>1002</v>
      </c>
      <c r="E193">
        <v>0</v>
      </c>
      <c r="F193">
        <v>4</v>
      </c>
      <c r="G193" s="53" t="s">
        <v>3647</v>
      </c>
    </row>
    <row r="194" spans="1:7" x14ac:dyDescent="0.25">
      <c r="A194" s="53" t="s">
        <v>4686</v>
      </c>
      <c r="B194">
        <v>5233</v>
      </c>
      <c r="C194" s="18">
        <v>44569</v>
      </c>
      <c r="D194">
        <v>1004</v>
      </c>
      <c r="E194">
        <v>0</v>
      </c>
      <c r="F194">
        <v>2</v>
      </c>
      <c r="G194" s="53" t="s">
        <v>3655</v>
      </c>
    </row>
    <row r="195" spans="1:7" x14ac:dyDescent="0.25">
      <c r="A195" s="53" t="s">
        <v>4686</v>
      </c>
      <c r="B195">
        <v>5234</v>
      </c>
      <c r="C195" s="18">
        <v>44569</v>
      </c>
      <c r="D195">
        <v>1003</v>
      </c>
      <c r="E195">
        <v>4</v>
      </c>
      <c r="F195">
        <v>1</v>
      </c>
      <c r="G195" s="53" t="s">
        <v>3655</v>
      </c>
    </row>
    <row r="196" spans="1:7" x14ac:dyDescent="0.25">
      <c r="A196" s="53" t="s">
        <v>4686</v>
      </c>
      <c r="B196">
        <v>5235</v>
      </c>
      <c r="C196" s="18">
        <v>44569</v>
      </c>
      <c r="D196">
        <v>1006</v>
      </c>
      <c r="E196">
        <v>0</v>
      </c>
      <c r="F196">
        <v>2</v>
      </c>
      <c r="G196" s="53" t="s">
        <v>3653</v>
      </c>
    </row>
    <row r="197" spans="1:7" x14ac:dyDescent="0.25">
      <c r="A197" s="53" t="s">
        <v>4686</v>
      </c>
      <c r="B197">
        <v>5236</v>
      </c>
      <c r="C197" s="18">
        <v>44569</v>
      </c>
      <c r="D197">
        <v>1004</v>
      </c>
      <c r="E197">
        <v>5</v>
      </c>
      <c r="F197">
        <v>4</v>
      </c>
      <c r="G197" s="53" t="s">
        <v>3648</v>
      </c>
    </row>
    <row r="198" spans="1:7" x14ac:dyDescent="0.25">
      <c r="A198" s="53" t="s">
        <v>4686</v>
      </c>
      <c r="B198">
        <v>5237</v>
      </c>
      <c r="C198" s="18">
        <v>44569</v>
      </c>
      <c r="D198">
        <v>1003</v>
      </c>
      <c r="E198">
        <v>4</v>
      </c>
      <c r="F198">
        <v>1</v>
      </c>
      <c r="G198" s="53" t="s">
        <v>3653</v>
      </c>
    </row>
    <row r="199" spans="1:7" x14ac:dyDescent="0.25">
      <c r="A199" s="53" t="s">
        <v>4686</v>
      </c>
      <c r="B199">
        <v>5238</v>
      </c>
      <c r="C199" s="18">
        <v>44569</v>
      </c>
      <c r="D199">
        <v>1003</v>
      </c>
      <c r="E199">
        <v>4</v>
      </c>
      <c r="F199">
        <v>2</v>
      </c>
      <c r="G199" s="53" t="s">
        <v>3644</v>
      </c>
    </row>
    <row r="200" spans="1:7" x14ac:dyDescent="0.25">
      <c r="A200" s="53" t="s">
        <v>4686</v>
      </c>
      <c r="B200">
        <v>5239</v>
      </c>
      <c r="C200" s="18">
        <v>44569</v>
      </c>
      <c r="D200">
        <v>1004</v>
      </c>
      <c r="E200">
        <v>5</v>
      </c>
      <c r="F200">
        <v>2</v>
      </c>
      <c r="G200" s="53" t="s">
        <v>3653</v>
      </c>
    </row>
    <row r="201" spans="1:7" x14ac:dyDescent="0.25">
      <c r="A201" s="53" t="s">
        <v>4686</v>
      </c>
      <c r="B201">
        <v>5240</v>
      </c>
      <c r="C201" s="18">
        <v>44569</v>
      </c>
      <c r="D201">
        <v>1006</v>
      </c>
      <c r="E201">
        <v>0</v>
      </c>
      <c r="F201">
        <v>3</v>
      </c>
      <c r="G201" s="53" t="s">
        <v>3647</v>
      </c>
    </row>
    <row r="202" spans="1:7" x14ac:dyDescent="0.25">
      <c r="A202" s="53" t="s">
        <v>4686</v>
      </c>
      <c r="B202">
        <v>5242</v>
      </c>
      <c r="C202" s="18">
        <v>44569</v>
      </c>
      <c r="D202">
        <v>1007</v>
      </c>
      <c r="E202">
        <v>0</v>
      </c>
      <c r="F202">
        <v>2</v>
      </c>
      <c r="G202" s="53" t="s">
        <v>3644</v>
      </c>
    </row>
    <row r="203" spans="1:7" x14ac:dyDescent="0.25">
      <c r="A203" s="53" t="s">
        <v>4686</v>
      </c>
      <c r="B203">
        <v>5243</v>
      </c>
      <c r="C203" s="18">
        <v>44569</v>
      </c>
      <c r="D203">
        <v>1003</v>
      </c>
      <c r="E203">
        <v>0</v>
      </c>
      <c r="F203">
        <v>4</v>
      </c>
      <c r="G203" s="53" t="s">
        <v>3644</v>
      </c>
    </row>
    <row r="204" spans="1:7" x14ac:dyDescent="0.25">
      <c r="A204" s="53" t="s">
        <v>4686</v>
      </c>
      <c r="B204">
        <v>5244</v>
      </c>
      <c r="C204" s="18">
        <v>44569</v>
      </c>
      <c r="D204">
        <v>1001</v>
      </c>
      <c r="E204">
        <v>0</v>
      </c>
      <c r="F204">
        <v>3</v>
      </c>
      <c r="G204" s="53" t="s">
        <v>3644</v>
      </c>
    </row>
    <row r="205" spans="1:7" x14ac:dyDescent="0.25">
      <c r="A205" s="53" t="s">
        <v>4686</v>
      </c>
      <c r="B205">
        <v>5245</v>
      </c>
      <c r="C205" s="18">
        <v>44569</v>
      </c>
      <c r="D205">
        <v>1004</v>
      </c>
      <c r="E205">
        <v>5</v>
      </c>
      <c r="F205">
        <v>1</v>
      </c>
      <c r="G205" s="53" t="s">
        <v>3648</v>
      </c>
    </row>
    <row r="206" spans="1:7" x14ac:dyDescent="0.25">
      <c r="A206" s="53" t="s">
        <v>4686</v>
      </c>
      <c r="B206">
        <v>5246</v>
      </c>
      <c r="C206" s="18">
        <v>44569</v>
      </c>
      <c r="D206">
        <v>1001</v>
      </c>
      <c r="E206">
        <v>0</v>
      </c>
      <c r="F206">
        <v>3</v>
      </c>
      <c r="G206" s="53" t="s">
        <v>3655</v>
      </c>
    </row>
    <row r="207" spans="1:7" x14ac:dyDescent="0.25">
      <c r="A207" s="53" t="s">
        <v>4686</v>
      </c>
      <c r="B207">
        <v>5247</v>
      </c>
      <c r="C207" s="18">
        <v>44569</v>
      </c>
      <c r="D207">
        <v>1006</v>
      </c>
      <c r="E207">
        <v>0</v>
      </c>
      <c r="F207">
        <v>4</v>
      </c>
      <c r="G207" s="53" t="s">
        <v>3647</v>
      </c>
    </row>
    <row r="208" spans="1:7" x14ac:dyDescent="0.25">
      <c r="A208" s="53" t="s">
        <v>4686</v>
      </c>
      <c r="B208">
        <v>5248</v>
      </c>
      <c r="C208" s="18">
        <v>44569</v>
      </c>
      <c r="D208">
        <v>1001</v>
      </c>
      <c r="E208">
        <v>0</v>
      </c>
      <c r="F208">
        <v>2</v>
      </c>
      <c r="G208" s="53" t="s">
        <v>3657</v>
      </c>
    </row>
    <row r="209" spans="1:7" x14ac:dyDescent="0.25">
      <c r="A209" s="53" t="s">
        <v>4686</v>
      </c>
      <c r="B209">
        <v>5249</v>
      </c>
      <c r="C209" s="18">
        <v>44569</v>
      </c>
      <c r="D209">
        <v>1006</v>
      </c>
      <c r="E209">
        <v>5</v>
      </c>
      <c r="F209">
        <v>1</v>
      </c>
      <c r="G209" s="53" t="s">
        <v>3644</v>
      </c>
    </row>
    <row r="210" spans="1:7" x14ac:dyDescent="0.25">
      <c r="A210" s="53" t="s">
        <v>4686</v>
      </c>
      <c r="B210">
        <v>5250</v>
      </c>
      <c r="C210" s="18">
        <v>44569</v>
      </c>
      <c r="D210">
        <v>1002</v>
      </c>
      <c r="E210">
        <v>0</v>
      </c>
      <c r="F210">
        <v>4</v>
      </c>
      <c r="G210" s="53" t="s">
        <v>3647</v>
      </c>
    </row>
    <row r="211" spans="1:7" x14ac:dyDescent="0.25">
      <c r="A211" s="53" t="s">
        <v>4686</v>
      </c>
      <c r="B211">
        <v>5251</v>
      </c>
      <c r="C211" s="18">
        <v>44569</v>
      </c>
      <c r="D211">
        <v>1003</v>
      </c>
      <c r="E211">
        <v>4</v>
      </c>
      <c r="F211">
        <v>3</v>
      </c>
      <c r="G211" s="53" t="s">
        <v>3657</v>
      </c>
    </row>
    <row r="212" spans="1:7" x14ac:dyDescent="0.25">
      <c r="A212" s="53" t="s">
        <v>4686</v>
      </c>
      <c r="B212">
        <v>5253</v>
      </c>
      <c r="C212" s="18">
        <v>44569</v>
      </c>
      <c r="D212">
        <v>1006</v>
      </c>
      <c r="E212">
        <v>0</v>
      </c>
      <c r="F212">
        <v>2</v>
      </c>
      <c r="G212" s="53" t="s">
        <v>3647</v>
      </c>
    </row>
    <row r="213" spans="1:7" x14ac:dyDescent="0.25">
      <c r="A213" s="53" t="s">
        <v>4686</v>
      </c>
      <c r="B213">
        <v>5254</v>
      </c>
      <c r="C213" s="18">
        <v>44569</v>
      </c>
      <c r="D213">
        <v>1004</v>
      </c>
      <c r="E213">
        <v>5</v>
      </c>
      <c r="F213">
        <v>4</v>
      </c>
      <c r="G213" s="53" t="s">
        <v>3653</v>
      </c>
    </row>
    <row r="214" spans="1:7" x14ac:dyDescent="0.25">
      <c r="A214" s="53" t="s">
        <v>4686</v>
      </c>
      <c r="B214">
        <v>5255</v>
      </c>
      <c r="C214" s="18">
        <v>44569</v>
      </c>
      <c r="D214">
        <v>1004</v>
      </c>
      <c r="E214">
        <v>5</v>
      </c>
      <c r="F214">
        <v>1</v>
      </c>
      <c r="G214" s="53" t="s">
        <v>3648</v>
      </c>
    </row>
    <row r="215" spans="1:7" x14ac:dyDescent="0.25">
      <c r="A215" s="53" t="s">
        <v>4686</v>
      </c>
      <c r="B215">
        <v>5256</v>
      </c>
      <c r="C215" s="18">
        <v>44569</v>
      </c>
      <c r="D215">
        <v>1006</v>
      </c>
      <c r="E215">
        <v>5</v>
      </c>
      <c r="F215">
        <v>4</v>
      </c>
      <c r="G215" s="53" t="s">
        <v>3653</v>
      </c>
    </row>
    <row r="216" spans="1:7" x14ac:dyDescent="0.25">
      <c r="A216" s="53" t="s">
        <v>4686</v>
      </c>
      <c r="B216">
        <v>5257</v>
      </c>
      <c r="C216" s="18">
        <v>44569</v>
      </c>
      <c r="D216">
        <v>1006</v>
      </c>
      <c r="E216">
        <v>0</v>
      </c>
      <c r="F216">
        <v>4</v>
      </c>
      <c r="G216" s="53" t="s">
        <v>3657</v>
      </c>
    </row>
    <row r="217" spans="1:7" x14ac:dyDescent="0.25">
      <c r="A217" s="53" t="s">
        <v>4686</v>
      </c>
      <c r="B217">
        <v>5258</v>
      </c>
      <c r="C217" s="18">
        <v>44569</v>
      </c>
      <c r="D217">
        <v>1006</v>
      </c>
      <c r="E217">
        <v>5</v>
      </c>
      <c r="F217">
        <v>1</v>
      </c>
      <c r="G217" s="53" t="s">
        <v>3644</v>
      </c>
    </row>
    <row r="218" spans="1:7" x14ac:dyDescent="0.25">
      <c r="A218" s="53" t="s">
        <v>4686</v>
      </c>
      <c r="B218">
        <v>5259</v>
      </c>
      <c r="C218" s="18">
        <v>44569</v>
      </c>
      <c r="D218">
        <v>1001</v>
      </c>
      <c r="E218">
        <v>0</v>
      </c>
      <c r="F218">
        <v>4</v>
      </c>
      <c r="G218" s="53" t="s">
        <v>3653</v>
      </c>
    </row>
    <row r="219" spans="1:7" x14ac:dyDescent="0.25">
      <c r="A219" s="53" t="s">
        <v>4686</v>
      </c>
      <c r="B219">
        <v>5260</v>
      </c>
      <c r="C219" s="18">
        <v>44569</v>
      </c>
      <c r="D219">
        <v>1001</v>
      </c>
      <c r="E219">
        <v>0</v>
      </c>
      <c r="F219">
        <v>4</v>
      </c>
      <c r="G219" s="53" t="s">
        <v>3653</v>
      </c>
    </row>
    <row r="220" spans="1:7" x14ac:dyDescent="0.25">
      <c r="A220" s="53" t="s">
        <v>4686</v>
      </c>
      <c r="B220">
        <v>5261</v>
      </c>
      <c r="C220" s="18">
        <v>44569</v>
      </c>
      <c r="D220">
        <v>1004</v>
      </c>
      <c r="E220">
        <v>5</v>
      </c>
      <c r="F220">
        <v>3</v>
      </c>
      <c r="G220" s="53" t="s">
        <v>3657</v>
      </c>
    </row>
    <row r="221" spans="1:7" x14ac:dyDescent="0.25">
      <c r="A221" s="53" t="s">
        <v>4686</v>
      </c>
      <c r="B221">
        <v>5262</v>
      </c>
      <c r="C221" s="18">
        <v>44569</v>
      </c>
      <c r="D221">
        <v>1002</v>
      </c>
      <c r="E221">
        <v>0</v>
      </c>
      <c r="F221">
        <v>4</v>
      </c>
      <c r="G221" s="53" t="s">
        <v>3644</v>
      </c>
    </row>
    <row r="222" spans="1:7" x14ac:dyDescent="0.25">
      <c r="A222" s="53" t="s">
        <v>4686</v>
      </c>
      <c r="B222">
        <v>5263</v>
      </c>
      <c r="C222" s="18">
        <v>44569</v>
      </c>
      <c r="D222">
        <v>1003</v>
      </c>
      <c r="E222">
        <v>0</v>
      </c>
      <c r="F222">
        <v>2</v>
      </c>
      <c r="G222" s="53" t="s">
        <v>3648</v>
      </c>
    </row>
    <row r="223" spans="1:7" x14ac:dyDescent="0.25">
      <c r="A223" s="53" t="s">
        <v>4686</v>
      </c>
      <c r="B223">
        <v>5264</v>
      </c>
      <c r="C223" s="18">
        <v>44569</v>
      </c>
      <c r="D223">
        <v>1006</v>
      </c>
      <c r="E223">
        <v>5</v>
      </c>
      <c r="F223">
        <v>3</v>
      </c>
      <c r="G223" s="53" t="s">
        <v>3653</v>
      </c>
    </row>
    <row r="224" spans="1:7" x14ac:dyDescent="0.25">
      <c r="A224" s="53" t="s">
        <v>4686</v>
      </c>
      <c r="B224">
        <v>5265</v>
      </c>
      <c r="C224" s="18">
        <v>44569</v>
      </c>
      <c r="D224">
        <v>1006</v>
      </c>
      <c r="E224">
        <v>5</v>
      </c>
      <c r="F224">
        <v>1</v>
      </c>
      <c r="G224" s="53" t="s">
        <v>3653</v>
      </c>
    </row>
    <row r="225" spans="1:7" x14ac:dyDescent="0.25">
      <c r="A225" s="53" t="s">
        <v>4686</v>
      </c>
      <c r="B225">
        <v>5267</v>
      </c>
      <c r="C225" s="18">
        <v>44569</v>
      </c>
      <c r="D225">
        <v>1003</v>
      </c>
      <c r="E225">
        <v>4</v>
      </c>
      <c r="F225">
        <v>2</v>
      </c>
      <c r="G225" s="53" t="s">
        <v>3653</v>
      </c>
    </row>
    <row r="226" spans="1:7" x14ac:dyDescent="0.25">
      <c r="A226" s="53" t="s">
        <v>4686</v>
      </c>
      <c r="B226">
        <v>5269</v>
      </c>
      <c r="C226" s="18">
        <v>44569</v>
      </c>
      <c r="D226">
        <v>1003</v>
      </c>
      <c r="E226">
        <v>4</v>
      </c>
      <c r="F226">
        <v>3</v>
      </c>
      <c r="G226" s="53" t="s">
        <v>3647</v>
      </c>
    </row>
    <row r="227" spans="1:7" x14ac:dyDescent="0.25">
      <c r="A227" s="53" t="s">
        <v>4686</v>
      </c>
      <c r="B227">
        <v>5270</v>
      </c>
      <c r="C227" s="18">
        <v>44569</v>
      </c>
      <c r="D227">
        <v>1007</v>
      </c>
      <c r="E227">
        <v>0</v>
      </c>
      <c r="F227">
        <v>2</v>
      </c>
      <c r="G227" s="53" t="s">
        <v>3655</v>
      </c>
    </row>
    <row r="228" spans="1:7" x14ac:dyDescent="0.25">
      <c r="A228" s="53" t="s">
        <v>4686</v>
      </c>
      <c r="B228">
        <v>5271</v>
      </c>
      <c r="C228" s="18">
        <v>44569</v>
      </c>
      <c r="D228">
        <v>1001</v>
      </c>
      <c r="E228">
        <v>0</v>
      </c>
      <c r="F228">
        <v>3</v>
      </c>
      <c r="G228" s="53" t="s">
        <v>3655</v>
      </c>
    </row>
    <row r="229" spans="1:7" x14ac:dyDescent="0.25">
      <c r="A229" s="53" t="s">
        <v>4687</v>
      </c>
      <c r="B229">
        <v>5272</v>
      </c>
      <c r="C229" s="18">
        <v>44570</v>
      </c>
      <c r="D229">
        <v>1003</v>
      </c>
      <c r="E229">
        <v>4</v>
      </c>
      <c r="F229">
        <v>3</v>
      </c>
      <c r="G229" s="53" t="s">
        <v>3647</v>
      </c>
    </row>
    <row r="230" spans="1:7" x14ac:dyDescent="0.25">
      <c r="A230" s="53" t="s">
        <v>4687</v>
      </c>
      <c r="B230">
        <v>5273</v>
      </c>
      <c r="C230" s="18">
        <v>44570</v>
      </c>
      <c r="D230">
        <v>1007</v>
      </c>
      <c r="E230">
        <v>0</v>
      </c>
      <c r="F230">
        <v>3</v>
      </c>
      <c r="G230" s="53" t="s">
        <v>3655</v>
      </c>
    </row>
    <row r="231" spans="1:7" x14ac:dyDescent="0.25">
      <c r="A231" s="53" t="s">
        <v>4687</v>
      </c>
      <c r="B231">
        <v>5275</v>
      </c>
      <c r="C231" s="18">
        <v>44570</v>
      </c>
      <c r="D231">
        <v>1003</v>
      </c>
      <c r="E231">
        <v>4</v>
      </c>
      <c r="F231">
        <v>4</v>
      </c>
      <c r="G231" s="53" t="s">
        <v>3648</v>
      </c>
    </row>
    <row r="232" spans="1:7" x14ac:dyDescent="0.25">
      <c r="A232" s="53" t="s">
        <v>4687</v>
      </c>
      <c r="B232">
        <v>5276</v>
      </c>
      <c r="C232" s="18">
        <v>44570</v>
      </c>
      <c r="D232">
        <v>1003</v>
      </c>
      <c r="E232">
        <v>0</v>
      </c>
      <c r="F232">
        <v>1</v>
      </c>
      <c r="G232" s="53" t="s">
        <v>3657</v>
      </c>
    </row>
    <row r="233" spans="1:7" x14ac:dyDescent="0.25">
      <c r="A233" s="53" t="s">
        <v>4687</v>
      </c>
      <c r="B233">
        <v>5277</v>
      </c>
      <c r="C233" s="18">
        <v>44570</v>
      </c>
      <c r="D233">
        <v>1004</v>
      </c>
      <c r="E233">
        <v>5</v>
      </c>
      <c r="F233">
        <v>3</v>
      </c>
      <c r="G233" s="53" t="s">
        <v>3648</v>
      </c>
    </row>
    <row r="234" spans="1:7" x14ac:dyDescent="0.25">
      <c r="A234" s="53" t="s">
        <v>4687</v>
      </c>
      <c r="B234">
        <v>5278</v>
      </c>
      <c r="C234" s="18">
        <v>44570</v>
      </c>
      <c r="D234">
        <v>1004</v>
      </c>
      <c r="E234">
        <v>0</v>
      </c>
      <c r="F234">
        <v>4</v>
      </c>
      <c r="G234" s="53" t="s">
        <v>3655</v>
      </c>
    </row>
    <row r="235" spans="1:7" x14ac:dyDescent="0.25">
      <c r="A235" s="53" t="s">
        <v>4687</v>
      </c>
      <c r="B235">
        <v>5279</v>
      </c>
      <c r="C235" s="18">
        <v>44570</v>
      </c>
      <c r="D235">
        <v>1006</v>
      </c>
      <c r="E235">
        <v>0</v>
      </c>
      <c r="F235">
        <v>1</v>
      </c>
      <c r="G235" s="53" t="s">
        <v>3657</v>
      </c>
    </row>
    <row r="236" spans="1:7" x14ac:dyDescent="0.25">
      <c r="A236" s="53" t="s">
        <v>4687</v>
      </c>
      <c r="B236">
        <v>5280</v>
      </c>
      <c r="C236" s="18">
        <v>44570</v>
      </c>
      <c r="D236">
        <v>1002</v>
      </c>
      <c r="E236">
        <v>0</v>
      </c>
      <c r="F236">
        <v>4</v>
      </c>
      <c r="G236" s="53" t="s">
        <v>3644</v>
      </c>
    </row>
    <row r="237" spans="1:7" x14ac:dyDescent="0.25">
      <c r="A237" s="53" t="s">
        <v>4687</v>
      </c>
      <c r="B237">
        <v>5281</v>
      </c>
      <c r="C237" s="18">
        <v>44570</v>
      </c>
      <c r="D237">
        <v>1002</v>
      </c>
      <c r="E237">
        <v>0</v>
      </c>
      <c r="F237">
        <v>3</v>
      </c>
      <c r="G237" s="53" t="s">
        <v>3655</v>
      </c>
    </row>
    <row r="238" spans="1:7" x14ac:dyDescent="0.25">
      <c r="A238" s="53" t="s">
        <v>4687</v>
      </c>
      <c r="B238">
        <v>5282</v>
      </c>
      <c r="C238" s="18">
        <v>44570</v>
      </c>
      <c r="D238">
        <v>1003</v>
      </c>
      <c r="E238">
        <v>4</v>
      </c>
      <c r="F238">
        <v>1</v>
      </c>
      <c r="G238" s="53" t="s">
        <v>3653</v>
      </c>
    </row>
    <row r="239" spans="1:7" x14ac:dyDescent="0.25">
      <c r="A239" s="53" t="s">
        <v>4687</v>
      </c>
      <c r="B239">
        <v>5283</v>
      </c>
      <c r="C239" s="18">
        <v>44570</v>
      </c>
      <c r="D239">
        <v>1007</v>
      </c>
      <c r="E239">
        <v>4</v>
      </c>
      <c r="F239">
        <v>4</v>
      </c>
      <c r="G239" s="53" t="s">
        <v>3647</v>
      </c>
    </row>
    <row r="240" spans="1:7" x14ac:dyDescent="0.25">
      <c r="A240" s="53" t="s">
        <v>4687</v>
      </c>
      <c r="B240">
        <v>5284</v>
      </c>
      <c r="C240" s="18">
        <v>44570</v>
      </c>
      <c r="D240">
        <v>1002</v>
      </c>
      <c r="E240">
        <v>0</v>
      </c>
      <c r="F240">
        <v>2</v>
      </c>
      <c r="G240" s="53" t="s">
        <v>3648</v>
      </c>
    </row>
    <row r="241" spans="1:7" x14ac:dyDescent="0.25">
      <c r="A241" s="53" t="s">
        <v>4687</v>
      </c>
      <c r="B241">
        <v>5285</v>
      </c>
      <c r="C241" s="18">
        <v>44570</v>
      </c>
      <c r="D241">
        <v>1003</v>
      </c>
      <c r="E241">
        <v>0</v>
      </c>
      <c r="F241">
        <v>4</v>
      </c>
      <c r="G241" s="53" t="s">
        <v>3653</v>
      </c>
    </row>
    <row r="242" spans="1:7" x14ac:dyDescent="0.25">
      <c r="A242" s="53" t="s">
        <v>4687</v>
      </c>
      <c r="B242">
        <v>5286</v>
      </c>
      <c r="C242" s="18">
        <v>44570</v>
      </c>
      <c r="D242">
        <v>1003</v>
      </c>
      <c r="E242">
        <v>4</v>
      </c>
      <c r="F242">
        <v>1</v>
      </c>
      <c r="G242" s="53" t="s">
        <v>3647</v>
      </c>
    </row>
    <row r="243" spans="1:7" x14ac:dyDescent="0.25">
      <c r="A243" s="53" t="s">
        <v>4687</v>
      </c>
      <c r="B243">
        <v>5287</v>
      </c>
      <c r="C243" s="18">
        <v>44570</v>
      </c>
      <c r="D243">
        <v>1004</v>
      </c>
      <c r="E243">
        <v>0</v>
      </c>
      <c r="F243">
        <v>4</v>
      </c>
      <c r="G243" s="53" t="s">
        <v>3648</v>
      </c>
    </row>
    <row r="244" spans="1:7" x14ac:dyDescent="0.25">
      <c r="A244" s="53" t="s">
        <v>4687</v>
      </c>
      <c r="B244">
        <v>5288</v>
      </c>
      <c r="C244" s="18">
        <v>44570</v>
      </c>
      <c r="D244">
        <v>1006</v>
      </c>
      <c r="E244">
        <v>5</v>
      </c>
      <c r="F244">
        <v>2</v>
      </c>
      <c r="G244" s="53" t="s">
        <v>3657</v>
      </c>
    </row>
    <row r="245" spans="1:7" x14ac:dyDescent="0.25">
      <c r="A245" s="53" t="s">
        <v>4687</v>
      </c>
      <c r="B245">
        <v>5289</v>
      </c>
      <c r="C245" s="18">
        <v>44570</v>
      </c>
      <c r="D245">
        <v>1002</v>
      </c>
      <c r="E245">
        <v>0</v>
      </c>
      <c r="F245">
        <v>4</v>
      </c>
      <c r="G245" s="53" t="s">
        <v>3644</v>
      </c>
    </row>
    <row r="246" spans="1:7" x14ac:dyDescent="0.25">
      <c r="A246" s="53" t="s">
        <v>4687</v>
      </c>
      <c r="B246">
        <v>5290</v>
      </c>
      <c r="C246" s="18">
        <v>44570</v>
      </c>
      <c r="D246">
        <v>1006</v>
      </c>
      <c r="E246">
        <v>0</v>
      </c>
      <c r="F246">
        <v>3</v>
      </c>
      <c r="G246" s="53" t="s">
        <v>3647</v>
      </c>
    </row>
    <row r="247" spans="1:7" x14ac:dyDescent="0.25">
      <c r="A247" s="53" t="s">
        <v>4687</v>
      </c>
      <c r="B247">
        <v>5291</v>
      </c>
      <c r="C247" s="18">
        <v>44570</v>
      </c>
      <c r="D247">
        <v>1003</v>
      </c>
      <c r="E247">
        <v>0</v>
      </c>
      <c r="F247">
        <v>4</v>
      </c>
      <c r="G247" s="53" t="s">
        <v>3657</v>
      </c>
    </row>
    <row r="248" spans="1:7" x14ac:dyDescent="0.25">
      <c r="A248" s="53" t="s">
        <v>4687</v>
      </c>
      <c r="B248">
        <v>5292</v>
      </c>
      <c r="C248" s="18">
        <v>44570</v>
      </c>
      <c r="D248">
        <v>1004</v>
      </c>
      <c r="E248">
        <v>5</v>
      </c>
      <c r="F248">
        <v>1</v>
      </c>
      <c r="G248" s="53" t="s">
        <v>3648</v>
      </c>
    </row>
    <row r="249" spans="1:7" x14ac:dyDescent="0.25">
      <c r="A249" s="53" t="s">
        <v>4687</v>
      </c>
      <c r="B249">
        <v>5293</v>
      </c>
      <c r="C249" s="18">
        <v>44570</v>
      </c>
      <c r="D249">
        <v>1002</v>
      </c>
      <c r="E249">
        <v>0</v>
      </c>
      <c r="F249">
        <v>2</v>
      </c>
      <c r="G249" s="53" t="s">
        <v>3644</v>
      </c>
    </row>
    <row r="250" spans="1:7" x14ac:dyDescent="0.25">
      <c r="A250" s="53" t="s">
        <v>4687</v>
      </c>
      <c r="B250">
        <v>5294</v>
      </c>
      <c r="C250" s="18">
        <v>44570</v>
      </c>
      <c r="D250">
        <v>1007</v>
      </c>
      <c r="E250">
        <v>4</v>
      </c>
      <c r="F250">
        <v>3</v>
      </c>
      <c r="G250" s="53" t="s">
        <v>3655</v>
      </c>
    </row>
    <row r="251" spans="1:7" x14ac:dyDescent="0.25">
      <c r="A251" s="53" t="s">
        <v>4687</v>
      </c>
      <c r="B251">
        <v>5295</v>
      </c>
      <c r="C251" s="18">
        <v>44570</v>
      </c>
      <c r="D251">
        <v>1004</v>
      </c>
      <c r="E251">
        <v>5</v>
      </c>
      <c r="F251">
        <v>3</v>
      </c>
      <c r="G251" s="53" t="s">
        <v>3644</v>
      </c>
    </row>
    <row r="252" spans="1:7" x14ac:dyDescent="0.25">
      <c r="A252" s="53" t="s">
        <v>4687</v>
      </c>
      <c r="B252">
        <v>5296</v>
      </c>
      <c r="C252" s="18">
        <v>44570</v>
      </c>
      <c r="D252">
        <v>1004</v>
      </c>
      <c r="E252">
        <v>5</v>
      </c>
      <c r="F252">
        <v>1</v>
      </c>
      <c r="G252" s="53" t="s">
        <v>3655</v>
      </c>
    </row>
    <row r="253" spans="1:7" x14ac:dyDescent="0.25">
      <c r="A253" s="53" t="s">
        <v>4687</v>
      </c>
      <c r="B253">
        <v>5297</v>
      </c>
      <c r="C253" s="18">
        <v>44570</v>
      </c>
      <c r="D253">
        <v>1001</v>
      </c>
      <c r="E253">
        <v>0</v>
      </c>
      <c r="F253">
        <v>4</v>
      </c>
      <c r="G253" s="53" t="s">
        <v>3657</v>
      </c>
    </row>
    <row r="254" spans="1:7" x14ac:dyDescent="0.25">
      <c r="A254" s="53" t="s">
        <v>4687</v>
      </c>
      <c r="B254">
        <v>5298</v>
      </c>
      <c r="C254" s="18">
        <v>44571</v>
      </c>
      <c r="D254">
        <v>1004</v>
      </c>
      <c r="E254">
        <v>5</v>
      </c>
      <c r="F254">
        <v>4</v>
      </c>
      <c r="G254" s="53" t="s">
        <v>3655</v>
      </c>
    </row>
    <row r="255" spans="1:7" x14ac:dyDescent="0.25">
      <c r="A255" s="53" t="s">
        <v>4687</v>
      </c>
      <c r="B255">
        <v>5299</v>
      </c>
      <c r="C255" s="18">
        <v>44571</v>
      </c>
      <c r="D255">
        <v>1002</v>
      </c>
      <c r="E255">
        <v>0</v>
      </c>
      <c r="F255">
        <v>4</v>
      </c>
      <c r="G255" s="53" t="s">
        <v>3647</v>
      </c>
    </row>
    <row r="256" spans="1:7" x14ac:dyDescent="0.25">
      <c r="A256" s="53" t="s">
        <v>4687</v>
      </c>
      <c r="B256">
        <v>5300</v>
      </c>
      <c r="C256" s="18">
        <v>44571</v>
      </c>
      <c r="D256">
        <v>1007</v>
      </c>
      <c r="E256">
        <v>0</v>
      </c>
      <c r="F256">
        <v>2</v>
      </c>
      <c r="G256" s="53" t="s">
        <v>3644</v>
      </c>
    </row>
    <row r="257" spans="1:7" x14ac:dyDescent="0.25">
      <c r="A257" s="53" t="s">
        <v>4687</v>
      </c>
      <c r="B257">
        <v>5301</v>
      </c>
      <c r="C257" s="18">
        <v>44571</v>
      </c>
      <c r="D257">
        <v>1007</v>
      </c>
      <c r="E257">
        <v>4</v>
      </c>
      <c r="F257">
        <v>3</v>
      </c>
      <c r="G257" s="53" t="s">
        <v>3653</v>
      </c>
    </row>
    <row r="258" spans="1:7" x14ac:dyDescent="0.25">
      <c r="A258" s="53" t="s">
        <v>4687</v>
      </c>
      <c r="B258">
        <v>5302</v>
      </c>
      <c r="C258" s="18">
        <v>44571</v>
      </c>
      <c r="D258">
        <v>1007</v>
      </c>
      <c r="E258">
        <v>4</v>
      </c>
      <c r="F258">
        <v>3</v>
      </c>
      <c r="G258" s="53" t="s">
        <v>3657</v>
      </c>
    </row>
    <row r="259" spans="1:7" x14ac:dyDescent="0.25">
      <c r="A259" s="53" t="s">
        <v>4687</v>
      </c>
      <c r="B259">
        <v>5303</v>
      </c>
      <c r="C259" s="18">
        <v>44571</v>
      </c>
      <c r="D259">
        <v>1003</v>
      </c>
      <c r="E259">
        <v>0</v>
      </c>
      <c r="F259">
        <v>1</v>
      </c>
      <c r="G259" s="53" t="s">
        <v>3647</v>
      </c>
    </row>
    <row r="260" spans="1:7" x14ac:dyDescent="0.25">
      <c r="A260" s="53" t="s">
        <v>4687</v>
      </c>
      <c r="B260">
        <v>5304</v>
      </c>
      <c r="C260" s="18">
        <v>44571</v>
      </c>
      <c r="D260">
        <v>1003</v>
      </c>
      <c r="E260">
        <v>4</v>
      </c>
      <c r="F260">
        <v>4</v>
      </c>
      <c r="G260" s="53" t="s">
        <v>3655</v>
      </c>
    </row>
    <row r="261" spans="1:7" x14ac:dyDescent="0.25">
      <c r="A261" s="53" t="s">
        <v>4687</v>
      </c>
      <c r="B261">
        <v>5305</v>
      </c>
      <c r="C261" s="18">
        <v>44571</v>
      </c>
      <c r="D261">
        <v>1002</v>
      </c>
      <c r="E261">
        <v>0</v>
      </c>
      <c r="F261">
        <v>2</v>
      </c>
      <c r="G261" s="53" t="s">
        <v>3644</v>
      </c>
    </row>
    <row r="262" spans="1:7" x14ac:dyDescent="0.25">
      <c r="A262" s="53" t="s">
        <v>4687</v>
      </c>
      <c r="B262">
        <v>5306</v>
      </c>
      <c r="C262" s="18">
        <v>44571</v>
      </c>
      <c r="D262">
        <v>1007</v>
      </c>
      <c r="E262">
        <v>0</v>
      </c>
      <c r="F262">
        <v>2</v>
      </c>
      <c r="G262" s="53" t="s">
        <v>3657</v>
      </c>
    </row>
    <row r="263" spans="1:7" x14ac:dyDescent="0.25">
      <c r="A263" s="53" t="s">
        <v>4687</v>
      </c>
      <c r="B263">
        <v>5307</v>
      </c>
      <c r="C263" s="18">
        <v>44571</v>
      </c>
      <c r="D263">
        <v>1007</v>
      </c>
      <c r="E263">
        <v>0</v>
      </c>
      <c r="F263">
        <v>4</v>
      </c>
      <c r="G263" s="53" t="s">
        <v>3647</v>
      </c>
    </row>
    <row r="264" spans="1:7" x14ac:dyDescent="0.25">
      <c r="A264" s="53" t="s">
        <v>4687</v>
      </c>
      <c r="B264">
        <v>5308</v>
      </c>
      <c r="C264" s="18">
        <v>44571</v>
      </c>
      <c r="D264">
        <v>1006</v>
      </c>
      <c r="E264">
        <v>5</v>
      </c>
      <c r="F264">
        <v>3</v>
      </c>
      <c r="G264" s="53" t="s">
        <v>3655</v>
      </c>
    </row>
    <row r="265" spans="1:7" x14ac:dyDescent="0.25">
      <c r="A265" s="53" t="s">
        <v>4687</v>
      </c>
      <c r="B265">
        <v>5309</v>
      </c>
      <c r="C265" s="18">
        <v>44571</v>
      </c>
      <c r="D265">
        <v>1003</v>
      </c>
      <c r="E265">
        <v>0</v>
      </c>
      <c r="F265">
        <v>2</v>
      </c>
      <c r="G265" s="53" t="s">
        <v>3655</v>
      </c>
    </row>
    <row r="266" spans="1:7" x14ac:dyDescent="0.25">
      <c r="A266" s="53" t="s">
        <v>4687</v>
      </c>
      <c r="B266">
        <v>5310</v>
      </c>
      <c r="C266" s="18">
        <v>44571</v>
      </c>
      <c r="D266">
        <v>1002</v>
      </c>
      <c r="E266">
        <v>0</v>
      </c>
      <c r="F266">
        <v>1</v>
      </c>
      <c r="G266" s="53" t="s">
        <v>3653</v>
      </c>
    </row>
    <row r="267" spans="1:7" x14ac:dyDescent="0.25">
      <c r="A267" s="53" t="s">
        <v>4687</v>
      </c>
      <c r="B267">
        <v>5311</v>
      </c>
      <c r="C267" s="18">
        <v>44571</v>
      </c>
      <c r="D267">
        <v>1007</v>
      </c>
      <c r="E267">
        <v>4</v>
      </c>
      <c r="F267">
        <v>3</v>
      </c>
      <c r="G267" s="53" t="s">
        <v>3647</v>
      </c>
    </row>
    <row r="268" spans="1:7" x14ac:dyDescent="0.25">
      <c r="A268" s="53" t="s">
        <v>4687</v>
      </c>
      <c r="B268">
        <v>5312</v>
      </c>
      <c r="C268" s="18">
        <v>44571</v>
      </c>
      <c r="D268">
        <v>1003</v>
      </c>
      <c r="E268">
        <v>4</v>
      </c>
      <c r="F268">
        <v>4</v>
      </c>
      <c r="G268" s="53" t="s">
        <v>3647</v>
      </c>
    </row>
    <row r="269" spans="1:7" x14ac:dyDescent="0.25">
      <c r="A269" s="53" t="s">
        <v>4687</v>
      </c>
      <c r="B269">
        <v>5313</v>
      </c>
      <c r="C269" s="18">
        <v>44571</v>
      </c>
      <c r="D269">
        <v>1001</v>
      </c>
      <c r="E269">
        <v>0</v>
      </c>
      <c r="F269">
        <v>4</v>
      </c>
      <c r="G269" s="53" t="s">
        <v>3653</v>
      </c>
    </row>
    <row r="270" spans="1:7" x14ac:dyDescent="0.25">
      <c r="A270" s="53" t="s">
        <v>4687</v>
      </c>
      <c r="B270">
        <v>5314</v>
      </c>
      <c r="C270" s="18">
        <v>44571</v>
      </c>
      <c r="D270">
        <v>1006</v>
      </c>
      <c r="E270">
        <v>5</v>
      </c>
      <c r="F270">
        <v>1</v>
      </c>
      <c r="G270" s="53" t="s">
        <v>3657</v>
      </c>
    </row>
    <row r="271" spans="1:7" x14ac:dyDescent="0.25">
      <c r="A271" s="53" t="s">
        <v>4687</v>
      </c>
      <c r="B271">
        <v>5315</v>
      </c>
      <c r="C271" s="18">
        <v>44571</v>
      </c>
      <c r="D271">
        <v>1003</v>
      </c>
      <c r="E271">
        <v>4</v>
      </c>
      <c r="F271">
        <v>2</v>
      </c>
      <c r="G271" s="53" t="s">
        <v>3655</v>
      </c>
    </row>
    <row r="272" spans="1:7" x14ac:dyDescent="0.25">
      <c r="A272" s="53" t="s">
        <v>4687</v>
      </c>
      <c r="B272">
        <v>5316</v>
      </c>
      <c r="C272" s="18">
        <v>44571</v>
      </c>
      <c r="D272">
        <v>1004</v>
      </c>
      <c r="E272">
        <v>5</v>
      </c>
      <c r="F272">
        <v>4</v>
      </c>
      <c r="G272" s="53" t="s">
        <v>3653</v>
      </c>
    </row>
    <row r="273" spans="1:7" x14ac:dyDescent="0.25">
      <c r="A273" s="53" t="s">
        <v>4687</v>
      </c>
      <c r="B273">
        <v>5317</v>
      </c>
      <c r="C273" s="18">
        <v>44571</v>
      </c>
      <c r="D273">
        <v>1006</v>
      </c>
      <c r="E273">
        <v>5</v>
      </c>
      <c r="F273">
        <v>1</v>
      </c>
      <c r="G273" s="53" t="s">
        <v>3647</v>
      </c>
    </row>
    <row r="274" spans="1:7" x14ac:dyDescent="0.25">
      <c r="A274" s="53" t="s">
        <v>4687</v>
      </c>
      <c r="B274">
        <v>5318</v>
      </c>
      <c r="C274" s="18">
        <v>44571</v>
      </c>
      <c r="D274">
        <v>1004</v>
      </c>
      <c r="E274">
        <v>0</v>
      </c>
      <c r="F274">
        <v>4</v>
      </c>
      <c r="G274" s="53" t="s">
        <v>3653</v>
      </c>
    </row>
    <row r="275" spans="1:7" x14ac:dyDescent="0.25">
      <c r="A275" s="53" t="s">
        <v>4687</v>
      </c>
      <c r="B275">
        <v>5319</v>
      </c>
      <c r="C275" s="18">
        <v>44571</v>
      </c>
      <c r="D275">
        <v>1007</v>
      </c>
      <c r="E275">
        <v>0</v>
      </c>
      <c r="F275">
        <v>2</v>
      </c>
      <c r="G275" s="53" t="s">
        <v>3648</v>
      </c>
    </row>
    <row r="276" spans="1:7" x14ac:dyDescent="0.25">
      <c r="A276" s="53" t="s">
        <v>4687</v>
      </c>
      <c r="B276">
        <v>5320</v>
      </c>
      <c r="C276" s="18">
        <v>44571</v>
      </c>
      <c r="D276">
        <v>1003</v>
      </c>
      <c r="E276">
        <v>0</v>
      </c>
      <c r="F276">
        <v>3</v>
      </c>
      <c r="G276" s="53" t="s">
        <v>3647</v>
      </c>
    </row>
    <row r="277" spans="1:7" x14ac:dyDescent="0.25">
      <c r="A277" s="53" t="s">
        <v>4687</v>
      </c>
      <c r="B277">
        <v>5321</v>
      </c>
      <c r="C277" s="18">
        <v>44571</v>
      </c>
      <c r="D277">
        <v>1006</v>
      </c>
      <c r="E277">
        <v>0</v>
      </c>
      <c r="F277">
        <v>3</v>
      </c>
      <c r="G277" s="53" t="s">
        <v>3648</v>
      </c>
    </row>
    <row r="278" spans="1:7" x14ac:dyDescent="0.25">
      <c r="A278" s="53" t="s">
        <v>4687</v>
      </c>
      <c r="B278">
        <v>5322</v>
      </c>
      <c r="C278" s="18">
        <v>44571</v>
      </c>
      <c r="D278">
        <v>1004</v>
      </c>
      <c r="E278">
        <v>0</v>
      </c>
      <c r="F278">
        <v>4</v>
      </c>
      <c r="G278" s="53" t="s">
        <v>3655</v>
      </c>
    </row>
    <row r="279" spans="1:7" x14ac:dyDescent="0.25">
      <c r="A279" s="53" t="s">
        <v>4687</v>
      </c>
      <c r="B279">
        <v>5323</v>
      </c>
      <c r="C279" s="18">
        <v>44571</v>
      </c>
      <c r="D279">
        <v>1004</v>
      </c>
      <c r="E279">
        <v>0</v>
      </c>
      <c r="F279">
        <v>4</v>
      </c>
      <c r="G279" s="53" t="s">
        <v>3648</v>
      </c>
    </row>
    <row r="280" spans="1:7" x14ac:dyDescent="0.25">
      <c r="A280" s="53" t="s">
        <v>4687</v>
      </c>
      <c r="B280">
        <v>5324</v>
      </c>
      <c r="C280" s="18">
        <v>44571</v>
      </c>
      <c r="D280">
        <v>1007</v>
      </c>
      <c r="E280">
        <v>0</v>
      </c>
      <c r="F280">
        <v>2</v>
      </c>
      <c r="G280" s="53" t="s">
        <v>3657</v>
      </c>
    </row>
    <row r="281" spans="1:7" x14ac:dyDescent="0.25">
      <c r="A281" s="53" t="s">
        <v>4687</v>
      </c>
      <c r="B281">
        <v>5325</v>
      </c>
      <c r="C281" s="18">
        <v>44571</v>
      </c>
      <c r="D281">
        <v>1007</v>
      </c>
      <c r="E281">
        <v>4</v>
      </c>
      <c r="F281">
        <v>1</v>
      </c>
      <c r="G281" s="53" t="s">
        <v>3647</v>
      </c>
    </row>
    <row r="282" spans="1:7" x14ac:dyDescent="0.25">
      <c r="A282" s="53" t="s">
        <v>4687</v>
      </c>
      <c r="B282">
        <v>5326</v>
      </c>
      <c r="C282" s="18">
        <v>44571</v>
      </c>
      <c r="D282">
        <v>1004</v>
      </c>
      <c r="E282">
        <v>5</v>
      </c>
      <c r="F282">
        <v>4</v>
      </c>
      <c r="G282" s="53" t="s">
        <v>3655</v>
      </c>
    </row>
    <row r="283" spans="1:7" x14ac:dyDescent="0.25">
      <c r="A283" s="53" t="s">
        <v>4687</v>
      </c>
      <c r="B283">
        <v>5327</v>
      </c>
      <c r="C283" s="18">
        <v>44571</v>
      </c>
      <c r="D283">
        <v>1001</v>
      </c>
      <c r="E283">
        <v>0</v>
      </c>
      <c r="F283">
        <v>1</v>
      </c>
      <c r="G283" s="53" t="s">
        <v>3657</v>
      </c>
    </row>
    <row r="284" spans="1:7" x14ac:dyDescent="0.25">
      <c r="A284" s="53" t="s">
        <v>4687</v>
      </c>
      <c r="B284">
        <v>5328</v>
      </c>
      <c r="C284" s="18">
        <v>44571</v>
      </c>
      <c r="D284">
        <v>1003</v>
      </c>
      <c r="E284">
        <v>4</v>
      </c>
      <c r="F284">
        <v>3</v>
      </c>
      <c r="G284" s="53" t="s">
        <v>3655</v>
      </c>
    </row>
    <row r="285" spans="1:7" x14ac:dyDescent="0.25">
      <c r="A285" s="53" t="s">
        <v>4687</v>
      </c>
      <c r="B285">
        <v>5329</v>
      </c>
      <c r="C285" s="18">
        <v>44571</v>
      </c>
      <c r="D285">
        <v>1002</v>
      </c>
      <c r="E285">
        <v>0</v>
      </c>
      <c r="F285">
        <v>1</v>
      </c>
      <c r="G285" s="53" t="s">
        <v>3653</v>
      </c>
    </row>
    <row r="286" spans="1:7" x14ac:dyDescent="0.25">
      <c r="A286" s="53" t="s">
        <v>4687</v>
      </c>
      <c r="B286">
        <v>5330</v>
      </c>
      <c r="C286" s="18">
        <v>44571</v>
      </c>
      <c r="D286">
        <v>1007</v>
      </c>
      <c r="E286">
        <v>4</v>
      </c>
      <c r="F286">
        <v>1</v>
      </c>
      <c r="G286" s="53" t="s">
        <v>3648</v>
      </c>
    </row>
    <row r="287" spans="1:7" x14ac:dyDescent="0.25">
      <c r="A287" s="53" t="s">
        <v>4687</v>
      </c>
      <c r="B287">
        <v>5331</v>
      </c>
      <c r="C287" s="18">
        <v>44571</v>
      </c>
      <c r="D287">
        <v>1003</v>
      </c>
      <c r="E287">
        <v>4</v>
      </c>
      <c r="F287">
        <v>4</v>
      </c>
      <c r="G287" s="53" t="s">
        <v>3647</v>
      </c>
    </row>
    <row r="288" spans="1:7" x14ac:dyDescent="0.25">
      <c r="A288" s="53" t="s">
        <v>4687</v>
      </c>
      <c r="B288">
        <v>5333</v>
      </c>
      <c r="C288" s="18">
        <v>44571</v>
      </c>
      <c r="D288">
        <v>1006</v>
      </c>
      <c r="E288">
        <v>0</v>
      </c>
      <c r="F288">
        <v>4</v>
      </c>
      <c r="G288" s="53" t="s">
        <v>3647</v>
      </c>
    </row>
    <row r="289" spans="1:7" x14ac:dyDescent="0.25">
      <c r="A289" s="53" t="s">
        <v>4687</v>
      </c>
      <c r="B289">
        <v>5334</v>
      </c>
      <c r="C289" s="18">
        <v>44571</v>
      </c>
      <c r="D289">
        <v>1004</v>
      </c>
      <c r="E289">
        <v>5</v>
      </c>
      <c r="F289">
        <v>3</v>
      </c>
      <c r="G289" s="53" t="s">
        <v>3653</v>
      </c>
    </row>
    <row r="290" spans="1:7" x14ac:dyDescent="0.25">
      <c r="A290" s="53" t="s">
        <v>4687</v>
      </c>
      <c r="B290">
        <v>5335</v>
      </c>
      <c r="C290" s="18">
        <v>44571</v>
      </c>
      <c r="D290">
        <v>1006</v>
      </c>
      <c r="E290">
        <v>5</v>
      </c>
      <c r="F290">
        <v>2</v>
      </c>
      <c r="G290" s="53" t="s">
        <v>3644</v>
      </c>
    </row>
    <row r="291" spans="1:7" x14ac:dyDescent="0.25">
      <c r="A291" s="53" t="s">
        <v>4687</v>
      </c>
      <c r="B291">
        <v>5337</v>
      </c>
      <c r="C291" s="18">
        <v>44571</v>
      </c>
      <c r="D291">
        <v>1001</v>
      </c>
      <c r="E291">
        <v>0</v>
      </c>
      <c r="F291">
        <v>4</v>
      </c>
      <c r="G291" s="53" t="s">
        <v>3653</v>
      </c>
    </row>
    <row r="292" spans="1:7" x14ac:dyDescent="0.25">
      <c r="A292" s="53" t="s">
        <v>4687</v>
      </c>
      <c r="B292">
        <v>5338</v>
      </c>
      <c r="C292" s="18">
        <v>44571</v>
      </c>
      <c r="D292">
        <v>1004</v>
      </c>
      <c r="E292">
        <v>5</v>
      </c>
      <c r="F292">
        <v>1</v>
      </c>
      <c r="G292" s="53" t="s">
        <v>3648</v>
      </c>
    </row>
    <row r="293" spans="1:7" x14ac:dyDescent="0.25">
      <c r="A293" s="53" t="s">
        <v>4687</v>
      </c>
      <c r="B293">
        <v>5339</v>
      </c>
      <c r="C293" s="18">
        <v>44572</v>
      </c>
      <c r="D293">
        <v>1003</v>
      </c>
      <c r="E293">
        <v>4</v>
      </c>
      <c r="F293">
        <v>2</v>
      </c>
      <c r="G293" s="53" t="s">
        <v>3653</v>
      </c>
    </row>
    <row r="294" spans="1:7" x14ac:dyDescent="0.25">
      <c r="A294" s="53" t="s">
        <v>4687</v>
      </c>
      <c r="B294">
        <v>5340</v>
      </c>
      <c r="C294" s="18">
        <v>44572</v>
      </c>
      <c r="D294">
        <v>1001</v>
      </c>
      <c r="E294">
        <v>0</v>
      </c>
      <c r="F294">
        <v>1</v>
      </c>
      <c r="G294" s="53" t="s">
        <v>3653</v>
      </c>
    </row>
    <row r="295" spans="1:7" x14ac:dyDescent="0.25">
      <c r="A295" s="53" t="s">
        <v>4687</v>
      </c>
      <c r="B295">
        <v>5341</v>
      </c>
      <c r="C295" s="18">
        <v>44572</v>
      </c>
      <c r="D295">
        <v>1002</v>
      </c>
      <c r="E295">
        <v>0</v>
      </c>
      <c r="F295">
        <v>2</v>
      </c>
      <c r="G295" s="53" t="s">
        <v>3647</v>
      </c>
    </row>
    <row r="296" spans="1:7" x14ac:dyDescent="0.25">
      <c r="A296" s="53" t="s">
        <v>4687</v>
      </c>
      <c r="B296">
        <v>5342</v>
      </c>
      <c r="C296" s="18">
        <v>44572</v>
      </c>
      <c r="D296">
        <v>1006</v>
      </c>
      <c r="E296">
        <v>0</v>
      </c>
      <c r="F296">
        <v>1</v>
      </c>
      <c r="G296" s="53" t="s">
        <v>3647</v>
      </c>
    </row>
    <row r="297" spans="1:7" x14ac:dyDescent="0.25">
      <c r="A297" s="53" t="s">
        <v>4687</v>
      </c>
      <c r="B297">
        <v>5343</v>
      </c>
      <c r="C297" s="18">
        <v>44572</v>
      </c>
      <c r="D297">
        <v>1004</v>
      </c>
      <c r="E297">
        <v>0</v>
      </c>
      <c r="F297">
        <v>4</v>
      </c>
      <c r="G297" s="53" t="s">
        <v>3653</v>
      </c>
    </row>
    <row r="298" spans="1:7" x14ac:dyDescent="0.25">
      <c r="A298" s="53" t="s">
        <v>4687</v>
      </c>
      <c r="B298">
        <v>5344</v>
      </c>
      <c r="C298" s="18">
        <v>44572</v>
      </c>
      <c r="D298">
        <v>1003</v>
      </c>
      <c r="E298">
        <v>0</v>
      </c>
      <c r="F298">
        <v>3</v>
      </c>
      <c r="G298" s="53" t="s">
        <v>3657</v>
      </c>
    </row>
    <row r="299" spans="1:7" x14ac:dyDescent="0.25">
      <c r="A299" s="53" t="s">
        <v>4687</v>
      </c>
      <c r="B299">
        <v>5345</v>
      </c>
      <c r="C299" s="18">
        <v>44572</v>
      </c>
      <c r="D299">
        <v>1002</v>
      </c>
      <c r="E299">
        <v>0</v>
      </c>
      <c r="F299">
        <v>3</v>
      </c>
      <c r="G299" s="53" t="s">
        <v>3648</v>
      </c>
    </row>
    <row r="300" spans="1:7" x14ac:dyDescent="0.25">
      <c r="A300" s="53" t="s">
        <v>4687</v>
      </c>
      <c r="B300">
        <v>5346</v>
      </c>
      <c r="C300" s="18">
        <v>44572</v>
      </c>
      <c r="D300">
        <v>1004</v>
      </c>
      <c r="E300">
        <v>0</v>
      </c>
      <c r="F300">
        <v>1</v>
      </c>
      <c r="G300" s="53" t="s">
        <v>3647</v>
      </c>
    </row>
    <row r="301" spans="1:7" x14ac:dyDescent="0.25">
      <c r="A301" s="53" t="s">
        <v>4687</v>
      </c>
      <c r="B301">
        <v>5347</v>
      </c>
      <c r="C301" s="18">
        <v>44572</v>
      </c>
      <c r="D301">
        <v>1003</v>
      </c>
      <c r="E301">
        <v>4</v>
      </c>
      <c r="F301">
        <v>3</v>
      </c>
      <c r="G301" s="53" t="s">
        <v>3647</v>
      </c>
    </row>
    <row r="302" spans="1:7" x14ac:dyDescent="0.25">
      <c r="A302" s="53" t="s">
        <v>4687</v>
      </c>
      <c r="B302">
        <v>5348</v>
      </c>
      <c r="C302" s="18">
        <v>44572</v>
      </c>
      <c r="D302">
        <v>1002</v>
      </c>
      <c r="E302">
        <v>0</v>
      </c>
      <c r="F302">
        <v>3</v>
      </c>
      <c r="G302" s="53" t="s">
        <v>3648</v>
      </c>
    </row>
    <row r="303" spans="1:7" x14ac:dyDescent="0.25">
      <c r="A303" s="53" t="s">
        <v>4687</v>
      </c>
      <c r="B303">
        <v>5349</v>
      </c>
      <c r="C303" s="18">
        <v>44572</v>
      </c>
      <c r="D303">
        <v>1004</v>
      </c>
      <c r="E303">
        <v>5</v>
      </c>
      <c r="F303">
        <v>2</v>
      </c>
      <c r="G303" s="53" t="s">
        <v>3644</v>
      </c>
    </row>
    <row r="304" spans="1:7" x14ac:dyDescent="0.25">
      <c r="A304" s="53" t="s">
        <v>4687</v>
      </c>
      <c r="B304">
        <v>5350</v>
      </c>
      <c r="C304" s="18">
        <v>44572</v>
      </c>
      <c r="D304">
        <v>1001</v>
      </c>
      <c r="E304">
        <v>0</v>
      </c>
      <c r="F304">
        <v>1</v>
      </c>
      <c r="G304" s="53" t="s">
        <v>3647</v>
      </c>
    </row>
    <row r="305" spans="1:7" x14ac:dyDescent="0.25">
      <c r="A305" s="53" t="s">
        <v>4687</v>
      </c>
      <c r="B305">
        <v>5351</v>
      </c>
      <c r="C305" s="18">
        <v>44572</v>
      </c>
      <c r="D305">
        <v>1003</v>
      </c>
      <c r="E305">
        <v>0</v>
      </c>
      <c r="F305">
        <v>1</v>
      </c>
      <c r="G305" s="53" t="s">
        <v>3644</v>
      </c>
    </row>
    <row r="306" spans="1:7" x14ac:dyDescent="0.25">
      <c r="A306" s="53" t="s">
        <v>4687</v>
      </c>
      <c r="B306">
        <v>5352</v>
      </c>
      <c r="C306" s="18">
        <v>44572</v>
      </c>
      <c r="D306">
        <v>1007</v>
      </c>
      <c r="E306">
        <v>0</v>
      </c>
      <c r="F306">
        <v>4</v>
      </c>
      <c r="G306" s="53" t="s">
        <v>3653</v>
      </c>
    </row>
    <row r="307" spans="1:7" x14ac:dyDescent="0.25">
      <c r="A307" s="53" t="s">
        <v>4687</v>
      </c>
      <c r="B307">
        <v>5353</v>
      </c>
      <c r="C307" s="18">
        <v>44572</v>
      </c>
      <c r="D307">
        <v>1003</v>
      </c>
      <c r="E307">
        <v>0</v>
      </c>
      <c r="F307">
        <v>3</v>
      </c>
      <c r="G307" s="53" t="s">
        <v>3648</v>
      </c>
    </row>
    <row r="308" spans="1:7" x14ac:dyDescent="0.25">
      <c r="A308" s="53" t="s">
        <v>4687</v>
      </c>
      <c r="B308">
        <v>5354</v>
      </c>
      <c r="C308" s="18">
        <v>44572</v>
      </c>
      <c r="D308">
        <v>1003</v>
      </c>
      <c r="E308">
        <v>0</v>
      </c>
      <c r="F308">
        <v>3</v>
      </c>
      <c r="G308" s="53" t="s">
        <v>3644</v>
      </c>
    </row>
    <row r="309" spans="1:7" x14ac:dyDescent="0.25">
      <c r="A309" s="53" t="s">
        <v>4687</v>
      </c>
      <c r="B309">
        <v>5355</v>
      </c>
      <c r="C309" s="18">
        <v>44572</v>
      </c>
      <c r="D309">
        <v>1004</v>
      </c>
      <c r="E309">
        <v>5</v>
      </c>
      <c r="F309">
        <v>2</v>
      </c>
      <c r="G309" s="53" t="s">
        <v>3647</v>
      </c>
    </row>
    <row r="310" spans="1:7" x14ac:dyDescent="0.25">
      <c r="A310" s="53" t="s">
        <v>4687</v>
      </c>
      <c r="B310">
        <v>5357</v>
      </c>
      <c r="C310" s="18">
        <v>44572</v>
      </c>
      <c r="D310">
        <v>1007</v>
      </c>
      <c r="E310">
        <v>4</v>
      </c>
      <c r="F310">
        <v>2</v>
      </c>
      <c r="G310" s="53" t="s">
        <v>3657</v>
      </c>
    </row>
    <row r="311" spans="1:7" x14ac:dyDescent="0.25">
      <c r="A311" s="53" t="s">
        <v>4687</v>
      </c>
      <c r="B311">
        <v>5358</v>
      </c>
      <c r="C311" s="18">
        <v>44572</v>
      </c>
      <c r="D311">
        <v>1004</v>
      </c>
      <c r="E311">
        <v>5</v>
      </c>
      <c r="F311">
        <v>2</v>
      </c>
      <c r="G311" s="53" t="s">
        <v>3655</v>
      </c>
    </row>
    <row r="312" spans="1:7" x14ac:dyDescent="0.25">
      <c r="A312" s="53" t="s">
        <v>4687</v>
      </c>
      <c r="B312">
        <v>5359</v>
      </c>
      <c r="C312" s="18">
        <v>44572</v>
      </c>
      <c r="D312">
        <v>1002</v>
      </c>
      <c r="E312">
        <v>0</v>
      </c>
      <c r="F312">
        <v>4</v>
      </c>
      <c r="G312" s="53" t="s">
        <v>3653</v>
      </c>
    </row>
    <row r="313" spans="1:7" x14ac:dyDescent="0.25">
      <c r="A313" s="53" t="s">
        <v>4687</v>
      </c>
      <c r="B313">
        <v>5360</v>
      </c>
      <c r="C313" s="18">
        <v>44572</v>
      </c>
      <c r="D313">
        <v>1004</v>
      </c>
      <c r="E313">
        <v>0</v>
      </c>
      <c r="F313">
        <v>4</v>
      </c>
      <c r="G313" s="53" t="s">
        <v>3655</v>
      </c>
    </row>
    <row r="314" spans="1:7" x14ac:dyDescent="0.25">
      <c r="A314" s="53" t="s">
        <v>4687</v>
      </c>
      <c r="B314">
        <v>5361</v>
      </c>
      <c r="C314" s="18">
        <v>44572</v>
      </c>
      <c r="D314">
        <v>1007</v>
      </c>
      <c r="E314">
        <v>0</v>
      </c>
      <c r="F314">
        <v>2</v>
      </c>
      <c r="G314" s="53" t="s">
        <v>3648</v>
      </c>
    </row>
    <row r="315" spans="1:7" x14ac:dyDescent="0.25">
      <c r="A315" s="53" t="s">
        <v>4687</v>
      </c>
      <c r="B315">
        <v>5362</v>
      </c>
      <c r="C315" s="18">
        <v>44572</v>
      </c>
      <c r="D315">
        <v>1003</v>
      </c>
      <c r="E315">
        <v>0</v>
      </c>
      <c r="F315">
        <v>2</v>
      </c>
      <c r="G315" s="53" t="s">
        <v>3647</v>
      </c>
    </row>
    <row r="316" spans="1:7" x14ac:dyDescent="0.25">
      <c r="A316" s="53" t="s">
        <v>4687</v>
      </c>
      <c r="B316">
        <v>5364</v>
      </c>
      <c r="C316" s="18">
        <v>44572</v>
      </c>
      <c r="D316">
        <v>1004</v>
      </c>
      <c r="E316">
        <v>5</v>
      </c>
      <c r="F316">
        <v>1</v>
      </c>
      <c r="G316" s="53" t="s">
        <v>3644</v>
      </c>
    </row>
    <row r="317" spans="1:7" x14ac:dyDescent="0.25">
      <c r="A317" s="53" t="s">
        <v>4687</v>
      </c>
      <c r="B317">
        <v>5365</v>
      </c>
      <c r="C317" s="18">
        <v>44572</v>
      </c>
      <c r="D317">
        <v>1007</v>
      </c>
      <c r="E317">
        <v>4</v>
      </c>
      <c r="F317">
        <v>1</v>
      </c>
      <c r="G317" s="53" t="s">
        <v>3657</v>
      </c>
    </row>
    <row r="318" spans="1:7" x14ac:dyDescent="0.25">
      <c r="A318" s="53" t="s">
        <v>4687</v>
      </c>
      <c r="B318">
        <v>5366</v>
      </c>
      <c r="C318" s="18">
        <v>44572</v>
      </c>
      <c r="D318">
        <v>1006</v>
      </c>
      <c r="E318">
        <v>5</v>
      </c>
      <c r="F318">
        <v>4</v>
      </c>
      <c r="G318" s="53" t="s">
        <v>3648</v>
      </c>
    </row>
    <row r="319" spans="1:7" x14ac:dyDescent="0.25">
      <c r="A319" s="53" t="s">
        <v>4687</v>
      </c>
      <c r="B319">
        <v>5367</v>
      </c>
      <c r="C319" s="18">
        <v>44572</v>
      </c>
      <c r="D319">
        <v>1002</v>
      </c>
      <c r="E319">
        <v>0</v>
      </c>
      <c r="F319">
        <v>1</v>
      </c>
      <c r="G319" s="53" t="s">
        <v>3653</v>
      </c>
    </row>
    <row r="320" spans="1:7" x14ac:dyDescent="0.25">
      <c r="A320" s="53" t="s">
        <v>4687</v>
      </c>
      <c r="B320">
        <v>5368</v>
      </c>
      <c r="C320" s="18">
        <v>44572</v>
      </c>
      <c r="D320">
        <v>1003</v>
      </c>
      <c r="E320">
        <v>4</v>
      </c>
      <c r="F320">
        <v>1</v>
      </c>
      <c r="G320" s="53" t="s">
        <v>3657</v>
      </c>
    </row>
    <row r="321" spans="1:7" x14ac:dyDescent="0.25">
      <c r="A321" s="53" t="s">
        <v>4687</v>
      </c>
      <c r="B321">
        <v>5369</v>
      </c>
      <c r="C321" s="18">
        <v>44572</v>
      </c>
      <c r="D321">
        <v>1007</v>
      </c>
      <c r="E321">
        <v>4</v>
      </c>
      <c r="F321">
        <v>2</v>
      </c>
      <c r="G321" s="53" t="s">
        <v>3647</v>
      </c>
    </row>
    <row r="322" spans="1:7" x14ac:dyDescent="0.25">
      <c r="A322" s="53" t="s">
        <v>4687</v>
      </c>
      <c r="B322">
        <v>5370</v>
      </c>
      <c r="C322" s="18">
        <v>44572</v>
      </c>
      <c r="D322">
        <v>1003</v>
      </c>
      <c r="E322">
        <v>0</v>
      </c>
      <c r="F322">
        <v>1</v>
      </c>
      <c r="G322" s="53" t="s">
        <v>3657</v>
      </c>
    </row>
    <row r="323" spans="1:7" x14ac:dyDescent="0.25">
      <c r="A323" s="53" t="s">
        <v>4687</v>
      </c>
      <c r="B323">
        <v>5371</v>
      </c>
      <c r="C323" s="18">
        <v>44572</v>
      </c>
      <c r="D323">
        <v>1004</v>
      </c>
      <c r="E323">
        <v>5</v>
      </c>
      <c r="F323">
        <v>4</v>
      </c>
      <c r="G323" s="53" t="s">
        <v>3653</v>
      </c>
    </row>
    <row r="324" spans="1:7" x14ac:dyDescent="0.25">
      <c r="A324" s="53" t="s">
        <v>4687</v>
      </c>
      <c r="B324">
        <v>5372</v>
      </c>
      <c r="C324" s="18">
        <v>44572</v>
      </c>
      <c r="D324">
        <v>1001</v>
      </c>
      <c r="E324">
        <v>0</v>
      </c>
      <c r="F324">
        <v>4</v>
      </c>
      <c r="G324" s="53" t="s">
        <v>3644</v>
      </c>
    </row>
    <row r="325" spans="1:7" x14ac:dyDescent="0.25">
      <c r="A325" s="53" t="s">
        <v>4687</v>
      </c>
      <c r="B325">
        <v>5373</v>
      </c>
      <c r="C325" s="18">
        <v>44573</v>
      </c>
      <c r="D325">
        <v>1004</v>
      </c>
      <c r="E325">
        <v>5</v>
      </c>
      <c r="F325">
        <v>3</v>
      </c>
      <c r="G325" s="53" t="s">
        <v>3655</v>
      </c>
    </row>
    <row r="326" spans="1:7" x14ac:dyDescent="0.25">
      <c r="A326" s="53" t="s">
        <v>4687</v>
      </c>
      <c r="B326">
        <v>5374</v>
      </c>
      <c r="C326" s="18">
        <v>44573</v>
      </c>
      <c r="D326">
        <v>1007</v>
      </c>
      <c r="E326">
        <v>0</v>
      </c>
      <c r="F326">
        <v>1</v>
      </c>
      <c r="G326" s="53" t="s">
        <v>3655</v>
      </c>
    </row>
    <row r="327" spans="1:7" x14ac:dyDescent="0.25">
      <c r="A327" s="53" t="s">
        <v>4687</v>
      </c>
      <c r="B327">
        <v>5375</v>
      </c>
      <c r="C327" s="18">
        <v>44573</v>
      </c>
      <c r="D327">
        <v>1006</v>
      </c>
      <c r="E327">
        <v>0</v>
      </c>
      <c r="F327">
        <v>2</v>
      </c>
      <c r="G327" s="53" t="s">
        <v>3653</v>
      </c>
    </row>
    <row r="328" spans="1:7" x14ac:dyDescent="0.25">
      <c r="A328" s="53" t="s">
        <v>4687</v>
      </c>
      <c r="B328">
        <v>5376</v>
      </c>
      <c r="C328" s="18">
        <v>44573</v>
      </c>
      <c r="D328">
        <v>1003</v>
      </c>
      <c r="E328">
        <v>0</v>
      </c>
      <c r="F328">
        <v>4</v>
      </c>
      <c r="G328" s="53" t="s">
        <v>3653</v>
      </c>
    </row>
    <row r="329" spans="1:7" x14ac:dyDescent="0.25">
      <c r="A329" s="53" t="s">
        <v>4687</v>
      </c>
      <c r="B329">
        <v>5377</v>
      </c>
      <c r="C329" s="18">
        <v>44573</v>
      </c>
      <c r="D329">
        <v>1007</v>
      </c>
      <c r="E329">
        <v>4</v>
      </c>
      <c r="F329">
        <v>2</v>
      </c>
      <c r="G329" s="53" t="s">
        <v>3648</v>
      </c>
    </row>
    <row r="330" spans="1:7" x14ac:dyDescent="0.25">
      <c r="A330" s="53" t="s">
        <v>4687</v>
      </c>
      <c r="B330">
        <v>5378</v>
      </c>
      <c r="C330" s="18">
        <v>44573</v>
      </c>
      <c r="D330">
        <v>1003</v>
      </c>
      <c r="E330">
        <v>4</v>
      </c>
      <c r="F330">
        <v>3</v>
      </c>
      <c r="G330" s="53" t="s">
        <v>3653</v>
      </c>
    </row>
    <row r="331" spans="1:7" x14ac:dyDescent="0.25">
      <c r="A331" s="53" t="s">
        <v>4687</v>
      </c>
      <c r="B331">
        <v>5379</v>
      </c>
      <c r="C331" s="18">
        <v>44573</v>
      </c>
      <c r="D331">
        <v>1007</v>
      </c>
      <c r="E331">
        <v>0</v>
      </c>
      <c r="F331">
        <v>3</v>
      </c>
      <c r="G331" s="53" t="s">
        <v>3657</v>
      </c>
    </row>
    <row r="332" spans="1:7" x14ac:dyDescent="0.25">
      <c r="A332" s="53" t="s">
        <v>4687</v>
      </c>
      <c r="B332">
        <v>5380</v>
      </c>
      <c r="C332" s="18">
        <v>44573</v>
      </c>
      <c r="D332">
        <v>1001</v>
      </c>
      <c r="E332">
        <v>0</v>
      </c>
      <c r="F332">
        <v>1</v>
      </c>
      <c r="G332" s="53" t="s">
        <v>3647</v>
      </c>
    </row>
    <row r="333" spans="1:7" x14ac:dyDescent="0.25">
      <c r="A333" s="53" t="s">
        <v>4687</v>
      </c>
      <c r="B333">
        <v>5381</v>
      </c>
      <c r="C333" s="18">
        <v>44573</v>
      </c>
      <c r="D333">
        <v>1002</v>
      </c>
      <c r="E333">
        <v>0</v>
      </c>
      <c r="F333">
        <v>1</v>
      </c>
      <c r="G333" s="53" t="s">
        <v>3653</v>
      </c>
    </row>
    <row r="334" spans="1:7" x14ac:dyDescent="0.25">
      <c r="A334" s="53" t="s">
        <v>4687</v>
      </c>
      <c r="B334">
        <v>5382</v>
      </c>
      <c r="C334" s="18">
        <v>44573</v>
      </c>
      <c r="D334">
        <v>1002</v>
      </c>
      <c r="E334">
        <v>0</v>
      </c>
      <c r="F334">
        <v>3</v>
      </c>
      <c r="G334" s="53" t="s">
        <v>3644</v>
      </c>
    </row>
    <row r="335" spans="1:7" x14ac:dyDescent="0.25">
      <c r="A335" s="53" t="s">
        <v>4687</v>
      </c>
      <c r="B335">
        <v>5383</v>
      </c>
      <c r="C335" s="18">
        <v>44573</v>
      </c>
      <c r="D335">
        <v>1004</v>
      </c>
      <c r="E335">
        <v>0</v>
      </c>
      <c r="F335">
        <v>4</v>
      </c>
      <c r="G335" s="53" t="s">
        <v>3657</v>
      </c>
    </row>
    <row r="336" spans="1:7" x14ac:dyDescent="0.25">
      <c r="A336" s="53" t="s">
        <v>4687</v>
      </c>
      <c r="B336">
        <v>5384</v>
      </c>
      <c r="C336" s="18">
        <v>44573</v>
      </c>
      <c r="D336">
        <v>1002</v>
      </c>
      <c r="E336">
        <v>0</v>
      </c>
      <c r="F336">
        <v>1</v>
      </c>
      <c r="G336" s="53" t="s">
        <v>3647</v>
      </c>
    </row>
    <row r="337" spans="1:7" x14ac:dyDescent="0.25">
      <c r="A337" s="53" t="s">
        <v>4687</v>
      </c>
      <c r="B337">
        <v>5385</v>
      </c>
      <c r="C337" s="18">
        <v>44573</v>
      </c>
      <c r="D337">
        <v>1004</v>
      </c>
      <c r="E337">
        <v>5</v>
      </c>
      <c r="F337">
        <v>4</v>
      </c>
      <c r="G337" s="53" t="s">
        <v>3657</v>
      </c>
    </row>
    <row r="338" spans="1:7" x14ac:dyDescent="0.25">
      <c r="A338" s="53" t="s">
        <v>4687</v>
      </c>
      <c r="B338">
        <v>5386</v>
      </c>
      <c r="C338" s="18">
        <v>44573</v>
      </c>
      <c r="D338">
        <v>1006</v>
      </c>
      <c r="E338">
        <v>5</v>
      </c>
      <c r="F338">
        <v>4</v>
      </c>
      <c r="G338" s="53" t="s">
        <v>3648</v>
      </c>
    </row>
    <row r="339" spans="1:7" x14ac:dyDescent="0.25">
      <c r="A339" s="53" t="s">
        <v>4687</v>
      </c>
      <c r="B339">
        <v>5387</v>
      </c>
      <c r="C339" s="18">
        <v>44573</v>
      </c>
      <c r="D339">
        <v>1001</v>
      </c>
      <c r="E339">
        <v>0</v>
      </c>
      <c r="F339">
        <v>3</v>
      </c>
      <c r="G339" s="53" t="s">
        <v>3648</v>
      </c>
    </row>
    <row r="340" spans="1:7" x14ac:dyDescent="0.25">
      <c r="A340" s="53" t="s">
        <v>4687</v>
      </c>
      <c r="B340">
        <v>5388</v>
      </c>
      <c r="C340" s="18">
        <v>44573</v>
      </c>
      <c r="D340">
        <v>1007</v>
      </c>
      <c r="E340">
        <v>4</v>
      </c>
      <c r="F340">
        <v>2</v>
      </c>
      <c r="G340" s="53" t="s">
        <v>3653</v>
      </c>
    </row>
    <row r="341" spans="1:7" x14ac:dyDescent="0.25">
      <c r="A341" s="53" t="s">
        <v>4687</v>
      </c>
      <c r="B341">
        <v>5389</v>
      </c>
      <c r="C341" s="18">
        <v>44573</v>
      </c>
      <c r="D341">
        <v>1003</v>
      </c>
      <c r="E341">
        <v>4</v>
      </c>
      <c r="F341">
        <v>1</v>
      </c>
      <c r="G341" s="53" t="s">
        <v>3653</v>
      </c>
    </row>
    <row r="342" spans="1:7" x14ac:dyDescent="0.25">
      <c r="A342" s="53" t="s">
        <v>4687</v>
      </c>
      <c r="B342">
        <v>5390</v>
      </c>
      <c r="C342" s="18">
        <v>44573</v>
      </c>
      <c r="D342">
        <v>1006</v>
      </c>
      <c r="E342">
        <v>5</v>
      </c>
      <c r="F342">
        <v>3</v>
      </c>
      <c r="G342" s="53" t="s">
        <v>3644</v>
      </c>
    </row>
    <row r="343" spans="1:7" x14ac:dyDescent="0.25">
      <c r="A343" s="53" t="s">
        <v>4687</v>
      </c>
      <c r="B343">
        <v>5391</v>
      </c>
      <c r="C343" s="18">
        <v>44573</v>
      </c>
      <c r="D343">
        <v>1003</v>
      </c>
      <c r="E343">
        <v>0</v>
      </c>
      <c r="F343">
        <v>4</v>
      </c>
      <c r="G343" s="53" t="s">
        <v>3647</v>
      </c>
    </row>
    <row r="344" spans="1:7" x14ac:dyDescent="0.25">
      <c r="A344" s="53" t="s">
        <v>4687</v>
      </c>
      <c r="B344">
        <v>5392</v>
      </c>
      <c r="C344" s="18">
        <v>44573</v>
      </c>
      <c r="D344">
        <v>1003</v>
      </c>
      <c r="E344">
        <v>4</v>
      </c>
      <c r="F344">
        <v>1</v>
      </c>
      <c r="G344" s="53" t="s">
        <v>3644</v>
      </c>
    </row>
    <row r="345" spans="1:7" x14ac:dyDescent="0.25">
      <c r="A345" s="53" t="s">
        <v>4687</v>
      </c>
      <c r="B345">
        <v>5393</v>
      </c>
      <c r="C345" s="18">
        <v>44573</v>
      </c>
      <c r="D345">
        <v>1006</v>
      </c>
      <c r="E345">
        <v>0</v>
      </c>
      <c r="F345">
        <v>2</v>
      </c>
      <c r="G345" s="53" t="s">
        <v>3644</v>
      </c>
    </row>
    <row r="346" spans="1:7" x14ac:dyDescent="0.25">
      <c r="A346" s="53" t="s">
        <v>4687</v>
      </c>
      <c r="B346">
        <v>5394</v>
      </c>
      <c r="C346" s="18">
        <v>44573</v>
      </c>
      <c r="D346">
        <v>1006</v>
      </c>
      <c r="E346">
        <v>0</v>
      </c>
      <c r="F346">
        <v>1</v>
      </c>
      <c r="G346" s="53" t="s">
        <v>3653</v>
      </c>
    </row>
    <row r="347" spans="1:7" x14ac:dyDescent="0.25">
      <c r="A347" s="53" t="s">
        <v>4687</v>
      </c>
      <c r="B347">
        <v>5395</v>
      </c>
      <c r="C347" s="18">
        <v>44573</v>
      </c>
      <c r="D347">
        <v>1003</v>
      </c>
      <c r="E347">
        <v>4</v>
      </c>
      <c r="F347">
        <v>1</v>
      </c>
      <c r="G347" s="53" t="s">
        <v>3655</v>
      </c>
    </row>
    <row r="348" spans="1:7" x14ac:dyDescent="0.25">
      <c r="A348" s="53" t="s">
        <v>4687</v>
      </c>
      <c r="B348">
        <v>5396</v>
      </c>
      <c r="C348" s="18">
        <v>44573</v>
      </c>
      <c r="D348">
        <v>1003</v>
      </c>
      <c r="E348">
        <v>0</v>
      </c>
      <c r="F348">
        <v>1</v>
      </c>
      <c r="G348" s="53" t="s">
        <v>3648</v>
      </c>
    </row>
    <row r="349" spans="1:7" x14ac:dyDescent="0.25">
      <c r="A349" s="53" t="s">
        <v>4687</v>
      </c>
      <c r="B349">
        <v>5397</v>
      </c>
      <c r="C349" s="18">
        <v>44573</v>
      </c>
      <c r="D349">
        <v>1003</v>
      </c>
      <c r="E349">
        <v>4</v>
      </c>
      <c r="F349">
        <v>3</v>
      </c>
      <c r="G349" s="53" t="s">
        <v>3653</v>
      </c>
    </row>
    <row r="350" spans="1:7" x14ac:dyDescent="0.25">
      <c r="A350" s="53" t="s">
        <v>4687</v>
      </c>
      <c r="B350">
        <v>5398</v>
      </c>
      <c r="C350" s="18">
        <v>44574</v>
      </c>
      <c r="D350">
        <v>1003</v>
      </c>
      <c r="E350">
        <v>4</v>
      </c>
      <c r="F350">
        <v>4</v>
      </c>
      <c r="G350" s="53" t="s">
        <v>3647</v>
      </c>
    </row>
    <row r="351" spans="1:7" x14ac:dyDescent="0.25">
      <c r="A351" s="53" t="s">
        <v>4687</v>
      </c>
      <c r="B351">
        <v>5399</v>
      </c>
      <c r="C351" s="18">
        <v>44574</v>
      </c>
      <c r="D351">
        <v>1006</v>
      </c>
      <c r="E351">
        <v>5</v>
      </c>
      <c r="F351">
        <v>2</v>
      </c>
      <c r="G351" s="53" t="s">
        <v>3657</v>
      </c>
    </row>
    <row r="352" spans="1:7" x14ac:dyDescent="0.25">
      <c r="A352" s="53" t="s">
        <v>4687</v>
      </c>
      <c r="B352">
        <v>5400</v>
      </c>
      <c r="C352" s="18">
        <v>44574</v>
      </c>
      <c r="D352">
        <v>1004</v>
      </c>
      <c r="E352">
        <v>0</v>
      </c>
      <c r="F352">
        <v>1</v>
      </c>
      <c r="G352" s="53" t="s">
        <v>3644</v>
      </c>
    </row>
    <row r="353" spans="1:7" x14ac:dyDescent="0.25">
      <c r="A353" s="53" t="s">
        <v>4687</v>
      </c>
      <c r="B353">
        <v>5401</v>
      </c>
      <c r="C353" s="18">
        <v>44574</v>
      </c>
      <c r="D353">
        <v>1003</v>
      </c>
      <c r="E353">
        <v>4</v>
      </c>
      <c r="F353">
        <v>2</v>
      </c>
      <c r="G353" s="53" t="s">
        <v>3657</v>
      </c>
    </row>
    <row r="354" spans="1:7" x14ac:dyDescent="0.25">
      <c r="A354" s="53" t="s">
        <v>4687</v>
      </c>
      <c r="B354">
        <v>5402</v>
      </c>
      <c r="C354" s="18">
        <v>44574</v>
      </c>
      <c r="D354">
        <v>1006</v>
      </c>
      <c r="E354">
        <v>0</v>
      </c>
      <c r="F354">
        <v>3</v>
      </c>
      <c r="G354" s="53" t="s">
        <v>3647</v>
      </c>
    </row>
    <row r="355" spans="1:7" x14ac:dyDescent="0.25">
      <c r="A355" s="53" t="s">
        <v>4687</v>
      </c>
      <c r="B355">
        <v>5403</v>
      </c>
      <c r="C355" s="18">
        <v>44574</v>
      </c>
      <c r="D355">
        <v>1004</v>
      </c>
      <c r="E355">
        <v>5</v>
      </c>
      <c r="F355">
        <v>3</v>
      </c>
      <c r="G355" s="53" t="s">
        <v>3653</v>
      </c>
    </row>
    <row r="356" spans="1:7" x14ac:dyDescent="0.25">
      <c r="A356" s="53" t="s">
        <v>4687</v>
      </c>
      <c r="B356">
        <v>5404</v>
      </c>
      <c r="C356" s="18">
        <v>44574</v>
      </c>
      <c r="D356">
        <v>1006</v>
      </c>
      <c r="E356">
        <v>0</v>
      </c>
      <c r="F356">
        <v>3</v>
      </c>
      <c r="G356" s="53" t="s">
        <v>3655</v>
      </c>
    </row>
    <row r="357" spans="1:7" x14ac:dyDescent="0.25">
      <c r="A357" s="53" t="s">
        <v>4687</v>
      </c>
      <c r="B357">
        <v>5405</v>
      </c>
      <c r="C357" s="18">
        <v>44574</v>
      </c>
      <c r="D357">
        <v>1004</v>
      </c>
      <c r="E357">
        <v>0</v>
      </c>
      <c r="F357">
        <v>1</v>
      </c>
      <c r="G357" s="53" t="s">
        <v>3648</v>
      </c>
    </row>
    <row r="358" spans="1:7" x14ac:dyDescent="0.25">
      <c r="A358" s="53" t="s">
        <v>4687</v>
      </c>
      <c r="B358">
        <v>5406</v>
      </c>
      <c r="C358" s="18">
        <v>44574</v>
      </c>
      <c r="D358">
        <v>1004</v>
      </c>
      <c r="E358">
        <v>0</v>
      </c>
      <c r="F358">
        <v>2</v>
      </c>
      <c r="G358" s="53" t="s">
        <v>3657</v>
      </c>
    </row>
    <row r="359" spans="1:7" x14ac:dyDescent="0.25">
      <c r="A359" s="53" t="s">
        <v>4687</v>
      </c>
      <c r="B359">
        <v>5407</v>
      </c>
      <c r="C359" s="18">
        <v>44574</v>
      </c>
      <c r="D359">
        <v>1006</v>
      </c>
      <c r="E359">
        <v>5</v>
      </c>
      <c r="F359">
        <v>4</v>
      </c>
      <c r="G359" s="53" t="s">
        <v>3653</v>
      </c>
    </row>
    <row r="360" spans="1:7" x14ac:dyDescent="0.25">
      <c r="A360" s="53" t="s">
        <v>4687</v>
      </c>
      <c r="B360">
        <v>5408</v>
      </c>
      <c r="C360" s="18">
        <v>44574</v>
      </c>
      <c r="D360">
        <v>1002</v>
      </c>
      <c r="E360">
        <v>0</v>
      </c>
      <c r="F360">
        <v>3</v>
      </c>
      <c r="G360" s="53" t="s">
        <v>3648</v>
      </c>
    </row>
    <row r="361" spans="1:7" x14ac:dyDescent="0.25">
      <c r="A361" s="53" t="s">
        <v>4687</v>
      </c>
      <c r="B361">
        <v>5409</v>
      </c>
      <c r="C361" s="18">
        <v>44574</v>
      </c>
      <c r="D361">
        <v>1007</v>
      </c>
      <c r="E361">
        <v>4</v>
      </c>
      <c r="F361">
        <v>3</v>
      </c>
      <c r="G361" s="53" t="s">
        <v>3644</v>
      </c>
    </row>
    <row r="362" spans="1:7" x14ac:dyDescent="0.25">
      <c r="A362" s="53" t="s">
        <v>4687</v>
      </c>
      <c r="B362">
        <v>5410</v>
      </c>
      <c r="C362" s="18">
        <v>44574</v>
      </c>
      <c r="D362">
        <v>1003</v>
      </c>
      <c r="E362">
        <v>0</v>
      </c>
      <c r="F362">
        <v>4</v>
      </c>
      <c r="G362" s="53" t="s">
        <v>3655</v>
      </c>
    </row>
    <row r="363" spans="1:7" x14ac:dyDescent="0.25">
      <c r="A363" s="53" t="s">
        <v>4687</v>
      </c>
      <c r="B363">
        <v>5411</v>
      </c>
      <c r="C363" s="18">
        <v>44574</v>
      </c>
      <c r="D363">
        <v>1004</v>
      </c>
      <c r="E363">
        <v>0</v>
      </c>
      <c r="F363">
        <v>3</v>
      </c>
      <c r="G363" s="53" t="s">
        <v>3644</v>
      </c>
    </row>
    <row r="364" spans="1:7" x14ac:dyDescent="0.25">
      <c r="A364" s="53" t="s">
        <v>4687</v>
      </c>
      <c r="B364">
        <v>5412</v>
      </c>
      <c r="C364" s="18">
        <v>44574</v>
      </c>
      <c r="D364">
        <v>1007</v>
      </c>
      <c r="E364">
        <v>4</v>
      </c>
      <c r="F364">
        <v>1</v>
      </c>
      <c r="G364" s="53" t="s">
        <v>3655</v>
      </c>
    </row>
    <row r="365" spans="1:7" x14ac:dyDescent="0.25">
      <c r="A365" s="53" t="s">
        <v>4687</v>
      </c>
      <c r="B365">
        <v>5413</v>
      </c>
      <c r="C365" s="18">
        <v>44574</v>
      </c>
      <c r="D365">
        <v>1003</v>
      </c>
      <c r="E365">
        <v>0</v>
      </c>
      <c r="F365">
        <v>2</v>
      </c>
      <c r="G365" s="53" t="s">
        <v>3647</v>
      </c>
    </row>
    <row r="366" spans="1:7" x14ac:dyDescent="0.25">
      <c r="A366" s="53" t="s">
        <v>4687</v>
      </c>
      <c r="B366">
        <v>5414</v>
      </c>
      <c r="C366" s="18">
        <v>44574</v>
      </c>
      <c r="D366">
        <v>1001</v>
      </c>
      <c r="E366">
        <v>0</v>
      </c>
      <c r="F366">
        <v>2</v>
      </c>
      <c r="G366" s="53" t="s">
        <v>3648</v>
      </c>
    </row>
    <row r="367" spans="1:7" x14ac:dyDescent="0.25">
      <c r="A367" s="53" t="s">
        <v>4687</v>
      </c>
      <c r="B367">
        <v>5416</v>
      </c>
      <c r="C367" s="18">
        <v>44574</v>
      </c>
      <c r="D367">
        <v>1003</v>
      </c>
      <c r="E367">
        <v>4</v>
      </c>
      <c r="F367">
        <v>3</v>
      </c>
      <c r="G367" s="53" t="s">
        <v>3647</v>
      </c>
    </row>
    <row r="368" spans="1:7" x14ac:dyDescent="0.25">
      <c r="A368" s="53" t="s">
        <v>4687</v>
      </c>
      <c r="B368">
        <v>5417</v>
      </c>
      <c r="C368" s="18">
        <v>44574</v>
      </c>
      <c r="D368">
        <v>1006</v>
      </c>
      <c r="E368">
        <v>5</v>
      </c>
      <c r="F368">
        <v>3</v>
      </c>
      <c r="G368" s="53" t="s">
        <v>3657</v>
      </c>
    </row>
    <row r="369" spans="1:7" x14ac:dyDescent="0.25">
      <c r="A369" s="53" t="s">
        <v>4687</v>
      </c>
      <c r="B369">
        <v>5419</v>
      </c>
      <c r="C369" s="18">
        <v>44574</v>
      </c>
      <c r="D369">
        <v>1003</v>
      </c>
      <c r="E369">
        <v>4</v>
      </c>
      <c r="F369">
        <v>2</v>
      </c>
      <c r="G369" s="53" t="s">
        <v>3644</v>
      </c>
    </row>
    <row r="370" spans="1:7" x14ac:dyDescent="0.25">
      <c r="A370" s="53" t="s">
        <v>4687</v>
      </c>
      <c r="B370">
        <v>5420</v>
      </c>
      <c r="C370" s="18">
        <v>44574</v>
      </c>
      <c r="D370">
        <v>1007</v>
      </c>
      <c r="E370">
        <v>0</v>
      </c>
      <c r="F370">
        <v>1</v>
      </c>
      <c r="G370" s="53" t="s">
        <v>3657</v>
      </c>
    </row>
    <row r="371" spans="1:7" x14ac:dyDescent="0.25">
      <c r="A371" s="53" t="s">
        <v>4687</v>
      </c>
      <c r="B371">
        <v>5421</v>
      </c>
      <c r="C371" s="18">
        <v>44574</v>
      </c>
      <c r="D371">
        <v>1003</v>
      </c>
      <c r="E371">
        <v>4</v>
      </c>
      <c r="F371">
        <v>1</v>
      </c>
      <c r="G371" s="53" t="s">
        <v>3648</v>
      </c>
    </row>
    <row r="372" spans="1:7" x14ac:dyDescent="0.25">
      <c r="A372" s="53" t="s">
        <v>4687</v>
      </c>
      <c r="B372">
        <v>5422</v>
      </c>
      <c r="C372" s="18">
        <v>44574</v>
      </c>
      <c r="D372">
        <v>1006</v>
      </c>
      <c r="E372">
        <v>0</v>
      </c>
      <c r="F372">
        <v>1</v>
      </c>
      <c r="G372" s="53" t="s">
        <v>3648</v>
      </c>
    </row>
    <row r="373" spans="1:7" x14ac:dyDescent="0.25">
      <c r="A373" s="53" t="s">
        <v>4687</v>
      </c>
      <c r="B373">
        <v>5423</v>
      </c>
      <c r="C373" s="18">
        <v>44574</v>
      </c>
      <c r="D373">
        <v>1006</v>
      </c>
      <c r="E373">
        <v>0</v>
      </c>
      <c r="F373">
        <v>1</v>
      </c>
      <c r="G373" s="53" t="s">
        <v>3655</v>
      </c>
    </row>
    <row r="374" spans="1:7" x14ac:dyDescent="0.25">
      <c r="A374" s="53" t="s">
        <v>4687</v>
      </c>
      <c r="B374">
        <v>5424</v>
      </c>
      <c r="C374" s="18">
        <v>44574</v>
      </c>
      <c r="D374">
        <v>1003</v>
      </c>
      <c r="E374">
        <v>0</v>
      </c>
      <c r="F374">
        <v>3</v>
      </c>
      <c r="G374" s="53" t="s">
        <v>3647</v>
      </c>
    </row>
    <row r="375" spans="1:7" x14ac:dyDescent="0.25">
      <c r="A375" s="53" t="s">
        <v>4687</v>
      </c>
      <c r="B375">
        <v>5426</v>
      </c>
      <c r="C375" s="18">
        <v>44574</v>
      </c>
      <c r="D375">
        <v>1002</v>
      </c>
      <c r="E375">
        <v>0</v>
      </c>
      <c r="F375">
        <v>3</v>
      </c>
      <c r="G375" s="53" t="s">
        <v>3644</v>
      </c>
    </row>
    <row r="376" spans="1:7" x14ac:dyDescent="0.25">
      <c r="A376" s="53" t="s">
        <v>4687</v>
      </c>
      <c r="B376">
        <v>5427</v>
      </c>
      <c r="C376" s="18">
        <v>44574</v>
      </c>
      <c r="D376">
        <v>1004</v>
      </c>
      <c r="E376">
        <v>0</v>
      </c>
      <c r="F376">
        <v>4</v>
      </c>
      <c r="G376" s="53" t="s">
        <v>3648</v>
      </c>
    </row>
    <row r="377" spans="1:7" x14ac:dyDescent="0.25">
      <c r="A377" s="53" t="s">
        <v>4687</v>
      </c>
      <c r="B377">
        <v>5429</v>
      </c>
      <c r="C377" s="18">
        <v>44574</v>
      </c>
      <c r="D377">
        <v>1006</v>
      </c>
      <c r="E377">
        <v>0</v>
      </c>
      <c r="F377">
        <v>2</v>
      </c>
      <c r="G377" s="53" t="s">
        <v>3657</v>
      </c>
    </row>
    <row r="378" spans="1:7" x14ac:dyDescent="0.25">
      <c r="A378" s="53" t="s">
        <v>4687</v>
      </c>
      <c r="B378">
        <v>5430</v>
      </c>
      <c r="C378" s="18">
        <v>44574</v>
      </c>
      <c r="D378">
        <v>1006</v>
      </c>
      <c r="E378">
        <v>5</v>
      </c>
      <c r="F378">
        <v>1</v>
      </c>
      <c r="G378" s="53" t="s">
        <v>3644</v>
      </c>
    </row>
    <row r="379" spans="1:7" x14ac:dyDescent="0.25">
      <c r="A379" s="53" t="s">
        <v>4687</v>
      </c>
      <c r="B379">
        <v>5431</v>
      </c>
      <c r="C379" s="18">
        <v>44574</v>
      </c>
      <c r="D379">
        <v>1006</v>
      </c>
      <c r="E379">
        <v>0</v>
      </c>
      <c r="F379">
        <v>1</v>
      </c>
      <c r="G379" s="53" t="s">
        <v>3657</v>
      </c>
    </row>
    <row r="380" spans="1:7" x14ac:dyDescent="0.25">
      <c r="A380" s="53" t="s">
        <v>4687</v>
      </c>
      <c r="B380">
        <v>5432</v>
      </c>
      <c r="C380" s="18">
        <v>44574</v>
      </c>
      <c r="D380">
        <v>1001</v>
      </c>
      <c r="E380">
        <v>0</v>
      </c>
      <c r="F380">
        <v>2</v>
      </c>
      <c r="G380" s="53" t="s">
        <v>3644</v>
      </c>
    </row>
    <row r="381" spans="1:7" x14ac:dyDescent="0.25">
      <c r="A381" s="53" t="s">
        <v>4687</v>
      </c>
      <c r="B381">
        <v>5433</v>
      </c>
      <c r="C381" s="18">
        <v>44574</v>
      </c>
      <c r="D381">
        <v>1003</v>
      </c>
      <c r="E381">
        <v>4</v>
      </c>
      <c r="F381">
        <v>2</v>
      </c>
      <c r="G381" s="53" t="s">
        <v>3647</v>
      </c>
    </row>
    <row r="382" spans="1:7" x14ac:dyDescent="0.25">
      <c r="A382" s="53" t="s">
        <v>4687</v>
      </c>
      <c r="B382">
        <v>5435</v>
      </c>
      <c r="C382" s="18">
        <v>44574</v>
      </c>
      <c r="D382">
        <v>1006</v>
      </c>
      <c r="E382">
        <v>0</v>
      </c>
      <c r="F382">
        <v>2</v>
      </c>
      <c r="G382" s="53" t="s">
        <v>3655</v>
      </c>
    </row>
    <row r="383" spans="1:7" x14ac:dyDescent="0.25">
      <c r="A383" s="53" t="s">
        <v>4687</v>
      </c>
      <c r="B383">
        <v>5436</v>
      </c>
      <c r="C383" s="18">
        <v>44575</v>
      </c>
      <c r="D383">
        <v>1003</v>
      </c>
      <c r="E383">
        <v>0</v>
      </c>
      <c r="F383">
        <v>1</v>
      </c>
      <c r="G383" s="53" t="s">
        <v>3657</v>
      </c>
    </row>
    <row r="384" spans="1:7" x14ac:dyDescent="0.25">
      <c r="A384" s="53" t="s">
        <v>4687</v>
      </c>
      <c r="B384">
        <v>5437</v>
      </c>
      <c r="C384" s="18">
        <v>44575</v>
      </c>
      <c r="D384">
        <v>1002</v>
      </c>
      <c r="E384">
        <v>0</v>
      </c>
      <c r="F384">
        <v>4</v>
      </c>
      <c r="G384" s="53" t="s">
        <v>3653</v>
      </c>
    </row>
    <row r="385" spans="1:7" x14ac:dyDescent="0.25">
      <c r="A385" s="53" t="s">
        <v>4687</v>
      </c>
      <c r="B385">
        <v>5438</v>
      </c>
      <c r="C385" s="18">
        <v>44575</v>
      </c>
      <c r="D385">
        <v>1003</v>
      </c>
      <c r="E385">
        <v>4</v>
      </c>
      <c r="F385">
        <v>4</v>
      </c>
      <c r="G385" s="53" t="s">
        <v>3647</v>
      </c>
    </row>
    <row r="386" spans="1:7" x14ac:dyDescent="0.25">
      <c r="A386" s="53" t="s">
        <v>4687</v>
      </c>
      <c r="B386">
        <v>5439</v>
      </c>
      <c r="C386" s="18">
        <v>44575</v>
      </c>
      <c r="D386">
        <v>1006</v>
      </c>
      <c r="E386">
        <v>5</v>
      </c>
      <c r="F386">
        <v>3</v>
      </c>
      <c r="G386" s="53" t="s">
        <v>3657</v>
      </c>
    </row>
    <row r="387" spans="1:7" x14ac:dyDescent="0.25">
      <c r="A387" s="53" t="s">
        <v>4687</v>
      </c>
      <c r="B387">
        <v>5440</v>
      </c>
      <c r="C387" s="18">
        <v>44575</v>
      </c>
      <c r="D387">
        <v>1003</v>
      </c>
      <c r="E387">
        <v>4</v>
      </c>
      <c r="F387">
        <v>1</v>
      </c>
      <c r="G387" s="53" t="s">
        <v>3644</v>
      </c>
    </row>
    <row r="388" spans="1:7" x14ac:dyDescent="0.25">
      <c r="A388" s="53" t="s">
        <v>4687</v>
      </c>
      <c r="B388">
        <v>5441</v>
      </c>
      <c r="C388" s="18">
        <v>44575</v>
      </c>
      <c r="D388">
        <v>1007</v>
      </c>
      <c r="E388">
        <v>4</v>
      </c>
      <c r="F388">
        <v>4</v>
      </c>
      <c r="G388" s="53" t="s">
        <v>3657</v>
      </c>
    </row>
    <row r="389" spans="1:7" x14ac:dyDescent="0.25">
      <c r="A389" s="53" t="s">
        <v>4687</v>
      </c>
      <c r="B389">
        <v>5442</v>
      </c>
      <c r="C389" s="18">
        <v>44575</v>
      </c>
      <c r="D389">
        <v>1006</v>
      </c>
      <c r="E389">
        <v>5</v>
      </c>
      <c r="F389">
        <v>3</v>
      </c>
      <c r="G389" s="53" t="s">
        <v>3648</v>
      </c>
    </row>
    <row r="390" spans="1:7" x14ac:dyDescent="0.25">
      <c r="A390" s="53" t="s">
        <v>4687</v>
      </c>
      <c r="B390">
        <v>5443</v>
      </c>
      <c r="C390" s="18">
        <v>44575</v>
      </c>
      <c r="D390">
        <v>1004</v>
      </c>
      <c r="E390">
        <v>5</v>
      </c>
      <c r="F390">
        <v>1</v>
      </c>
      <c r="G390" s="53" t="s">
        <v>3657</v>
      </c>
    </row>
    <row r="391" spans="1:7" x14ac:dyDescent="0.25">
      <c r="A391" s="53" t="s">
        <v>4687</v>
      </c>
      <c r="B391">
        <v>5444</v>
      </c>
      <c r="C391" s="18">
        <v>44575</v>
      </c>
      <c r="D391">
        <v>1002</v>
      </c>
      <c r="E391">
        <v>0</v>
      </c>
      <c r="F391">
        <v>4</v>
      </c>
      <c r="G391" s="53" t="s">
        <v>3655</v>
      </c>
    </row>
    <row r="392" spans="1:7" x14ac:dyDescent="0.25">
      <c r="A392" s="53" t="s">
        <v>4687</v>
      </c>
      <c r="B392">
        <v>5445</v>
      </c>
      <c r="C392" s="18">
        <v>44575</v>
      </c>
      <c r="D392">
        <v>1004</v>
      </c>
      <c r="E392">
        <v>0</v>
      </c>
      <c r="F392">
        <v>4</v>
      </c>
      <c r="G392" s="53" t="s">
        <v>3647</v>
      </c>
    </row>
    <row r="393" spans="1:7" x14ac:dyDescent="0.25">
      <c r="A393" s="53" t="s">
        <v>4687</v>
      </c>
      <c r="B393">
        <v>5446</v>
      </c>
      <c r="C393" s="18">
        <v>44575</v>
      </c>
      <c r="D393">
        <v>1007</v>
      </c>
      <c r="E393">
        <v>4</v>
      </c>
      <c r="F393">
        <v>2</v>
      </c>
      <c r="G393" s="53" t="s">
        <v>3655</v>
      </c>
    </row>
    <row r="394" spans="1:7" x14ac:dyDescent="0.25">
      <c r="A394" s="53" t="s">
        <v>4687</v>
      </c>
      <c r="B394">
        <v>5447</v>
      </c>
      <c r="C394" s="18">
        <v>44575</v>
      </c>
      <c r="D394">
        <v>1007</v>
      </c>
      <c r="E394">
        <v>4</v>
      </c>
      <c r="F394">
        <v>3</v>
      </c>
      <c r="G394" s="53" t="s">
        <v>3648</v>
      </c>
    </row>
    <row r="395" spans="1:7" x14ac:dyDescent="0.25">
      <c r="A395" s="53" t="s">
        <v>4687</v>
      </c>
      <c r="B395">
        <v>5448</v>
      </c>
      <c r="C395" s="18">
        <v>44575</v>
      </c>
      <c r="D395">
        <v>1006</v>
      </c>
      <c r="E395">
        <v>0</v>
      </c>
      <c r="F395">
        <v>1</v>
      </c>
      <c r="G395" s="53" t="s">
        <v>3644</v>
      </c>
    </row>
    <row r="396" spans="1:7" x14ac:dyDescent="0.25">
      <c r="A396" s="53" t="s">
        <v>4687</v>
      </c>
      <c r="B396">
        <v>5449</v>
      </c>
      <c r="C396" s="18">
        <v>44575</v>
      </c>
      <c r="D396">
        <v>1004</v>
      </c>
      <c r="E396">
        <v>5</v>
      </c>
      <c r="F396">
        <v>3</v>
      </c>
      <c r="G396" s="53" t="s">
        <v>3653</v>
      </c>
    </row>
    <row r="397" spans="1:7" x14ac:dyDescent="0.25">
      <c r="A397" s="53" t="s">
        <v>4687</v>
      </c>
      <c r="B397">
        <v>5450</v>
      </c>
      <c r="C397" s="18">
        <v>44575</v>
      </c>
      <c r="D397">
        <v>1003</v>
      </c>
      <c r="E397">
        <v>4</v>
      </c>
      <c r="F397">
        <v>4</v>
      </c>
      <c r="G397" s="53" t="s">
        <v>3655</v>
      </c>
    </row>
    <row r="398" spans="1:7" x14ac:dyDescent="0.25">
      <c r="A398" s="53" t="s">
        <v>4687</v>
      </c>
      <c r="B398">
        <v>5451</v>
      </c>
      <c r="C398" s="18">
        <v>44575</v>
      </c>
      <c r="D398">
        <v>1002</v>
      </c>
      <c r="E398">
        <v>0</v>
      </c>
      <c r="F398">
        <v>1</v>
      </c>
      <c r="G398" s="53" t="s">
        <v>3644</v>
      </c>
    </row>
    <row r="399" spans="1:7" x14ac:dyDescent="0.25">
      <c r="A399" s="53" t="s">
        <v>4687</v>
      </c>
      <c r="B399">
        <v>5452</v>
      </c>
      <c r="C399" s="18">
        <v>44575</v>
      </c>
      <c r="D399">
        <v>1007</v>
      </c>
      <c r="E399">
        <v>4</v>
      </c>
      <c r="F399">
        <v>4</v>
      </c>
      <c r="G399" s="53" t="s">
        <v>3647</v>
      </c>
    </row>
    <row r="400" spans="1:7" x14ac:dyDescent="0.25">
      <c r="A400" s="53" t="s">
        <v>4687</v>
      </c>
      <c r="B400">
        <v>5453</v>
      </c>
      <c r="C400" s="18">
        <v>44575</v>
      </c>
      <c r="D400">
        <v>1003</v>
      </c>
      <c r="E400">
        <v>0</v>
      </c>
      <c r="F400">
        <v>4</v>
      </c>
      <c r="G400" s="53" t="s">
        <v>3648</v>
      </c>
    </row>
    <row r="401" spans="1:7" x14ac:dyDescent="0.25">
      <c r="A401" s="53" t="s">
        <v>4687</v>
      </c>
      <c r="B401">
        <v>5454</v>
      </c>
      <c r="C401" s="18">
        <v>44575</v>
      </c>
      <c r="D401">
        <v>1007</v>
      </c>
      <c r="E401">
        <v>4</v>
      </c>
      <c r="F401">
        <v>1</v>
      </c>
      <c r="G401" s="53" t="s">
        <v>3655</v>
      </c>
    </row>
    <row r="402" spans="1:7" x14ac:dyDescent="0.25">
      <c r="A402" s="53" t="s">
        <v>4687</v>
      </c>
      <c r="B402">
        <v>5455</v>
      </c>
      <c r="C402" s="18">
        <v>44575</v>
      </c>
      <c r="D402">
        <v>1004</v>
      </c>
      <c r="E402">
        <v>5</v>
      </c>
      <c r="F402">
        <v>4</v>
      </c>
      <c r="G402" s="53" t="s">
        <v>3657</v>
      </c>
    </row>
    <row r="403" spans="1:7" x14ac:dyDescent="0.25">
      <c r="A403" s="53" t="s">
        <v>4687</v>
      </c>
      <c r="B403">
        <v>5456</v>
      </c>
      <c r="C403" s="18">
        <v>44576</v>
      </c>
      <c r="D403">
        <v>1006</v>
      </c>
      <c r="E403">
        <v>5</v>
      </c>
      <c r="F403">
        <v>3</v>
      </c>
      <c r="G403" s="53" t="s">
        <v>3657</v>
      </c>
    </row>
    <row r="404" spans="1:7" x14ac:dyDescent="0.25">
      <c r="A404" s="53" t="s">
        <v>4687</v>
      </c>
      <c r="B404">
        <v>5458</v>
      </c>
      <c r="C404" s="18">
        <v>44576</v>
      </c>
      <c r="D404">
        <v>1004</v>
      </c>
      <c r="E404">
        <v>0</v>
      </c>
      <c r="F404">
        <v>4</v>
      </c>
      <c r="G404" s="53" t="s">
        <v>3657</v>
      </c>
    </row>
    <row r="405" spans="1:7" x14ac:dyDescent="0.25">
      <c r="A405" s="53" t="s">
        <v>4687</v>
      </c>
      <c r="B405">
        <v>5459</v>
      </c>
      <c r="C405" s="18">
        <v>44576</v>
      </c>
      <c r="D405">
        <v>1006</v>
      </c>
      <c r="E405">
        <v>5</v>
      </c>
      <c r="F405">
        <v>1</v>
      </c>
      <c r="G405" s="53" t="s">
        <v>3644</v>
      </c>
    </row>
    <row r="406" spans="1:7" x14ac:dyDescent="0.25">
      <c r="A406" s="53" t="s">
        <v>4687</v>
      </c>
      <c r="B406">
        <v>5460</v>
      </c>
      <c r="C406" s="18">
        <v>44576</v>
      </c>
      <c r="D406">
        <v>1007</v>
      </c>
      <c r="E406">
        <v>4</v>
      </c>
      <c r="F406">
        <v>1</v>
      </c>
      <c r="G406" s="53" t="s">
        <v>3653</v>
      </c>
    </row>
    <row r="407" spans="1:7" x14ac:dyDescent="0.25">
      <c r="A407" s="53" t="s">
        <v>4687</v>
      </c>
      <c r="B407">
        <v>5461</v>
      </c>
      <c r="C407" s="18">
        <v>44576</v>
      </c>
      <c r="D407">
        <v>1007</v>
      </c>
      <c r="E407">
        <v>0</v>
      </c>
      <c r="F407">
        <v>3</v>
      </c>
      <c r="G407" s="53" t="s">
        <v>3648</v>
      </c>
    </row>
    <row r="408" spans="1:7" x14ac:dyDescent="0.25">
      <c r="A408" s="53" t="s">
        <v>4687</v>
      </c>
      <c r="B408">
        <v>5462</v>
      </c>
      <c r="C408" s="18">
        <v>44576</v>
      </c>
      <c r="D408">
        <v>1001</v>
      </c>
      <c r="E408">
        <v>0</v>
      </c>
      <c r="F408">
        <v>4</v>
      </c>
      <c r="G408" s="53" t="s">
        <v>3653</v>
      </c>
    </row>
    <row r="409" spans="1:7" x14ac:dyDescent="0.25">
      <c r="A409" s="53" t="s">
        <v>4687</v>
      </c>
      <c r="B409">
        <v>5463</v>
      </c>
      <c r="C409" s="18">
        <v>44576</v>
      </c>
      <c r="D409">
        <v>1006</v>
      </c>
      <c r="E409">
        <v>5</v>
      </c>
      <c r="F409">
        <v>3</v>
      </c>
      <c r="G409" s="53" t="s">
        <v>3655</v>
      </c>
    </row>
    <row r="410" spans="1:7" x14ac:dyDescent="0.25">
      <c r="A410" s="53" t="s">
        <v>4687</v>
      </c>
      <c r="B410">
        <v>5464</v>
      </c>
      <c r="C410" s="18">
        <v>44576</v>
      </c>
      <c r="D410">
        <v>1002</v>
      </c>
      <c r="E410">
        <v>0</v>
      </c>
      <c r="F410">
        <v>3</v>
      </c>
      <c r="G410" s="53" t="s">
        <v>3644</v>
      </c>
    </row>
    <row r="411" spans="1:7" x14ac:dyDescent="0.25">
      <c r="A411" s="53" t="s">
        <v>4687</v>
      </c>
      <c r="B411">
        <v>5465</v>
      </c>
      <c r="C411" s="18">
        <v>44576</v>
      </c>
      <c r="D411">
        <v>1001</v>
      </c>
      <c r="E411">
        <v>0</v>
      </c>
      <c r="F411">
        <v>3</v>
      </c>
      <c r="G411" s="53" t="s">
        <v>3648</v>
      </c>
    </row>
    <row r="412" spans="1:7" x14ac:dyDescent="0.25">
      <c r="A412" s="53" t="s">
        <v>4687</v>
      </c>
      <c r="B412">
        <v>5466</v>
      </c>
      <c r="C412" s="18">
        <v>44576</v>
      </c>
      <c r="D412">
        <v>1003</v>
      </c>
      <c r="E412">
        <v>0</v>
      </c>
      <c r="F412">
        <v>4</v>
      </c>
      <c r="G412" s="53" t="s">
        <v>3647</v>
      </c>
    </row>
    <row r="413" spans="1:7" x14ac:dyDescent="0.25">
      <c r="A413" s="53" t="s">
        <v>4687</v>
      </c>
      <c r="B413">
        <v>5467</v>
      </c>
      <c r="C413" s="18">
        <v>44576</v>
      </c>
      <c r="D413">
        <v>1003</v>
      </c>
      <c r="E413">
        <v>4</v>
      </c>
      <c r="F413">
        <v>1</v>
      </c>
      <c r="G413" s="53" t="s">
        <v>3655</v>
      </c>
    </row>
    <row r="414" spans="1:7" x14ac:dyDescent="0.25">
      <c r="A414" s="53" t="s">
        <v>4687</v>
      </c>
      <c r="B414">
        <v>5468</v>
      </c>
      <c r="C414" s="18">
        <v>44576</v>
      </c>
      <c r="D414">
        <v>1007</v>
      </c>
      <c r="E414">
        <v>4</v>
      </c>
      <c r="F414">
        <v>4</v>
      </c>
      <c r="G414" s="53" t="s">
        <v>3655</v>
      </c>
    </row>
    <row r="415" spans="1:7" x14ac:dyDescent="0.25">
      <c r="A415" s="53" t="s">
        <v>4687</v>
      </c>
      <c r="B415">
        <v>5469</v>
      </c>
      <c r="C415" s="18">
        <v>44576</v>
      </c>
      <c r="D415">
        <v>1007</v>
      </c>
      <c r="E415">
        <v>4</v>
      </c>
      <c r="F415">
        <v>2</v>
      </c>
      <c r="G415" s="53" t="s">
        <v>3657</v>
      </c>
    </row>
    <row r="416" spans="1:7" x14ac:dyDescent="0.25">
      <c r="A416" s="53" t="s">
        <v>4687</v>
      </c>
      <c r="B416">
        <v>5470</v>
      </c>
      <c r="C416" s="18">
        <v>44576</v>
      </c>
      <c r="D416">
        <v>1007</v>
      </c>
      <c r="E416">
        <v>4</v>
      </c>
      <c r="F416">
        <v>3</v>
      </c>
      <c r="G416" s="53" t="s">
        <v>3647</v>
      </c>
    </row>
    <row r="417" spans="1:7" x14ac:dyDescent="0.25">
      <c r="A417" s="53" t="s">
        <v>4687</v>
      </c>
      <c r="B417">
        <v>5471</v>
      </c>
      <c r="C417" s="18">
        <v>44576</v>
      </c>
      <c r="D417">
        <v>1007</v>
      </c>
      <c r="E417">
        <v>0</v>
      </c>
      <c r="F417">
        <v>2</v>
      </c>
      <c r="G417" s="53" t="s">
        <v>3644</v>
      </c>
    </row>
    <row r="418" spans="1:7" x14ac:dyDescent="0.25">
      <c r="A418" s="53" t="s">
        <v>4687</v>
      </c>
      <c r="B418">
        <v>5472</v>
      </c>
      <c r="C418" s="18">
        <v>44576</v>
      </c>
      <c r="D418">
        <v>1001</v>
      </c>
      <c r="E418">
        <v>0</v>
      </c>
      <c r="F418">
        <v>2</v>
      </c>
      <c r="G418" s="53" t="s">
        <v>3647</v>
      </c>
    </row>
    <row r="419" spans="1:7" x14ac:dyDescent="0.25">
      <c r="A419" s="53" t="s">
        <v>4687</v>
      </c>
      <c r="B419">
        <v>5473</v>
      </c>
      <c r="C419" s="18">
        <v>44576</v>
      </c>
      <c r="D419">
        <v>1007</v>
      </c>
      <c r="E419">
        <v>0</v>
      </c>
      <c r="F419">
        <v>1</v>
      </c>
      <c r="G419" s="53" t="s">
        <v>3653</v>
      </c>
    </row>
    <row r="420" spans="1:7" x14ac:dyDescent="0.25">
      <c r="A420" s="53" t="s">
        <v>4687</v>
      </c>
      <c r="B420">
        <v>5474</v>
      </c>
      <c r="C420" s="18">
        <v>44576</v>
      </c>
      <c r="D420">
        <v>1006</v>
      </c>
      <c r="E420">
        <v>0</v>
      </c>
      <c r="F420">
        <v>1</v>
      </c>
      <c r="G420" s="53" t="s">
        <v>3653</v>
      </c>
    </row>
    <row r="421" spans="1:7" x14ac:dyDescent="0.25">
      <c r="A421" s="53" t="s">
        <v>4687</v>
      </c>
      <c r="B421">
        <v>5475</v>
      </c>
      <c r="C421" s="18">
        <v>44576</v>
      </c>
      <c r="D421">
        <v>1002</v>
      </c>
      <c r="E421">
        <v>0</v>
      </c>
      <c r="F421">
        <v>3</v>
      </c>
      <c r="G421" s="53" t="s">
        <v>3644</v>
      </c>
    </row>
    <row r="422" spans="1:7" x14ac:dyDescent="0.25">
      <c r="A422" s="53" t="s">
        <v>4687</v>
      </c>
      <c r="B422">
        <v>5476</v>
      </c>
      <c r="C422" s="18">
        <v>44576</v>
      </c>
      <c r="D422">
        <v>1006</v>
      </c>
      <c r="E422">
        <v>0</v>
      </c>
      <c r="F422">
        <v>3</v>
      </c>
      <c r="G422" s="53" t="s">
        <v>3647</v>
      </c>
    </row>
    <row r="423" spans="1:7" x14ac:dyDescent="0.25">
      <c r="A423" s="53" t="s">
        <v>4687</v>
      </c>
      <c r="B423">
        <v>5477</v>
      </c>
      <c r="C423" s="18">
        <v>44576</v>
      </c>
      <c r="D423">
        <v>1004</v>
      </c>
      <c r="E423">
        <v>0</v>
      </c>
      <c r="F423">
        <v>4</v>
      </c>
      <c r="G423" s="53" t="s">
        <v>3655</v>
      </c>
    </row>
    <row r="424" spans="1:7" x14ac:dyDescent="0.25">
      <c r="A424" s="53" t="s">
        <v>4687</v>
      </c>
      <c r="B424">
        <v>5478</v>
      </c>
      <c r="C424" s="18">
        <v>44576</v>
      </c>
      <c r="D424">
        <v>1003</v>
      </c>
      <c r="E424">
        <v>4</v>
      </c>
      <c r="F424">
        <v>4</v>
      </c>
      <c r="G424" s="53" t="s">
        <v>3647</v>
      </c>
    </row>
    <row r="425" spans="1:7" x14ac:dyDescent="0.25">
      <c r="A425" s="53" t="s">
        <v>4687</v>
      </c>
      <c r="B425">
        <v>5479</v>
      </c>
      <c r="C425" s="18">
        <v>44576</v>
      </c>
      <c r="D425">
        <v>1003</v>
      </c>
      <c r="E425">
        <v>0</v>
      </c>
      <c r="F425">
        <v>4</v>
      </c>
      <c r="G425" s="53" t="s">
        <v>3648</v>
      </c>
    </row>
    <row r="426" spans="1:7" x14ac:dyDescent="0.25">
      <c r="A426" s="53" t="s">
        <v>4687</v>
      </c>
      <c r="B426">
        <v>5480</v>
      </c>
      <c r="C426" s="18">
        <v>44576</v>
      </c>
      <c r="D426">
        <v>1007</v>
      </c>
      <c r="E426">
        <v>4</v>
      </c>
      <c r="F426">
        <v>4</v>
      </c>
      <c r="G426" s="53" t="s">
        <v>3647</v>
      </c>
    </row>
    <row r="427" spans="1:7" x14ac:dyDescent="0.25">
      <c r="A427" s="53" t="s">
        <v>4687</v>
      </c>
      <c r="B427">
        <v>5481</v>
      </c>
      <c r="C427" s="18">
        <v>44576</v>
      </c>
      <c r="D427">
        <v>1007</v>
      </c>
      <c r="E427">
        <v>4</v>
      </c>
      <c r="F427">
        <v>2</v>
      </c>
      <c r="G427" s="53" t="s">
        <v>3653</v>
      </c>
    </row>
    <row r="428" spans="1:7" x14ac:dyDescent="0.25">
      <c r="A428" s="53" t="s">
        <v>4687</v>
      </c>
      <c r="B428">
        <v>5482</v>
      </c>
      <c r="C428" s="18">
        <v>44576</v>
      </c>
      <c r="D428">
        <v>1001</v>
      </c>
      <c r="E428">
        <v>0</v>
      </c>
      <c r="F428">
        <v>3</v>
      </c>
      <c r="G428" s="53" t="s">
        <v>3647</v>
      </c>
    </row>
    <row r="429" spans="1:7" x14ac:dyDescent="0.25">
      <c r="A429" s="53" t="s">
        <v>4687</v>
      </c>
      <c r="B429">
        <v>5483</v>
      </c>
      <c r="C429" s="18">
        <v>44576</v>
      </c>
      <c r="D429">
        <v>1001</v>
      </c>
      <c r="E429">
        <v>0</v>
      </c>
      <c r="F429">
        <v>2</v>
      </c>
      <c r="G429" s="53" t="s">
        <v>3655</v>
      </c>
    </row>
    <row r="430" spans="1:7" x14ac:dyDescent="0.25">
      <c r="A430" s="53" t="s">
        <v>4687</v>
      </c>
      <c r="B430">
        <v>5484</v>
      </c>
      <c r="C430" s="18">
        <v>44576</v>
      </c>
      <c r="D430">
        <v>1006</v>
      </c>
      <c r="E430">
        <v>5</v>
      </c>
      <c r="F430">
        <v>1</v>
      </c>
      <c r="G430" s="53" t="s">
        <v>3647</v>
      </c>
    </row>
    <row r="431" spans="1:7" x14ac:dyDescent="0.25">
      <c r="A431" s="53" t="s">
        <v>4687</v>
      </c>
      <c r="B431">
        <v>5485</v>
      </c>
      <c r="C431" s="18">
        <v>44576</v>
      </c>
      <c r="D431">
        <v>1007</v>
      </c>
      <c r="E431">
        <v>0</v>
      </c>
      <c r="F431">
        <v>4</v>
      </c>
      <c r="G431" s="53" t="s">
        <v>3644</v>
      </c>
    </row>
    <row r="432" spans="1:7" x14ac:dyDescent="0.25">
      <c r="A432" s="53" t="s">
        <v>4687</v>
      </c>
      <c r="B432">
        <v>5486</v>
      </c>
      <c r="C432" s="18">
        <v>44576</v>
      </c>
      <c r="D432">
        <v>1007</v>
      </c>
      <c r="E432">
        <v>0</v>
      </c>
      <c r="F432">
        <v>3</v>
      </c>
      <c r="G432" s="53" t="s">
        <v>3647</v>
      </c>
    </row>
    <row r="433" spans="1:7" x14ac:dyDescent="0.25">
      <c r="A433" s="53" t="s">
        <v>4687</v>
      </c>
      <c r="B433">
        <v>5487</v>
      </c>
      <c r="C433" s="18">
        <v>44576</v>
      </c>
      <c r="D433">
        <v>1006</v>
      </c>
      <c r="E433">
        <v>0</v>
      </c>
      <c r="F433">
        <v>3</v>
      </c>
      <c r="G433" s="53" t="s">
        <v>3657</v>
      </c>
    </row>
    <row r="434" spans="1:7" x14ac:dyDescent="0.25">
      <c r="A434" s="53" t="s">
        <v>4687</v>
      </c>
      <c r="B434">
        <v>5488</v>
      </c>
      <c r="C434" s="18">
        <v>44576</v>
      </c>
      <c r="D434">
        <v>1007</v>
      </c>
      <c r="E434">
        <v>4</v>
      </c>
      <c r="F434">
        <v>4</v>
      </c>
      <c r="G434" s="53" t="s">
        <v>3653</v>
      </c>
    </row>
    <row r="435" spans="1:7" x14ac:dyDescent="0.25">
      <c r="A435" s="53" t="s">
        <v>4687</v>
      </c>
      <c r="B435">
        <v>5489</v>
      </c>
      <c r="C435" s="18">
        <v>44576</v>
      </c>
      <c r="D435">
        <v>1002</v>
      </c>
      <c r="E435">
        <v>0</v>
      </c>
      <c r="F435">
        <v>2</v>
      </c>
      <c r="G435" s="53" t="s">
        <v>3657</v>
      </c>
    </row>
    <row r="436" spans="1:7" x14ac:dyDescent="0.25">
      <c r="A436" s="53" t="s">
        <v>4687</v>
      </c>
      <c r="B436">
        <v>5490</v>
      </c>
      <c r="C436" s="18">
        <v>44576</v>
      </c>
      <c r="D436">
        <v>1003</v>
      </c>
      <c r="E436">
        <v>4</v>
      </c>
      <c r="F436">
        <v>1</v>
      </c>
      <c r="G436" s="53" t="s">
        <v>3653</v>
      </c>
    </row>
    <row r="437" spans="1:7" x14ac:dyDescent="0.25">
      <c r="A437" s="53" t="s">
        <v>4687</v>
      </c>
      <c r="B437">
        <v>5492</v>
      </c>
      <c r="C437" s="18">
        <v>44576</v>
      </c>
      <c r="D437">
        <v>1003</v>
      </c>
      <c r="E437">
        <v>4</v>
      </c>
      <c r="F437">
        <v>3</v>
      </c>
      <c r="G437" s="53" t="s">
        <v>3648</v>
      </c>
    </row>
    <row r="438" spans="1:7" x14ac:dyDescent="0.25">
      <c r="A438" s="53" t="s">
        <v>4687</v>
      </c>
      <c r="B438">
        <v>5493</v>
      </c>
      <c r="C438" s="18">
        <v>44576</v>
      </c>
      <c r="D438">
        <v>1003</v>
      </c>
      <c r="E438">
        <v>4</v>
      </c>
      <c r="F438">
        <v>1</v>
      </c>
      <c r="G438" s="53" t="s">
        <v>3657</v>
      </c>
    </row>
    <row r="439" spans="1:7" x14ac:dyDescent="0.25">
      <c r="A439" s="53" t="s">
        <v>4687</v>
      </c>
      <c r="B439">
        <v>5494</v>
      </c>
      <c r="C439" s="18">
        <v>44576</v>
      </c>
      <c r="D439">
        <v>1007</v>
      </c>
      <c r="E439">
        <v>0</v>
      </c>
      <c r="F439">
        <v>4</v>
      </c>
      <c r="G439" s="53" t="s">
        <v>3653</v>
      </c>
    </row>
    <row r="440" spans="1:7" x14ac:dyDescent="0.25">
      <c r="A440" s="53" t="s">
        <v>4688</v>
      </c>
      <c r="B440">
        <v>5495</v>
      </c>
      <c r="C440" s="18">
        <v>44577</v>
      </c>
      <c r="D440">
        <v>1006</v>
      </c>
      <c r="E440">
        <v>0</v>
      </c>
      <c r="F440">
        <v>2</v>
      </c>
      <c r="G440" s="53" t="s">
        <v>3648</v>
      </c>
    </row>
    <row r="441" spans="1:7" x14ac:dyDescent="0.25">
      <c r="A441" s="53" t="s">
        <v>4688</v>
      </c>
      <c r="B441">
        <v>5496</v>
      </c>
      <c r="C441" s="18">
        <v>44577</v>
      </c>
      <c r="D441">
        <v>1007</v>
      </c>
      <c r="E441">
        <v>4</v>
      </c>
      <c r="F441">
        <v>2</v>
      </c>
      <c r="G441" s="53" t="s">
        <v>3644</v>
      </c>
    </row>
    <row r="442" spans="1:7" x14ac:dyDescent="0.25">
      <c r="A442" s="53" t="s">
        <v>4688</v>
      </c>
      <c r="B442">
        <v>5497</v>
      </c>
      <c r="C442" s="18">
        <v>44577</v>
      </c>
      <c r="D442">
        <v>1003</v>
      </c>
      <c r="E442">
        <v>4</v>
      </c>
      <c r="F442">
        <v>3</v>
      </c>
      <c r="G442" s="53" t="s">
        <v>3644</v>
      </c>
    </row>
    <row r="443" spans="1:7" x14ac:dyDescent="0.25">
      <c r="A443" s="53" t="s">
        <v>4688</v>
      </c>
      <c r="B443">
        <v>5498</v>
      </c>
      <c r="C443" s="18">
        <v>44577</v>
      </c>
      <c r="D443">
        <v>1001</v>
      </c>
      <c r="E443">
        <v>0</v>
      </c>
      <c r="F443">
        <v>1</v>
      </c>
      <c r="G443" s="53" t="s">
        <v>3653</v>
      </c>
    </row>
    <row r="444" spans="1:7" x14ac:dyDescent="0.25">
      <c r="A444" s="53" t="s">
        <v>4688</v>
      </c>
      <c r="B444">
        <v>5499</v>
      </c>
      <c r="C444" s="18">
        <v>44577</v>
      </c>
      <c r="D444">
        <v>1003</v>
      </c>
      <c r="E444">
        <v>0</v>
      </c>
      <c r="F444">
        <v>2</v>
      </c>
      <c r="G444" s="53" t="s">
        <v>3647</v>
      </c>
    </row>
    <row r="445" spans="1:7" x14ac:dyDescent="0.25">
      <c r="A445" s="53" t="s">
        <v>4688</v>
      </c>
      <c r="B445">
        <v>5500</v>
      </c>
      <c r="C445" s="18">
        <v>44577</v>
      </c>
      <c r="D445">
        <v>1006</v>
      </c>
      <c r="E445">
        <v>5</v>
      </c>
      <c r="F445">
        <v>3</v>
      </c>
      <c r="G445" s="53" t="s">
        <v>3655</v>
      </c>
    </row>
    <row r="446" spans="1:7" x14ac:dyDescent="0.25">
      <c r="A446" s="53" t="s">
        <v>4688</v>
      </c>
      <c r="B446">
        <v>5501</v>
      </c>
      <c r="C446" s="18">
        <v>44577</v>
      </c>
      <c r="D446">
        <v>1006</v>
      </c>
      <c r="E446">
        <v>0</v>
      </c>
      <c r="F446">
        <v>1</v>
      </c>
      <c r="G446" s="53" t="s">
        <v>3657</v>
      </c>
    </row>
    <row r="447" spans="1:7" x14ac:dyDescent="0.25">
      <c r="A447" s="53" t="s">
        <v>4688</v>
      </c>
      <c r="B447">
        <v>5502</v>
      </c>
      <c r="C447" s="18">
        <v>44577</v>
      </c>
      <c r="D447">
        <v>1004</v>
      </c>
      <c r="E447">
        <v>0</v>
      </c>
      <c r="F447">
        <v>4</v>
      </c>
      <c r="G447" s="53" t="s">
        <v>3653</v>
      </c>
    </row>
    <row r="448" spans="1:7" x14ac:dyDescent="0.25">
      <c r="A448" s="53" t="s">
        <v>4688</v>
      </c>
      <c r="B448">
        <v>5503</v>
      </c>
      <c r="C448" s="18">
        <v>44577</v>
      </c>
      <c r="D448">
        <v>1003</v>
      </c>
      <c r="E448">
        <v>4</v>
      </c>
      <c r="F448">
        <v>4</v>
      </c>
      <c r="G448" s="53" t="s">
        <v>3655</v>
      </c>
    </row>
    <row r="449" spans="1:7" x14ac:dyDescent="0.25">
      <c r="A449" s="53" t="s">
        <v>4688</v>
      </c>
      <c r="B449">
        <v>5506</v>
      </c>
      <c r="C449" s="18">
        <v>44577</v>
      </c>
      <c r="D449">
        <v>1006</v>
      </c>
      <c r="E449">
        <v>0</v>
      </c>
      <c r="F449">
        <v>1</v>
      </c>
      <c r="G449" s="53" t="s">
        <v>3657</v>
      </c>
    </row>
    <row r="450" spans="1:7" x14ac:dyDescent="0.25">
      <c r="A450" s="53" t="s">
        <v>4688</v>
      </c>
      <c r="B450">
        <v>5508</v>
      </c>
      <c r="C450" s="18">
        <v>44577</v>
      </c>
      <c r="D450">
        <v>1006</v>
      </c>
      <c r="E450">
        <v>5</v>
      </c>
      <c r="F450">
        <v>2</v>
      </c>
      <c r="G450" s="53" t="s">
        <v>3657</v>
      </c>
    </row>
    <row r="451" spans="1:7" x14ac:dyDescent="0.25">
      <c r="A451" s="53" t="s">
        <v>4688</v>
      </c>
      <c r="B451">
        <v>5509</v>
      </c>
      <c r="C451" s="18">
        <v>44577</v>
      </c>
      <c r="D451">
        <v>1003</v>
      </c>
      <c r="E451">
        <v>0</v>
      </c>
      <c r="F451">
        <v>1</v>
      </c>
      <c r="G451" s="53" t="s">
        <v>3657</v>
      </c>
    </row>
    <row r="452" spans="1:7" x14ac:dyDescent="0.25">
      <c r="A452" s="53" t="s">
        <v>4688</v>
      </c>
      <c r="B452">
        <v>5510</v>
      </c>
      <c r="C452" s="18">
        <v>44577</v>
      </c>
      <c r="D452">
        <v>1003</v>
      </c>
      <c r="E452">
        <v>0</v>
      </c>
      <c r="F452">
        <v>3</v>
      </c>
      <c r="G452" s="53" t="s">
        <v>3644</v>
      </c>
    </row>
    <row r="453" spans="1:7" x14ac:dyDescent="0.25">
      <c r="A453" s="53" t="s">
        <v>4688</v>
      </c>
      <c r="B453">
        <v>5511</v>
      </c>
      <c r="C453" s="18">
        <v>44577</v>
      </c>
      <c r="D453">
        <v>1002</v>
      </c>
      <c r="E453">
        <v>0</v>
      </c>
      <c r="F453">
        <v>1</v>
      </c>
      <c r="G453" s="53" t="s">
        <v>3655</v>
      </c>
    </row>
    <row r="454" spans="1:7" x14ac:dyDescent="0.25">
      <c r="A454" s="53" t="s">
        <v>4688</v>
      </c>
      <c r="B454">
        <v>5512</v>
      </c>
      <c r="C454" s="18">
        <v>44577</v>
      </c>
      <c r="D454">
        <v>1001</v>
      </c>
      <c r="E454">
        <v>0</v>
      </c>
      <c r="F454">
        <v>1</v>
      </c>
      <c r="G454" s="53" t="s">
        <v>3653</v>
      </c>
    </row>
    <row r="455" spans="1:7" x14ac:dyDescent="0.25">
      <c r="A455" s="53" t="s">
        <v>4688</v>
      </c>
      <c r="B455">
        <v>5513</v>
      </c>
      <c r="C455" s="18">
        <v>44577</v>
      </c>
      <c r="D455">
        <v>1001</v>
      </c>
      <c r="E455">
        <v>0</v>
      </c>
      <c r="F455">
        <v>2</v>
      </c>
      <c r="G455" s="53" t="s">
        <v>3657</v>
      </c>
    </row>
    <row r="456" spans="1:7" x14ac:dyDescent="0.25">
      <c r="A456" s="53" t="s">
        <v>4688</v>
      </c>
      <c r="B456">
        <v>5514</v>
      </c>
      <c r="C456" s="18">
        <v>44577</v>
      </c>
      <c r="D456">
        <v>1003</v>
      </c>
      <c r="E456">
        <v>0</v>
      </c>
      <c r="F456">
        <v>3</v>
      </c>
      <c r="G456" s="53" t="s">
        <v>3647</v>
      </c>
    </row>
    <row r="457" spans="1:7" x14ac:dyDescent="0.25">
      <c r="A457" s="53" t="s">
        <v>4688</v>
      </c>
      <c r="B457">
        <v>5515</v>
      </c>
      <c r="C457" s="18">
        <v>44577</v>
      </c>
      <c r="D457">
        <v>1006</v>
      </c>
      <c r="E457">
        <v>5</v>
      </c>
      <c r="F457">
        <v>3</v>
      </c>
      <c r="G457" s="53" t="s">
        <v>3648</v>
      </c>
    </row>
    <row r="458" spans="1:7" x14ac:dyDescent="0.25">
      <c r="A458" s="53" t="s">
        <v>4688</v>
      </c>
      <c r="B458">
        <v>5518</v>
      </c>
      <c r="C458" s="18">
        <v>44577</v>
      </c>
      <c r="D458">
        <v>1003</v>
      </c>
      <c r="E458">
        <v>0</v>
      </c>
      <c r="F458">
        <v>4</v>
      </c>
      <c r="G458" s="53" t="s">
        <v>3647</v>
      </c>
    </row>
    <row r="459" spans="1:7" x14ac:dyDescent="0.25">
      <c r="A459" s="53" t="s">
        <v>4688</v>
      </c>
      <c r="B459">
        <v>5519</v>
      </c>
      <c r="C459" s="18">
        <v>44577</v>
      </c>
      <c r="D459">
        <v>1003</v>
      </c>
      <c r="E459">
        <v>0</v>
      </c>
      <c r="F459">
        <v>4</v>
      </c>
      <c r="G459" s="53" t="s">
        <v>3648</v>
      </c>
    </row>
    <row r="460" spans="1:7" x14ac:dyDescent="0.25">
      <c r="A460" s="53" t="s">
        <v>4688</v>
      </c>
      <c r="B460">
        <v>5520</v>
      </c>
      <c r="C460" s="18">
        <v>44577</v>
      </c>
      <c r="D460">
        <v>1006</v>
      </c>
      <c r="E460">
        <v>0</v>
      </c>
      <c r="F460">
        <v>3</v>
      </c>
      <c r="G460" s="53" t="s">
        <v>3653</v>
      </c>
    </row>
    <row r="461" spans="1:7" x14ac:dyDescent="0.25">
      <c r="A461" s="53" t="s">
        <v>4688</v>
      </c>
      <c r="B461">
        <v>5521</v>
      </c>
      <c r="C461" s="18">
        <v>44577</v>
      </c>
      <c r="D461">
        <v>1003</v>
      </c>
      <c r="E461">
        <v>0</v>
      </c>
      <c r="F461">
        <v>1</v>
      </c>
      <c r="G461" s="53" t="s">
        <v>3657</v>
      </c>
    </row>
    <row r="462" spans="1:7" x14ac:dyDescent="0.25">
      <c r="A462" s="53" t="s">
        <v>4688</v>
      </c>
      <c r="B462">
        <v>5522</v>
      </c>
      <c r="C462" s="18">
        <v>44577</v>
      </c>
      <c r="D462">
        <v>1003</v>
      </c>
      <c r="E462">
        <v>4</v>
      </c>
      <c r="F462">
        <v>1</v>
      </c>
      <c r="G462" s="53" t="s">
        <v>3644</v>
      </c>
    </row>
    <row r="463" spans="1:7" x14ac:dyDescent="0.25">
      <c r="A463" s="53" t="s">
        <v>4688</v>
      </c>
      <c r="B463">
        <v>5523</v>
      </c>
      <c r="C463" s="18">
        <v>44577</v>
      </c>
      <c r="D463">
        <v>1004</v>
      </c>
      <c r="E463">
        <v>5</v>
      </c>
      <c r="F463">
        <v>2</v>
      </c>
      <c r="G463" s="53" t="s">
        <v>3653</v>
      </c>
    </row>
    <row r="464" spans="1:7" x14ac:dyDescent="0.25">
      <c r="A464" s="53" t="s">
        <v>4688</v>
      </c>
      <c r="B464">
        <v>5524</v>
      </c>
      <c r="C464" s="18">
        <v>44577</v>
      </c>
      <c r="D464">
        <v>1006</v>
      </c>
      <c r="E464">
        <v>5</v>
      </c>
      <c r="F464">
        <v>2</v>
      </c>
      <c r="G464" s="53" t="s">
        <v>3644</v>
      </c>
    </row>
    <row r="465" spans="1:7" x14ac:dyDescent="0.25">
      <c r="A465" s="53" t="s">
        <v>4688</v>
      </c>
      <c r="B465">
        <v>5525</v>
      </c>
      <c r="C465" s="18">
        <v>44577</v>
      </c>
      <c r="D465">
        <v>1002</v>
      </c>
      <c r="E465">
        <v>0</v>
      </c>
      <c r="F465">
        <v>2</v>
      </c>
      <c r="G465" s="53" t="s">
        <v>3653</v>
      </c>
    </row>
    <row r="466" spans="1:7" x14ac:dyDescent="0.25">
      <c r="A466" s="53" t="s">
        <v>4688</v>
      </c>
      <c r="B466">
        <v>5527</v>
      </c>
      <c r="C466" s="18">
        <v>44577</v>
      </c>
      <c r="D466">
        <v>1003</v>
      </c>
      <c r="E466">
        <v>4</v>
      </c>
      <c r="F466">
        <v>4</v>
      </c>
      <c r="G466" s="53" t="s">
        <v>3647</v>
      </c>
    </row>
    <row r="467" spans="1:7" x14ac:dyDescent="0.25">
      <c r="A467" s="53" t="s">
        <v>4688</v>
      </c>
      <c r="B467">
        <v>5528</v>
      </c>
      <c r="C467" s="18">
        <v>44577</v>
      </c>
      <c r="D467">
        <v>1003</v>
      </c>
      <c r="E467">
        <v>0</v>
      </c>
      <c r="F467">
        <v>1</v>
      </c>
      <c r="G467" s="53" t="s">
        <v>3647</v>
      </c>
    </row>
    <row r="468" spans="1:7" x14ac:dyDescent="0.25">
      <c r="A468" s="53" t="s">
        <v>4688</v>
      </c>
      <c r="B468">
        <v>5529</v>
      </c>
      <c r="C468" s="18">
        <v>44577</v>
      </c>
      <c r="D468">
        <v>1001</v>
      </c>
      <c r="E468">
        <v>0</v>
      </c>
      <c r="F468">
        <v>4</v>
      </c>
      <c r="G468" s="53" t="s">
        <v>3648</v>
      </c>
    </row>
    <row r="469" spans="1:7" x14ac:dyDescent="0.25">
      <c r="A469" s="53" t="s">
        <v>4688</v>
      </c>
      <c r="B469">
        <v>5530</v>
      </c>
      <c r="C469" s="18">
        <v>44578</v>
      </c>
      <c r="D469">
        <v>1007</v>
      </c>
      <c r="E469">
        <v>0</v>
      </c>
      <c r="F469">
        <v>1</v>
      </c>
      <c r="G469" s="53" t="s">
        <v>3647</v>
      </c>
    </row>
    <row r="470" spans="1:7" x14ac:dyDescent="0.25">
      <c r="A470" s="53" t="s">
        <v>4688</v>
      </c>
      <c r="B470">
        <v>5531</v>
      </c>
      <c r="C470" s="18">
        <v>44578</v>
      </c>
      <c r="D470">
        <v>1007</v>
      </c>
      <c r="E470">
        <v>0</v>
      </c>
      <c r="F470">
        <v>4</v>
      </c>
      <c r="G470" s="53" t="s">
        <v>3655</v>
      </c>
    </row>
    <row r="471" spans="1:7" x14ac:dyDescent="0.25">
      <c r="A471" s="53" t="s">
        <v>4688</v>
      </c>
      <c r="B471">
        <v>5532</v>
      </c>
      <c r="C471" s="18">
        <v>44578</v>
      </c>
      <c r="D471">
        <v>1006</v>
      </c>
      <c r="E471">
        <v>0</v>
      </c>
      <c r="F471">
        <v>3</v>
      </c>
      <c r="G471" s="53" t="s">
        <v>3648</v>
      </c>
    </row>
    <row r="472" spans="1:7" x14ac:dyDescent="0.25">
      <c r="A472" s="53" t="s">
        <v>4688</v>
      </c>
      <c r="B472">
        <v>5533</v>
      </c>
      <c r="C472" s="18">
        <v>44578</v>
      </c>
      <c r="D472">
        <v>1003</v>
      </c>
      <c r="E472">
        <v>0</v>
      </c>
      <c r="F472">
        <v>2</v>
      </c>
      <c r="G472" s="53" t="s">
        <v>3648</v>
      </c>
    </row>
    <row r="473" spans="1:7" x14ac:dyDescent="0.25">
      <c r="A473" s="53" t="s">
        <v>4688</v>
      </c>
      <c r="B473">
        <v>5534</v>
      </c>
      <c r="C473" s="18">
        <v>44578</v>
      </c>
      <c r="D473">
        <v>1002</v>
      </c>
      <c r="E473">
        <v>0</v>
      </c>
      <c r="F473">
        <v>1</v>
      </c>
      <c r="G473" s="53" t="s">
        <v>3657</v>
      </c>
    </row>
    <row r="474" spans="1:7" x14ac:dyDescent="0.25">
      <c r="A474" s="53" t="s">
        <v>4688</v>
      </c>
      <c r="B474">
        <v>5535</v>
      </c>
      <c r="C474" s="18">
        <v>44578</v>
      </c>
      <c r="D474">
        <v>1007</v>
      </c>
      <c r="E474">
        <v>0</v>
      </c>
      <c r="F474">
        <v>4</v>
      </c>
      <c r="G474" s="53" t="s">
        <v>3648</v>
      </c>
    </row>
    <row r="475" spans="1:7" x14ac:dyDescent="0.25">
      <c r="A475" s="53" t="s">
        <v>4688</v>
      </c>
      <c r="B475">
        <v>5536</v>
      </c>
      <c r="C475" s="18">
        <v>44578</v>
      </c>
      <c r="D475">
        <v>1006</v>
      </c>
      <c r="E475">
        <v>5</v>
      </c>
      <c r="F475">
        <v>4</v>
      </c>
      <c r="G475" s="53" t="s">
        <v>3644</v>
      </c>
    </row>
    <row r="476" spans="1:7" x14ac:dyDescent="0.25">
      <c r="A476" s="53" t="s">
        <v>4688</v>
      </c>
      <c r="B476">
        <v>5538</v>
      </c>
      <c r="C476" s="18">
        <v>44578</v>
      </c>
      <c r="D476">
        <v>1003</v>
      </c>
      <c r="E476">
        <v>0</v>
      </c>
      <c r="F476">
        <v>2</v>
      </c>
      <c r="G476" s="53" t="s">
        <v>3647</v>
      </c>
    </row>
    <row r="477" spans="1:7" x14ac:dyDescent="0.25">
      <c r="A477" s="53" t="s">
        <v>4688</v>
      </c>
      <c r="B477">
        <v>5540</v>
      </c>
      <c r="C477" s="18">
        <v>44578</v>
      </c>
      <c r="D477">
        <v>1004</v>
      </c>
      <c r="E477">
        <v>5</v>
      </c>
      <c r="F477">
        <v>2</v>
      </c>
      <c r="G477" s="53" t="s">
        <v>3653</v>
      </c>
    </row>
    <row r="478" spans="1:7" x14ac:dyDescent="0.25">
      <c r="A478" s="53" t="s">
        <v>4688</v>
      </c>
      <c r="B478">
        <v>5542</v>
      </c>
      <c r="C478" s="18">
        <v>44578</v>
      </c>
      <c r="D478">
        <v>1002</v>
      </c>
      <c r="E478">
        <v>0</v>
      </c>
      <c r="F478">
        <v>2</v>
      </c>
      <c r="G478" s="53" t="s">
        <v>3655</v>
      </c>
    </row>
    <row r="479" spans="1:7" x14ac:dyDescent="0.25">
      <c r="A479" s="53" t="s">
        <v>4688</v>
      </c>
      <c r="B479">
        <v>5543</v>
      </c>
      <c r="C479" s="18">
        <v>44578</v>
      </c>
      <c r="D479">
        <v>1006</v>
      </c>
      <c r="E479">
        <v>5</v>
      </c>
      <c r="F479">
        <v>3</v>
      </c>
      <c r="G479" s="53" t="s">
        <v>3644</v>
      </c>
    </row>
    <row r="480" spans="1:7" x14ac:dyDescent="0.25">
      <c r="A480" s="53" t="s">
        <v>4688</v>
      </c>
      <c r="B480">
        <v>5544</v>
      </c>
      <c r="C480" s="18">
        <v>44578</v>
      </c>
      <c r="D480">
        <v>1004</v>
      </c>
      <c r="E480">
        <v>0</v>
      </c>
      <c r="F480">
        <v>2</v>
      </c>
      <c r="G480" s="53" t="s">
        <v>3647</v>
      </c>
    </row>
    <row r="481" spans="1:7" x14ac:dyDescent="0.25">
      <c r="A481" s="53" t="s">
        <v>4688</v>
      </c>
      <c r="B481">
        <v>5545</v>
      </c>
      <c r="C481" s="18">
        <v>44578</v>
      </c>
      <c r="D481">
        <v>1003</v>
      </c>
      <c r="E481">
        <v>4</v>
      </c>
      <c r="F481">
        <v>3</v>
      </c>
      <c r="G481" s="53" t="s">
        <v>3647</v>
      </c>
    </row>
    <row r="482" spans="1:7" x14ac:dyDescent="0.25">
      <c r="A482" s="53" t="s">
        <v>4688</v>
      </c>
      <c r="B482">
        <v>5546</v>
      </c>
      <c r="C482" s="18">
        <v>44578</v>
      </c>
      <c r="D482">
        <v>1004</v>
      </c>
      <c r="E482">
        <v>0</v>
      </c>
      <c r="F482">
        <v>4</v>
      </c>
      <c r="G482" s="53" t="s">
        <v>3644</v>
      </c>
    </row>
    <row r="483" spans="1:7" x14ac:dyDescent="0.25">
      <c r="A483" s="53" t="s">
        <v>4688</v>
      </c>
      <c r="B483">
        <v>5547</v>
      </c>
      <c r="C483" s="18">
        <v>44578</v>
      </c>
      <c r="D483">
        <v>1004</v>
      </c>
      <c r="E483">
        <v>0</v>
      </c>
      <c r="F483">
        <v>3</v>
      </c>
      <c r="G483" s="53" t="s">
        <v>3657</v>
      </c>
    </row>
    <row r="484" spans="1:7" x14ac:dyDescent="0.25">
      <c r="A484" s="53" t="s">
        <v>4688</v>
      </c>
      <c r="B484">
        <v>5548</v>
      </c>
      <c r="C484" s="18">
        <v>44578</v>
      </c>
      <c r="D484">
        <v>1001</v>
      </c>
      <c r="E484">
        <v>0</v>
      </c>
      <c r="F484">
        <v>3</v>
      </c>
      <c r="G484" s="53" t="s">
        <v>3647</v>
      </c>
    </row>
    <row r="485" spans="1:7" x14ac:dyDescent="0.25">
      <c r="A485" s="53" t="s">
        <v>4688</v>
      </c>
      <c r="B485">
        <v>5549</v>
      </c>
      <c r="C485" s="18">
        <v>44578</v>
      </c>
      <c r="D485">
        <v>1003</v>
      </c>
      <c r="E485">
        <v>0</v>
      </c>
      <c r="F485">
        <v>1</v>
      </c>
      <c r="G485" s="53" t="s">
        <v>3644</v>
      </c>
    </row>
    <row r="486" spans="1:7" x14ac:dyDescent="0.25">
      <c r="A486" s="53" t="s">
        <v>4688</v>
      </c>
      <c r="B486">
        <v>5550</v>
      </c>
      <c r="C486" s="18">
        <v>44578</v>
      </c>
      <c r="D486">
        <v>1003</v>
      </c>
      <c r="E486">
        <v>0</v>
      </c>
      <c r="F486">
        <v>4</v>
      </c>
      <c r="G486" s="53" t="s">
        <v>3657</v>
      </c>
    </row>
    <row r="487" spans="1:7" x14ac:dyDescent="0.25">
      <c r="A487" s="53" t="s">
        <v>4688</v>
      </c>
      <c r="B487">
        <v>5551</v>
      </c>
      <c r="C487" s="18">
        <v>44578</v>
      </c>
      <c r="D487">
        <v>1002</v>
      </c>
      <c r="E487">
        <v>0</v>
      </c>
      <c r="F487">
        <v>1</v>
      </c>
      <c r="G487" s="53" t="s">
        <v>3647</v>
      </c>
    </row>
    <row r="488" spans="1:7" x14ac:dyDescent="0.25">
      <c r="A488" s="53" t="s">
        <v>4688</v>
      </c>
      <c r="B488">
        <v>5552</v>
      </c>
      <c r="C488" s="18">
        <v>44578</v>
      </c>
      <c r="D488">
        <v>1001</v>
      </c>
      <c r="E488">
        <v>0</v>
      </c>
      <c r="F488">
        <v>2</v>
      </c>
      <c r="G488" s="53" t="s">
        <v>3644</v>
      </c>
    </row>
    <row r="489" spans="1:7" x14ac:dyDescent="0.25">
      <c r="A489" s="53" t="s">
        <v>4688</v>
      </c>
      <c r="B489">
        <v>5553</v>
      </c>
      <c r="C489" s="18">
        <v>44578</v>
      </c>
      <c r="D489">
        <v>1006</v>
      </c>
      <c r="E489">
        <v>5</v>
      </c>
      <c r="F489">
        <v>4</v>
      </c>
      <c r="G489" s="53" t="s">
        <v>3647</v>
      </c>
    </row>
    <row r="490" spans="1:7" x14ac:dyDescent="0.25">
      <c r="A490" s="53" t="s">
        <v>4688</v>
      </c>
      <c r="B490">
        <v>5554</v>
      </c>
      <c r="C490" s="18">
        <v>44578</v>
      </c>
      <c r="D490">
        <v>1007</v>
      </c>
      <c r="E490">
        <v>4</v>
      </c>
      <c r="F490">
        <v>1</v>
      </c>
      <c r="G490" s="53" t="s">
        <v>3647</v>
      </c>
    </row>
    <row r="491" spans="1:7" x14ac:dyDescent="0.25">
      <c r="A491" s="53" t="s">
        <v>4688</v>
      </c>
      <c r="B491">
        <v>5555</v>
      </c>
      <c r="C491" s="18">
        <v>44578</v>
      </c>
      <c r="D491">
        <v>1003</v>
      </c>
      <c r="E491">
        <v>4</v>
      </c>
      <c r="F491">
        <v>1</v>
      </c>
      <c r="G491" s="53" t="s">
        <v>3644</v>
      </c>
    </row>
    <row r="492" spans="1:7" x14ac:dyDescent="0.25">
      <c r="A492" s="53" t="s">
        <v>4688</v>
      </c>
      <c r="B492">
        <v>5556</v>
      </c>
      <c r="C492" s="18">
        <v>44578</v>
      </c>
      <c r="D492">
        <v>1007</v>
      </c>
      <c r="E492">
        <v>4</v>
      </c>
      <c r="F492">
        <v>1</v>
      </c>
      <c r="G492" s="53" t="s">
        <v>3655</v>
      </c>
    </row>
    <row r="493" spans="1:7" x14ac:dyDescent="0.25">
      <c r="A493" s="53" t="s">
        <v>4688</v>
      </c>
      <c r="B493">
        <v>5557</v>
      </c>
      <c r="C493" s="18">
        <v>44578</v>
      </c>
      <c r="D493">
        <v>1002</v>
      </c>
      <c r="E493">
        <v>0</v>
      </c>
      <c r="F493">
        <v>3</v>
      </c>
      <c r="G493" s="53" t="s">
        <v>3648</v>
      </c>
    </row>
    <row r="494" spans="1:7" x14ac:dyDescent="0.25">
      <c r="A494" s="53" t="s">
        <v>4688</v>
      </c>
      <c r="B494">
        <v>5558</v>
      </c>
      <c r="C494" s="18">
        <v>44578</v>
      </c>
      <c r="D494">
        <v>1002</v>
      </c>
      <c r="E494">
        <v>0</v>
      </c>
      <c r="F494">
        <v>2</v>
      </c>
      <c r="G494" s="53" t="s">
        <v>3657</v>
      </c>
    </row>
    <row r="495" spans="1:7" x14ac:dyDescent="0.25">
      <c r="A495" s="53" t="s">
        <v>4688</v>
      </c>
      <c r="B495">
        <v>5559</v>
      </c>
      <c r="C495" s="18">
        <v>44578</v>
      </c>
      <c r="D495">
        <v>1006</v>
      </c>
      <c r="E495">
        <v>5</v>
      </c>
      <c r="F495">
        <v>4</v>
      </c>
      <c r="G495" s="53" t="s">
        <v>3647</v>
      </c>
    </row>
    <row r="496" spans="1:7" x14ac:dyDescent="0.25">
      <c r="A496" s="53" t="s">
        <v>4688</v>
      </c>
      <c r="B496">
        <v>5560</v>
      </c>
      <c r="C496" s="18">
        <v>44578</v>
      </c>
      <c r="D496">
        <v>1006</v>
      </c>
      <c r="E496">
        <v>0</v>
      </c>
      <c r="F496">
        <v>2</v>
      </c>
      <c r="G496" s="53" t="s">
        <v>3648</v>
      </c>
    </row>
    <row r="497" spans="1:7" x14ac:dyDescent="0.25">
      <c r="A497" s="53" t="s">
        <v>4688</v>
      </c>
      <c r="B497">
        <v>5561</v>
      </c>
      <c r="C497" s="18">
        <v>44578</v>
      </c>
      <c r="D497">
        <v>1002</v>
      </c>
      <c r="E497">
        <v>0</v>
      </c>
      <c r="F497">
        <v>1</v>
      </c>
      <c r="G497" s="53" t="s">
        <v>3644</v>
      </c>
    </row>
    <row r="498" spans="1:7" x14ac:dyDescent="0.25">
      <c r="A498" s="53" t="s">
        <v>4688</v>
      </c>
      <c r="B498">
        <v>5562</v>
      </c>
      <c r="C498" s="18">
        <v>44578</v>
      </c>
      <c r="D498">
        <v>1006</v>
      </c>
      <c r="E498">
        <v>0</v>
      </c>
      <c r="F498">
        <v>2</v>
      </c>
      <c r="G498" s="53" t="s">
        <v>3653</v>
      </c>
    </row>
    <row r="499" spans="1:7" x14ac:dyDescent="0.25">
      <c r="A499" s="53" t="s">
        <v>4688</v>
      </c>
      <c r="B499">
        <v>5563</v>
      </c>
      <c r="C499" s="18">
        <v>44578</v>
      </c>
      <c r="D499">
        <v>1001</v>
      </c>
      <c r="E499">
        <v>0</v>
      </c>
      <c r="F499">
        <v>4</v>
      </c>
      <c r="G499" s="53" t="s">
        <v>3657</v>
      </c>
    </row>
    <row r="500" spans="1:7" x14ac:dyDescent="0.25">
      <c r="A500" s="53" t="s">
        <v>4688</v>
      </c>
      <c r="B500">
        <v>5564</v>
      </c>
      <c r="C500" s="18">
        <v>44578</v>
      </c>
      <c r="D500">
        <v>1001</v>
      </c>
      <c r="E500">
        <v>0</v>
      </c>
      <c r="F500">
        <v>1</v>
      </c>
      <c r="G500" s="53" t="s">
        <v>3655</v>
      </c>
    </row>
    <row r="501" spans="1:7" x14ac:dyDescent="0.25">
      <c r="A501" s="53" t="s">
        <v>4688</v>
      </c>
      <c r="B501">
        <v>5565</v>
      </c>
      <c r="C501" s="18">
        <v>44578</v>
      </c>
      <c r="D501">
        <v>1002</v>
      </c>
      <c r="E501">
        <v>0</v>
      </c>
      <c r="F501">
        <v>2</v>
      </c>
      <c r="G501" s="53" t="s">
        <v>3647</v>
      </c>
    </row>
    <row r="502" spans="1:7" x14ac:dyDescent="0.25">
      <c r="A502" s="53" t="s">
        <v>4688</v>
      </c>
      <c r="B502">
        <v>5566</v>
      </c>
      <c r="C502" s="18">
        <v>44579</v>
      </c>
      <c r="D502">
        <v>1004</v>
      </c>
      <c r="E502">
        <v>5</v>
      </c>
      <c r="F502">
        <v>1</v>
      </c>
      <c r="G502" s="53" t="s">
        <v>3644</v>
      </c>
    </row>
    <row r="503" spans="1:7" x14ac:dyDescent="0.25">
      <c r="A503" s="53" t="s">
        <v>4688</v>
      </c>
      <c r="B503">
        <v>5567</v>
      </c>
      <c r="C503" s="18">
        <v>44579</v>
      </c>
      <c r="D503">
        <v>1003</v>
      </c>
      <c r="E503">
        <v>4</v>
      </c>
      <c r="F503">
        <v>2</v>
      </c>
      <c r="G503" s="53" t="s">
        <v>3655</v>
      </c>
    </row>
    <row r="504" spans="1:7" x14ac:dyDescent="0.25">
      <c r="A504" s="53" t="s">
        <v>4688</v>
      </c>
      <c r="B504">
        <v>5568</v>
      </c>
      <c r="C504" s="18">
        <v>44579</v>
      </c>
      <c r="D504">
        <v>1007</v>
      </c>
      <c r="E504">
        <v>4</v>
      </c>
      <c r="F504">
        <v>4</v>
      </c>
      <c r="G504" s="53" t="s">
        <v>3647</v>
      </c>
    </row>
    <row r="505" spans="1:7" x14ac:dyDescent="0.25">
      <c r="A505" s="53" t="s">
        <v>4688</v>
      </c>
      <c r="B505">
        <v>5569</v>
      </c>
      <c r="C505" s="18">
        <v>44579</v>
      </c>
      <c r="D505">
        <v>1004</v>
      </c>
      <c r="E505">
        <v>0</v>
      </c>
      <c r="F505">
        <v>4</v>
      </c>
      <c r="G505" s="53" t="s">
        <v>3653</v>
      </c>
    </row>
    <row r="506" spans="1:7" x14ac:dyDescent="0.25">
      <c r="A506" s="53" t="s">
        <v>4688</v>
      </c>
      <c r="B506">
        <v>5570</v>
      </c>
      <c r="C506" s="18">
        <v>44579</v>
      </c>
      <c r="D506">
        <v>1007</v>
      </c>
      <c r="E506">
        <v>0</v>
      </c>
      <c r="F506">
        <v>4</v>
      </c>
      <c r="G506" s="53" t="s">
        <v>3648</v>
      </c>
    </row>
    <row r="507" spans="1:7" x14ac:dyDescent="0.25">
      <c r="A507" s="53" t="s">
        <v>4688</v>
      </c>
      <c r="B507">
        <v>5571</v>
      </c>
      <c r="C507" s="18">
        <v>44579</v>
      </c>
      <c r="D507">
        <v>1004</v>
      </c>
      <c r="E507">
        <v>0</v>
      </c>
      <c r="F507">
        <v>1</v>
      </c>
      <c r="G507" s="53" t="s">
        <v>3644</v>
      </c>
    </row>
    <row r="508" spans="1:7" x14ac:dyDescent="0.25">
      <c r="A508" s="53" t="s">
        <v>4688</v>
      </c>
      <c r="B508">
        <v>5572</v>
      </c>
      <c r="C508" s="18">
        <v>44579</v>
      </c>
      <c r="D508">
        <v>1006</v>
      </c>
      <c r="E508">
        <v>0</v>
      </c>
      <c r="F508">
        <v>3</v>
      </c>
      <c r="G508" s="53" t="s">
        <v>3648</v>
      </c>
    </row>
    <row r="509" spans="1:7" x14ac:dyDescent="0.25">
      <c r="A509" s="53" t="s">
        <v>4688</v>
      </c>
      <c r="B509">
        <v>5573</v>
      </c>
      <c r="C509" s="18">
        <v>44579</v>
      </c>
      <c r="D509">
        <v>1007</v>
      </c>
      <c r="E509">
        <v>4</v>
      </c>
      <c r="F509">
        <v>2</v>
      </c>
      <c r="G509" s="53" t="s">
        <v>3644</v>
      </c>
    </row>
    <row r="510" spans="1:7" x14ac:dyDescent="0.25">
      <c r="A510" s="53" t="s">
        <v>4688</v>
      </c>
      <c r="B510">
        <v>5574</v>
      </c>
      <c r="C510" s="18">
        <v>44579</v>
      </c>
      <c r="D510">
        <v>1006</v>
      </c>
      <c r="E510">
        <v>5</v>
      </c>
      <c r="F510">
        <v>3</v>
      </c>
      <c r="G510" s="53" t="s">
        <v>3653</v>
      </c>
    </row>
    <row r="511" spans="1:7" x14ac:dyDescent="0.25">
      <c r="A511" s="53" t="s">
        <v>4688</v>
      </c>
      <c r="B511">
        <v>5575</v>
      </c>
      <c r="C511" s="18">
        <v>44579</v>
      </c>
      <c r="D511">
        <v>1003</v>
      </c>
      <c r="E511">
        <v>4</v>
      </c>
      <c r="F511">
        <v>1</v>
      </c>
      <c r="G511" s="53" t="s">
        <v>3648</v>
      </c>
    </row>
    <row r="512" spans="1:7" x14ac:dyDescent="0.25">
      <c r="A512" s="53" t="s">
        <v>4688</v>
      </c>
      <c r="B512">
        <v>5576</v>
      </c>
      <c r="C512" s="18">
        <v>44579</v>
      </c>
      <c r="D512">
        <v>1006</v>
      </c>
      <c r="E512">
        <v>5</v>
      </c>
      <c r="F512">
        <v>2</v>
      </c>
      <c r="G512" s="53" t="s">
        <v>3655</v>
      </c>
    </row>
    <row r="513" spans="1:7" x14ac:dyDescent="0.25">
      <c r="A513" s="53" t="s">
        <v>4688</v>
      </c>
      <c r="B513">
        <v>5577</v>
      </c>
      <c r="C513" s="18">
        <v>44579</v>
      </c>
      <c r="D513">
        <v>1004</v>
      </c>
      <c r="E513">
        <v>5</v>
      </c>
      <c r="F513">
        <v>3</v>
      </c>
      <c r="G513" s="53" t="s">
        <v>3644</v>
      </c>
    </row>
    <row r="514" spans="1:7" x14ac:dyDescent="0.25">
      <c r="A514" s="53" t="s">
        <v>4688</v>
      </c>
      <c r="B514">
        <v>5578</v>
      </c>
      <c r="C514" s="18">
        <v>44579</v>
      </c>
      <c r="D514">
        <v>1001</v>
      </c>
      <c r="E514">
        <v>0</v>
      </c>
      <c r="F514">
        <v>3</v>
      </c>
      <c r="G514" s="53" t="s">
        <v>3655</v>
      </c>
    </row>
    <row r="515" spans="1:7" x14ac:dyDescent="0.25">
      <c r="A515" s="53" t="s">
        <v>4688</v>
      </c>
      <c r="B515">
        <v>5579</v>
      </c>
      <c r="C515" s="18">
        <v>44579</v>
      </c>
      <c r="D515">
        <v>1006</v>
      </c>
      <c r="E515">
        <v>0</v>
      </c>
      <c r="F515">
        <v>1</v>
      </c>
      <c r="G515" s="53" t="s">
        <v>3655</v>
      </c>
    </row>
    <row r="516" spans="1:7" x14ac:dyDescent="0.25">
      <c r="A516" s="53" t="s">
        <v>4688</v>
      </c>
      <c r="B516">
        <v>5580</v>
      </c>
      <c r="C516" s="18">
        <v>44579</v>
      </c>
      <c r="D516">
        <v>1007</v>
      </c>
      <c r="E516">
        <v>0</v>
      </c>
      <c r="F516">
        <v>4</v>
      </c>
      <c r="G516" s="53" t="s">
        <v>3647</v>
      </c>
    </row>
    <row r="517" spans="1:7" x14ac:dyDescent="0.25">
      <c r="A517" s="53" t="s">
        <v>4688</v>
      </c>
      <c r="B517">
        <v>5581</v>
      </c>
      <c r="C517" s="18">
        <v>44579</v>
      </c>
      <c r="D517">
        <v>1003</v>
      </c>
      <c r="E517">
        <v>4</v>
      </c>
      <c r="F517">
        <v>2</v>
      </c>
      <c r="G517" s="53" t="s">
        <v>3655</v>
      </c>
    </row>
    <row r="518" spans="1:7" x14ac:dyDescent="0.25">
      <c r="A518" s="53" t="s">
        <v>4688</v>
      </c>
      <c r="B518">
        <v>5582</v>
      </c>
      <c r="C518" s="18">
        <v>44579</v>
      </c>
      <c r="D518">
        <v>1001</v>
      </c>
      <c r="E518">
        <v>0</v>
      </c>
      <c r="F518">
        <v>3</v>
      </c>
      <c r="G518" s="53" t="s">
        <v>3644</v>
      </c>
    </row>
    <row r="519" spans="1:7" x14ac:dyDescent="0.25">
      <c r="A519" s="53" t="s">
        <v>4688</v>
      </c>
      <c r="B519">
        <v>5583</v>
      </c>
      <c r="C519" s="18">
        <v>44579</v>
      </c>
      <c r="D519">
        <v>1004</v>
      </c>
      <c r="E519">
        <v>0</v>
      </c>
      <c r="F519">
        <v>2</v>
      </c>
      <c r="G519" s="53" t="s">
        <v>3657</v>
      </c>
    </row>
    <row r="520" spans="1:7" x14ac:dyDescent="0.25">
      <c r="A520" s="53" t="s">
        <v>4688</v>
      </c>
      <c r="B520">
        <v>5584</v>
      </c>
      <c r="C520" s="18">
        <v>44579</v>
      </c>
      <c r="D520">
        <v>1006</v>
      </c>
      <c r="E520">
        <v>5</v>
      </c>
      <c r="F520">
        <v>2</v>
      </c>
      <c r="G520" s="53" t="s">
        <v>3648</v>
      </c>
    </row>
    <row r="521" spans="1:7" x14ac:dyDescent="0.25">
      <c r="A521" s="53" t="s">
        <v>4688</v>
      </c>
      <c r="B521">
        <v>5585</v>
      </c>
      <c r="C521" s="18">
        <v>44579</v>
      </c>
      <c r="D521">
        <v>1006</v>
      </c>
      <c r="E521">
        <v>5</v>
      </c>
      <c r="F521">
        <v>4</v>
      </c>
      <c r="G521" s="53" t="s">
        <v>3657</v>
      </c>
    </row>
    <row r="522" spans="1:7" x14ac:dyDescent="0.25">
      <c r="A522" s="53" t="s">
        <v>4688</v>
      </c>
      <c r="B522">
        <v>5586</v>
      </c>
      <c r="C522" s="18">
        <v>44579</v>
      </c>
      <c r="D522">
        <v>1006</v>
      </c>
      <c r="E522">
        <v>5</v>
      </c>
      <c r="F522">
        <v>1</v>
      </c>
      <c r="G522" s="53" t="s">
        <v>3644</v>
      </c>
    </row>
    <row r="523" spans="1:7" x14ac:dyDescent="0.25">
      <c r="A523" s="53" t="s">
        <v>4688</v>
      </c>
      <c r="B523">
        <v>5587</v>
      </c>
      <c r="C523" s="18">
        <v>44579</v>
      </c>
      <c r="D523">
        <v>1001</v>
      </c>
      <c r="E523">
        <v>0</v>
      </c>
      <c r="F523">
        <v>4</v>
      </c>
      <c r="G523" s="53" t="s">
        <v>3655</v>
      </c>
    </row>
    <row r="524" spans="1:7" x14ac:dyDescent="0.25">
      <c r="A524" s="53" t="s">
        <v>4688</v>
      </c>
      <c r="B524">
        <v>5588</v>
      </c>
      <c r="C524" s="18">
        <v>44579</v>
      </c>
      <c r="D524">
        <v>1006</v>
      </c>
      <c r="E524">
        <v>5</v>
      </c>
      <c r="F524">
        <v>3</v>
      </c>
      <c r="G524" s="53" t="s">
        <v>3648</v>
      </c>
    </row>
    <row r="525" spans="1:7" x14ac:dyDescent="0.25">
      <c r="A525" s="53" t="s">
        <v>4688</v>
      </c>
      <c r="B525">
        <v>5589</v>
      </c>
      <c r="C525" s="18">
        <v>44579</v>
      </c>
      <c r="D525">
        <v>1004</v>
      </c>
      <c r="E525">
        <v>5</v>
      </c>
      <c r="F525">
        <v>2</v>
      </c>
      <c r="G525" s="53" t="s">
        <v>3657</v>
      </c>
    </row>
    <row r="526" spans="1:7" x14ac:dyDescent="0.25">
      <c r="A526" s="53" t="s">
        <v>4688</v>
      </c>
      <c r="B526">
        <v>5590</v>
      </c>
      <c r="C526" s="18">
        <v>44579</v>
      </c>
      <c r="D526">
        <v>1002</v>
      </c>
      <c r="E526">
        <v>0</v>
      </c>
      <c r="F526">
        <v>2</v>
      </c>
      <c r="G526" s="53" t="s">
        <v>3653</v>
      </c>
    </row>
    <row r="527" spans="1:7" x14ac:dyDescent="0.25">
      <c r="A527" s="53" t="s">
        <v>4688</v>
      </c>
      <c r="B527">
        <v>5591</v>
      </c>
      <c r="C527" s="18">
        <v>44579</v>
      </c>
      <c r="D527">
        <v>1006</v>
      </c>
      <c r="E527">
        <v>0</v>
      </c>
      <c r="F527">
        <v>4</v>
      </c>
      <c r="G527" s="53" t="s">
        <v>3657</v>
      </c>
    </row>
    <row r="528" spans="1:7" x14ac:dyDescent="0.25">
      <c r="A528" s="53" t="s">
        <v>4688</v>
      </c>
      <c r="B528">
        <v>5592</v>
      </c>
      <c r="C528" s="18">
        <v>44579</v>
      </c>
      <c r="D528">
        <v>1007</v>
      </c>
      <c r="E528">
        <v>4</v>
      </c>
      <c r="F528">
        <v>1</v>
      </c>
      <c r="G528" s="53" t="s">
        <v>3657</v>
      </c>
    </row>
    <row r="529" spans="1:7" x14ac:dyDescent="0.25">
      <c r="A529" s="53" t="s">
        <v>4688</v>
      </c>
      <c r="B529">
        <v>5593</v>
      </c>
      <c r="C529" s="18">
        <v>44579</v>
      </c>
      <c r="D529">
        <v>1004</v>
      </c>
      <c r="E529">
        <v>0</v>
      </c>
      <c r="F529">
        <v>1</v>
      </c>
      <c r="G529" s="53" t="s">
        <v>3657</v>
      </c>
    </row>
    <row r="530" spans="1:7" x14ac:dyDescent="0.25">
      <c r="A530" s="53" t="s">
        <v>4688</v>
      </c>
      <c r="B530">
        <v>5594</v>
      </c>
      <c r="C530" s="18">
        <v>44579</v>
      </c>
      <c r="D530">
        <v>1007</v>
      </c>
      <c r="E530">
        <v>0</v>
      </c>
      <c r="F530">
        <v>3</v>
      </c>
      <c r="G530" s="53" t="s">
        <v>3648</v>
      </c>
    </row>
    <row r="531" spans="1:7" x14ac:dyDescent="0.25">
      <c r="A531" s="53" t="s">
        <v>4688</v>
      </c>
      <c r="B531">
        <v>5595</v>
      </c>
      <c r="C531" s="18">
        <v>44579</v>
      </c>
      <c r="D531">
        <v>1006</v>
      </c>
      <c r="E531">
        <v>0</v>
      </c>
      <c r="F531">
        <v>4</v>
      </c>
      <c r="G531" s="53" t="s">
        <v>3647</v>
      </c>
    </row>
    <row r="532" spans="1:7" x14ac:dyDescent="0.25">
      <c r="A532" s="53" t="s">
        <v>4688</v>
      </c>
      <c r="B532">
        <v>5596</v>
      </c>
      <c r="C532" s="18">
        <v>44579</v>
      </c>
      <c r="D532">
        <v>1004</v>
      </c>
      <c r="E532">
        <v>0</v>
      </c>
      <c r="F532">
        <v>4</v>
      </c>
      <c r="G532" s="53" t="s">
        <v>3647</v>
      </c>
    </row>
    <row r="533" spans="1:7" x14ac:dyDescent="0.25">
      <c r="A533" s="53" t="s">
        <v>4688</v>
      </c>
      <c r="B533">
        <v>5597</v>
      </c>
      <c r="C533" s="18">
        <v>44579</v>
      </c>
      <c r="D533">
        <v>1006</v>
      </c>
      <c r="E533">
        <v>5</v>
      </c>
      <c r="F533">
        <v>4</v>
      </c>
      <c r="G533" s="53" t="s">
        <v>3647</v>
      </c>
    </row>
    <row r="534" spans="1:7" x14ac:dyDescent="0.25">
      <c r="A534" s="53" t="s">
        <v>4688</v>
      </c>
      <c r="B534">
        <v>5598</v>
      </c>
      <c r="C534" s="18">
        <v>44579</v>
      </c>
      <c r="D534">
        <v>1007</v>
      </c>
      <c r="E534">
        <v>0</v>
      </c>
      <c r="F534">
        <v>3</v>
      </c>
      <c r="G534" s="53" t="s">
        <v>3647</v>
      </c>
    </row>
    <row r="535" spans="1:7" x14ac:dyDescent="0.25">
      <c r="A535" s="53" t="s">
        <v>4688</v>
      </c>
      <c r="B535">
        <v>5599</v>
      </c>
      <c r="C535" s="18">
        <v>44579</v>
      </c>
      <c r="D535">
        <v>1002</v>
      </c>
      <c r="E535">
        <v>0</v>
      </c>
      <c r="F535">
        <v>2</v>
      </c>
      <c r="G535" s="53" t="s">
        <v>3657</v>
      </c>
    </row>
    <row r="536" spans="1:7" x14ac:dyDescent="0.25">
      <c r="A536" s="53" t="s">
        <v>4688</v>
      </c>
      <c r="B536">
        <v>5600</v>
      </c>
      <c r="C536" s="18">
        <v>44579</v>
      </c>
      <c r="D536">
        <v>1006</v>
      </c>
      <c r="E536">
        <v>0</v>
      </c>
      <c r="F536">
        <v>2</v>
      </c>
      <c r="G536" s="53" t="s">
        <v>3653</v>
      </c>
    </row>
    <row r="537" spans="1:7" x14ac:dyDescent="0.25">
      <c r="A537" s="53" t="s">
        <v>4688</v>
      </c>
      <c r="B537">
        <v>5601</v>
      </c>
      <c r="C537" s="18">
        <v>44579</v>
      </c>
      <c r="D537">
        <v>1003</v>
      </c>
      <c r="E537">
        <v>0</v>
      </c>
      <c r="F537">
        <v>4</v>
      </c>
      <c r="G537" s="53" t="s">
        <v>3657</v>
      </c>
    </row>
    <row r="538" spans="1:7" x14ac:dyDescent="0.25">
      <c r="A538" s="53" t="s">
        <v>4688</v>
      </c>
      <c r="B538">
        <v>5602</v>
      </c>
      <c r="C538" s="18">
        <v>44579</v>
      </c>
      <c r="D538">
        <v>1006</v>
      </c>
      <c r="E538">
        <v>0</v>
      </c>
      <c r="F538">
        <v>1</v>
      </c>
      <c r="G538" s="53" t="s">
        <v>3647</v>
      </c>
    </row>
    <row r="539" spans="1:7" x14ac:dyDescent="0.25">
      <c r="A539" s="53" t="s">
        <v>4688</v>
      </c>
      <c r="B539">
        <v>5603</v>
      </c>
      <c r="C539" s="18">
        <v>44579</v>
      </c>
      <c r="D539">
        <v>1004</v>
      </c>
      <c r="E539">
        <v>0</v>
      </c>
      <c r="F539">
        <v>4</v>
      </c>
      <c r="G539" s="53" t="s">
        <v>3647</v>
      </c>
    </row>
    <row r="540" spans="1:7" x14ac:dyDescent="0.25">
      <c r="A540" s="53" t="s">
        <v>4688</v>
      </c>
      <c r="B540">
        <v>5604</v>
      </c>
      <c r="C540" s="18">
        <v>44579</v>
      </c>
      <c r="D540">
        <v>1001</v>
      </c>
      <c r="E540">
        <v>0</v>
      </c>
      <c r="F540">
        <v>3</v>
      </c>
      <c r="G540" s="53" t="s">
        <v>3644</v>
      </c>
    </row>
    <row r="541" spans="1:7" x14ac:dyDescent="0.25">
      <c r="A541" s="53" t="s">
        <v>4688</v>
      </c>
      <c r="B541">
        <v>5605</v>
      </c>
      <c r="C541" s="18">
        <v>44580</v>
      </c>
      <c r="D541">
        <v>1003</v>
      </c>
      <c r="E541">
        <v>0</v>
      </c>
      <c r="F541">
        <v>4</v>
      </c>
      <c r="G541" s="53" t="s">
        <v>3655</v>
      </c>
    </row>
    <row r="542" spans="1:7" x14ac:dyDescent="0.25">
      <c r="A542" s="53" t="s">
        <v>4688</v>
      </c>
      <c r="B542">
        <v>5606</v>
      </c>
      <c r="C542" s="18">
        <v>44580</v>
      </c>
      <c r="D542">
        <v>1004</v>
      </c>
      <c r="E542">
        <v>0</v>
      </c>
      <c r="F542">
        <v>3</v>
      </c>
      <c r="G542" s="53" t="s">
        <v>3648</v>
      </c>
    </row>
    <row r="543" spans="1:7" x14ac:dyDescent="0.25">
      <c r="A543" s="53" t="s">
        <v>4688</v>
      </c>
      <c r="B543">
        <v>5607</v>
      </c>
      <c r="C543" s="18">
        <v>44580</v>
      </c>
      <c r="D543">
        <v>1001</v>
      </c>
      <c r="E543">
        <v>0</v>
      </c>
      <c r="F543">
        <v>4</v>
      </c>
      <c r="G543" s="53" t="s">
        <v>3655</v>
      </c>
    </row>
    <row r="544" spans="1:7" x14ac:dyDescent="0.25">
      <c r="A544" s="53" t="s">
        <v>4688</v>
      </c>
      <c r="B544">
        <v>5608</v>
      </c>
      <c r="C544" s="18">
        <v>44580</v>
      </c>
      <c r="D544">
        <v>1007</v>
      </c>
      <c r="E544">
        <v>0</v>
      </c>
      <c r="F544">
        <v>3</v>
      </c>
      <c r="G544" s="53" t="s">
        <v>3647</v>
      </c>
    </row>
    <row r="545" spans="1:7" x14ac:dyDescent="0.25">
      <c r="A545" s="53" t="s">
        <v>4688</v>
      </c>
      <c r="B545">
        <v>5609</v>
      </c>
      <c r="C545" s="18">
        <v>44580</v>
      </c>
      <c r="D545">
        <v>1004</v>
      </c>
      <c r="E545">
        <v>0</v>
      </c>
      <c r="F545">
        <v>1</v>
      </c>
      <c r="G545" s="53" t="s">
        <v>3648</v>
      </c>
    </row>
    <row r="546" spans="1:7" x14ac:dyDescent="0.25">
      <c r="A546" s="53" t="s">
        <v>4688</v>
      </c>
      <c r="B546">
        <v>5610</v>
      </c>
      <c r="C546" s="18">
        <v>44580</v>
      </c>
      <c r="D546">
        <v>1001</v>
      </c>
      <c r="E546">
        <v>0</v>
      </c>
      <c r="F546">
        <v>1</v>
      </c>
      <c r="G546" s="53" t="s">
        <v>3657</v>
      </c>
    </row>
    <row r="547" spans="1:7" x14ac:dyDescent="0.25">
      <c r="A547" s="53" t="s">
        <v>4688</v>
      </c>
      <c r="B547">
        <v>5611</v>
      </c>
      <c r="C547" s="18">
        <v>44580</v>
      </c>
      <c r="D547">
        <v>1007</v>
      </c>
      <c r="E547">
        <v>4</v>
      </c>
      <c r="F547">
        <v>4</v>
      </c>
      <c r="G547" s="53" t="s">
        <v>3657</v>
      </c>
    </row>
    <row r="548" spans="1:7" x14ac:dyDescent="0.25">
      <c r="A548" s="53" t="s">
        <v>4688</v>
      </c>
      <c r="B548">
        <v>5612</v>
      </c>
      <c r="C548" s="18">
        <v>44580</v>
      </c>
      <c r="D548">
        <v>1004</v>
      </c>
      <c r="E548">
        <v>5</v>
      </c>
      <c r="F548">
        <v>3</v>
      </c>
      <c r="G548" s="53" t="s">
        <v>3653</v>
      </c>
    </row>
    <row r="549" spans="1:7" x14ac:dyDescent="0.25">
      <c r="A549" s="53" t="s">
        <v>4688</v>
      </c>
      <c r="B549">
        <v>5613</v>
      </c>
      <c r="C549" s="18">
        <v>44580</v>
      </c>
      <c r="D549">
        <v>1006</v>
      </c>
      <c r="E549">
        <v>0</v>
      </c>
      <c r="F549">
        <v>1</v>
      </c>
      <c r="G549" s="53" t="s">
        <v>3647</v>
      </c>
    </row>
    <row r="550" spans="1:7" x14ac:dyDescent="0.25">
      <c r="A550" s="53" t="s">
        <v>4688</v>
      </c>
      <c r="B550">
        <v>5614</v>
      </c>
      <c r="C550" s="18">
        <v>44580</v>
      </c>
      <c r="D550">
        <v>1006</v>
      </c>
      <c r="E550">
        <v>0</v>
      </c>
      <c r="F550">
        <v>1</v>
      </c>
      <c r="G550" s="53" t="s">
        <v>3648</v>
      </c>
    </row>
    <row r="551" spans="1:7" x14ac:dyDescent="0.25">
      <c r="A551" s="53" t="s">
        <v>4688</v>
      </c>
      <c r="B551">
        <v>5615</v>
      </c>
      <c r="C551" s="18">
        <v>44580</v>
      </c>
      <c r="D551">
        <v>1004</v>
      </c>
      <c r="E551">
        <v>0</v>
      </c>
      <c r="F551">
        <v>1</v>
      </c>
      <c r="G551" s="53" t="s">
        <v>3648</v>
      </c>
    </row>
    <row r="552" spans="1:7" x14ac:dyDescent="0.25">
      <c r="A552" s="53" t="s">
        <v>4688</v>
      </c>
      <c r="B552">
        <v>5616</v>
      </c>
      <c r="C552" s="18">
        <v>44580</v>
      </c>
      <c r="D552">
        <v>1006</v>
      </c>
      <c r="E552">
        <v>5</v>
      </c>
      <c r="F552">
        <v>3</v>
      </c>
      <c r="G552" s="53" t="s">
        <v>3644</v>
      </c>
    </row>
    <row r="553" spans="1:7" x14ac:dyDescent="0.25">
      <c r="A553" s="53" t="s">
        <v>4688</v>
      </c>
      <c r="B553">
        <v>5617</v>
      </c>
      <c r="C553" s="18">
        <v>44580</v>
      </c>
      <c r="D553">
        <v>1007</v>
      </c>
      <c r="E553">
        <v>4</v>
      </c>
      <c r="F553">
        <v>2</v>
      </c>
      <c r="G553" s="53" t="s">
        <v>3657</v>
      </c>
    </row>
    <row r="554" spans="1:7" x14ac:dyDescent="0.25">
      <c r="A554" s="53" t="s">
        <v>4688</v>
      </c>
      <c r="B554">
        <v>5618</v>
      </c>
      <c r="C554" s="18">
        <v>44580</v>
      </c>
      <c r="D554">
        <v>1003</v>
      </c>
      <c r="E554">
        <v>4</v>
      </c>
      <c r="F554">
        <v>3</v>
      </c>
      <c r="G554" s="53" t="s">
        <v>3657</v>
      </c>
    </row>
    <row r="555" spans="1:7" x14ac:dyDescent="0.25">
      <c r="A555" s="53" t="s">
        <v>4688</v>
      </c>
      <c r="B555">
        <v>5619</v>
      </c>
      <c r="C555" s="18">
        <v>44580</v>
      </c>
      <c r="D555">
        <v>1007</v>
      </c>
      <c r="E555">
        <v>4</v>
      </c>
      <c r="F555">
        <v>4</v>
      </c>
      <c r="G555" s="53" t="s">
        <v>3644</v>
      </c>
    </row>
    <row r="556" spans="1:7" x14ac:dyDescent="0.25">
      <c r="A556" s="53" t="s">
        <v>4688</v>
      </c>
      <c r="B556">
        <v>5621</v>
      </c>
      <c r="C556" s="18">
        <v>44580</v>
      </c>
      <c r="D556">
        <v>1006</v>
      </c>
      <c r="E556">
        <v>0</v>
      </c>
      <c r="F556">
        <v>1</v>
      </c>
      <c r="G556" s="53" t="s">
        <v>3653</v>
      </c>
    </row>
    <row r="557" spans="1:7" x14ac:dyDescent="0.25">
      <c r="A557" s="53" t="s">
        <v>4688</v>
      </c>
      <c r="B557">
        <v>5622</v>
      </c>
      <c r="C557" s="18">
        <v>44580</v>
      </c>
      <c r="D557">
        <v>1004</v>
      </c>
      <c r="E557">
        <v>5</v>
      </c>
      <c r="F557">
        <v>1</v>
      </c>
      <c r="G557" s="53" t="s">
        <v>3647</v>
      </c>
    </row>
    <row r="558" spans="1:7" x14ac:dyDescent="0.25">
      <c r="A558" s="53" t="s">
        <v>4688</v>
      </c>
      <c r="B558">
        <v>5623</v>
      </c>
      <c r="C558" s="18">
        <v>44580</v>
      </c>
      <c r="D558">
        <v>1001</v>
      </c>
      <c r="E558">
        <v>0</v>
      </c>
      <c r="F558">
        <v>1</v>
      </c>
      <c r="G558" s="53" t="s">
        <v>3648</v>
      </c>
    </row>
    <row r="559" spans="1:7" x14ac:dyDescent="0.25">
      <c r="A559" s="53" t="s">
        <v>4688</v>
      </c>
      <c r="B559">
        <v>5624</v>
      </c>
      <c r="C559" s="18">
        <v>44580</v>
      </c>
      <c r="D559">
        <v>1007</v>
      </c>
      <c r="E559">
        <v>4</v>
      </c>
      <c r="F559">
        <v>1</v>
      </c>
      <c r="G559" s="53" t="s">
        <v>3657</v>
      </c>
    </row>
    <row r="560" spans="1:7" x14ac:dyDescent="0.25">
      <c r="A560" s="53" t="s">
        <v>4688</v>
      </c>
      <c r="B560">
        <v>5625</v>
      </c>
      <c r="C560" s="18">
        <v>44580</v>
      </c>
      <c r="D560">
        <v>1001</v>
      </c>
      <c r="E560">
        <v>0</v>
      </c>
      <c r="F560">
        <v>3</v>
      </c>
      <c r="G560" s="53" t="s">
        <v>3657</v>
      </c>
    </row>
    <row r="561" spans="1:7" x14ac:dyDescent="0.25">
      <c r="A561" s="53" t="s">
        <v>4688</v>
      </c>
      <c r="B561">
        <v>5626</v>
      </c>
      <c r="C561" s="18">
        <v>44580</v>
      </c>
      <c r="D561">
        <v>1007</v>
      </c>
      <c r="E561">
        <v>0</v>
      </c>
      <c r="F561">
        <v>1</v>
      </c>
      <c r="G561" s="53" t="s">
        <v>3644</v>
      </c>
    </row>
    <row r="562" spans="1:7" x14ac:dyDescent="0.25">
      <c r="A562" s="53" t="s">
        <v>4688</v>
      </c>
      <c r="B562">
        <v>5628</v>
      </c>
      <c r="C562" s="18">
        <v>44580</v>
      </c>
      <c r="D562">
        <v>1007</v>
      </c>
      <c r="E562">
        <v>0</v>
      </c>
      <c r="F562">
        <v>3</v>
      </c>
      <c r="G562" s="53" t="s">
        <v>3657</v>
      </c>
    </row>
    <row r="563" spans="1:7" x14ac:dyDescent="0.25">
      <c r="A563" s="53" t="s">
        <v>4688</v>
      </c>
      <c r="B563">
        <v>5629</v>
      </c>
      <c r="C563" s="18">
        <v>44580</v>
      </c>
      <c r="D563">
        <v>1006</v>
      </c>
      <c r="E563">
        <v>0</v>
      </c>
      <c r="F563">
        <v>3</v>
      </c>
      <c r="G563" s="53" t="s">
        <v>3655</v>
      </c>
    </row>
    <row r="564" spans="1:7" x14ac:dyDescent="0.25">
      <c r="A564" s="53" t="s">
        <v>4688</v>
      </c>
      <c r="B564">
        <v>5630</v>
      </c>
      <c r="C564" s="18">
        <v>44580</v>
      </c>
      <c r="D564">
        <v>1001</v>
      </c>
      <c r="E564">
        <v>0</v>
      </c>
      <c r="F564">
        <v>1</v>
      </c>
      <c r="G564" s="53" t="s">
        <v>3653</v>
      </c>
    </row>
    <row r="565" spans="1:7" x14ac:dyDescent="0.25">
      <c r="A565" s="53" t="s">
        <v>4688</v>
      </c>
      <c r="B565">
        <v>5631</v>
      </c>
      <c r="C565" s="18">
        <v>44580</v>
      </c>
      <c r="D565">
        <v>1006</v>
      </c>
      <c r="E565">
        <v>5</v>
      </c>
      <c r="F565">
        <v>2</v>
      </c>
      <c r="G565" s="53" t="s">
        <v>3647</v>
      </c>
    </row>
    <row r="566" spans="1:7" x14ac:dyDescent="0.25">
      <c r="A566" s="53" t="s">
        <v>4688</v>
      </c>
      <c r="B566">
        <v>5632</v>
      </c>
      <c r="C566" s="18">
        <v>44581</v>
      </c>
      <c r="D566">
        <v>1006</v>
      </c>
      <c r="E566">
        <v>0</v>
      </c>
      <c r="F566">
        <v>1</v>
      </c>
      <c r="G566" s="53" t="s">
        <v>3644</v>
      </c>
    </row>
    <row r="567" spans="1:7" x14ac:dyDescent="0.25">
      <c r="A567" s="53" t="s">
        <v>4688</v>
      </c>
      <c r="B567">
        <v>5633</v>
      </c>
      <c r="C567" s="18">
        <v>44581</v>
      </c>
      <c r="D567">
        <v>1006</v>
      </c>
      <c r="E567">
        <v>5</v>
      </c>
      <c r="F567">
        <v>3</v>
      </c>
      <c r="G567" s="53" t="s">
        <v>3644</v>
      </c>
    </row>
    <row r="568" spans="1:7" x14ac:dyDescent="0.25">
      <c r="A568" s="53" t="s">
        <v>4688</v>
      </c>
      <c r="B568">
        <v>5634</v>
      </c>
      <c r="C568" s="18">
        <v>44581</v>
      </c>
      <c r="D568">
        <v>1007</v>
      </c>
      <c r="E568">
        <v>4</v>
      </c>
      <c r="F568">
        <v>1</v>
      </c>
      <c r="G568" s="53" t="s">
        <v>3655</v>
      </c>
    </row>
    <row r="569" spans="1:7" x14ac:dyDescent="0.25">
      <c r="A569" s="53" t="s">
        <v>4688</v>
      </c>
      <c r="B569">
        <v>5635</v>
      </c>
      <c r="C569" s="18">
        <v>44581</v>
      </c>
      <c r="D569">
        <v>1006</v>
      </c>
      <c r="E569">
        <v>0</v>
      </c>
      <c r="F569">
        <v>2</v>
      </c>
      <c r="G569" s="53" t="s">
        <v>3644</v>
      </c>
    </row>
    <row r="570" spans="1:7" x14ac:dyDescent="0.25">
      <c r="A570" s="53" t="s">
        <v>4688</v>
      </c>
      <c r="B570">
        <v>5636</v>
      </c>
      <c r="C570" s="18">
        <v>44581</v>
      </c>
      <c r="D570">
        <v>1001</v>
      </c>
      <c r="E570">
        <v>0</v>
      </c>
      <c r="F570">
        <v>2</v>
      </c>
      <c r="G570" s="53" t="s">
        <v>3647</v>
      </c>
    </row>
    <row r="571" spans="1:7" x14ac:dyDescent="0.25">
      <c r="A571" s="53" t="s">
        <v>4688</v>
      </c>
      <c r="B571">
        <v>5637</v>
      </c>
      <c r="C571" s="18">
        <v>44581</v>
      </c>
      <c r="D571">
        <v>1001</v>
      </c>
      <c r="E571">
        <v>0</v>
      </c>
      <c r="F571">
        <v>4</v>
      </c>
      <c r="G571" s="53" t="s">
        <v>3648</v>
      </c>
    </row>
    <row r="572" spans="1:7" x14ac:dyDescent="0.25">
      <c r="A572" s="53" t="s">
        <v>4688</v>
      </c>
      <c r="B572">
        <v>5638</v>
      </c>
      <c r="C572" s="18">
        <v>44581</v>
      </c>
      <c r="D572">
        <v>1003</v>
      </c>
      <c r="E572">
        <v>0</v>
      </c>
      <c r="F572">
        <v>1</v>
      </c>
      <c r="G572" s="53" t="s">
        <v>3644</v>
      </c>
    </row>
    <row r="573" spans="1:7" x14ac:dyDescent="0.25">
      <c r="A573" s="53" t="s">
        <v>4688</v>
      </c>
      <c r="B573">
        <v>5639</v>
      </c>
      <c r="C573" s="18">
        <v>44581</v>
      </c>
      <c r="D573">
        <v>1002</v>
      </c>
      <c r="E573">
        <v>0</v>
      </c>
      <c r="F573">
        <v>2</v>
      </c>
      <c r="G573" s="53" t="s">
        <v>3648</v>
      </c>
    </row>
    <row r="574" spans="1:7" x14ac:dyDescent="0.25">
      <c r="A574" s="53" t="s">
        <v>4688</v>
      </c>
      <c r="B574">
        <v>5640</v>
      </c>
      <c r="C574" s="18">
        <v>44581</v>
      </c>
      <c r="D574">
        <v>1003</v>
      </c>
      <c r="E574">
        <v>0</v>
      </c>
      <c r="F574">
        <v>1</v>
      </c>
      <c r="G574" s="53" t="s">
        <v>3647</v>
      </c>
    </row>
    <row r="575" spans="1:7" x14ac:dyDescent="0.25">
      <c r="A575" s="53" t="s">
        <v>4688</v>
      </c>
      <c r="B575">
        <v>5641</v>
      </c>
      <c r="C575" s="18">
        <v>44581</v>
      </c>
      <c r="D575">
        <v>1006</v>
      </c>
      <c r="E575">
        <v>0</v>
      </c>
      <c r="F575">
        <v>4</v>
      </c>
      <c r="G575" s="53" t="s">
        <v>3655</v>
      </c>
    </row>
    <row r="576" spans="1:7" x14ac:dyDescent="0.25">
      <c r="A576" s="53" t="s">
        <v>4688</v>
      </c>
      <c r="B576">
        <v>5642</v>
      </c>
      <c r="C576" s="18">
        <v>44581</v>
      </c>
      <c r="D576">
        <v>1006</v>
      </c>
      <c r="E576">
        <v>5</v>
      </c>
      <c r="F576">
        <v>2</v>
      </c>
      <c r="G576" s="53" t="s">
        <v>3647</v>
      </c>
    </row>
    <row r="577" spans="1:7" x14ac:dyDescent="0.25">
      <c r="A577" s="53" t="s">
        <v>4688</v>
      </c>
      <c r="B577">
        <v>5643</v>
      </c>
      <c r="C577" s="18">
        <v>44581</v>
      </c>
      <c r="D577">
        <v>1006</v>
      </c>
      <c r="E577">
        <v>5</v>
      </c>
      <c r="F577">
        <v>2</v>
      </c>
      <c r="G577" s="53" t="s">
        <v>3648</v>
      </c>
    </row>
    <row r="578" spans="1:7" x14ac:dyDescent="0.25">
      <c r="A578" s="53" t="s">
        <v>4688</v>
      </c>
      <c r="B578">
        <v>5644</v>
      </c>
      <c r="C578" s="18">
        <v>44581</v>
      </c>
      <c r="D578">
        <v>1004</v>
      </c>
      <c r="E578">
        <v>0</v>
      </c>
      <c r="F578">
        <v>1</v>
      </c>
      <c r="G578" s="53" t="s">
        <v>3644</v>
      </c>
    </row>
    <row r="579" spans="1:7" x14ac:dyDescent="0.25">
      <c r="A579" s="53" t="s">
        <v>4688</v>
      </c>
      <c r="B579">
        <v>5645</v>
      </c>
      <c r="C579" s="18">
        <v>44581</v>
      </c>
      <c r="D579">
        <v>1007</v>
      </c>
      <c r="E579">
        <v>4</v>
      </c>
      <c r="F579">
        <v>1</v>
      </c>
      <c r="G579" s="53" t="s">
        <v>3655</v>
      </c>
    </row>
    <row r="580" spans="1:7" x14ac:dyDescent="0.25">
      <c r="A580" s="53" t="s">
        <v>4688</v>
      </c>
      <c r="B580">
        <v>5646</v>
      </c>
      <c r="C580" s="18">
        <v>44581</v>
      </c>
      <c r="D580">
        <v>1007</v>
      </c>
      <c r="E580">
        <v>4</v>
      </c>
      <c r="F580">
        <v>3</v>
      </c>
      <c r="G580" s="53" t="s">
        <v>3647</v>
      </c>
    </row>
    <row r="581" spans="1:7" x14ac:dyDescent="0.25">
      <c r="A581" s="53" t="s">
        <v>4688</v>
      </c>
      <c r="B581">
        <v>5647</v>
      </c>
      <c r="C581" s="18">
        <v>44581</v>
      </c>
      <c r="D581">
        <v>1007</v>
      </c>
      <c r="E581">
        <v>0</v>
      </c>
      <c r="F581">
        <v>4</v>
      </c>
      <c r="G581" s="53" t="s">
        <v>3653</v>
      </c>
    </row>
    <row r="582" spans="1:7" x14ac:dyDescent="0.25">
      <c r="A582" s="53" t="s">
        <v>4688</v>
      </c>
      <c r="B582">
        <v>5648</v>
      </c>
      <c r="C582" s="18">
        <v>44581</v>
      </c>
      <c r="D582">
        <v>1006</v>
      </c>
      <c r="E582">
        <v>5</v>
      </c>
      <c r="F582">
        <v>1</v>
      </c>
      <c r="G582" s="53" t="s">
        <v>3644</v>
      </c>
    </row>
    <row r="583" spans="1:7" x14ac:dyDescent="0.25">
      <c r="A583" s="53" t="s">
        <v>4688</v>
      </c>
      <c r="B583">
        <v>5649</v>
      </c>
      <c r="C583" s="18">
        <v>44581</v>
      </c>
      <c r="D583">
        <v>1004</v>
      </c>
      <c r="E583">
        <v>5</v>
      </c>
      <c r="F583">
        <v>2</v>
      </c>
      <c r="G583" s="53" t="s">
        <v>3647</v>
      </c>
    </row>
    <row r="584" spans="1:7" x14ac:dyDescent="0.25">
      <c r="A584" s="53" t="s">
        <v>4688</v>
      </c>
      <c r="B584">
        <v>5650</v>
      </c>
      <c r="C584" s="18">
        <v>44581</v>
      </c>
      <c r="D584">
        <v>1006</v>
      </c>
      <c r="E584">
        <v>5</v>
      </c>
      <c r="F584">
        <v>4</v>
      </c>
      <c r="G584" s="53" t="s">
        <v>3648</v>
      </c>
    </row>
    <row r="585" spans="1:7" x14ac:dyDescent="0.25">
      <c r="A585" s="53" t="s">
        <v>4688</v>
      </c>
      <c r="B585">
        <v>5651</v>
      </c>
      <c r="C585" s="18">
        <v>44581</v>
      </c>
      <c r="D585">
        <v>1004</v>
      </c>
      <c r="E585">
        <v>5</v>
      </c>
      <c r="F585">
        <v>3</v>
      </c>
      <c r="G585" s="53" t="s">
        <v>3648</v>
      </c>
    </row>
    <row r="586" spans="1:7" x14ac:dyDescent="0.25">
      <c r="A586" s="53" t="s">
        <v>4688</v>
      </c>
      <c r="B586">
        <v>5652</v>
      </c>
      <c r="C586" s="18">
        <v>44581</v>
      </c>
      <c r="D586">
        <v>1001</v>
      </c>
      <c r="E586">
        <v>0</v>
      </c>
      <c r="F586">
        <v>1</v>
      </c>
      <c r="G586" s="53" t="s">
        <v>3648</v>
      </c>
    </row>
    <row r="587" spans="1:7" x14ac:dyDescent="0.25">
      <c r="A587" s="53" t="s">
        <v>4688</v>
      </c>
      <c r="B587">
        <v>5653</v>
      </c>
      <c r="C587" s="18">
        <v>44581</v>
      </c>
      <c r="D587">
        <v>1004</v>
      </c>
      <c r="E587">
        <v>0</v>
      </c>
      <c r="F587">
        <v>2</v>
      </c>
      <c r="G587" s="53" t="s">
        <v>3647</v>
      </c>
    </row>
    <row r="588" spans="1:7" x14ac:dyDescent="0.25">
      <c r="A588" s="53" t="s">
        <v>4688</v>
      </c>
      <c r="B588">
        <v>5654</v>
      </c>
      <c r="C588" s="18">
        <v>44581</v>
      </c>
      <c r="D588">
        <v>1006</v>
      </c>
      <c r="E588">
        <v>5</v>
      </c>
      <c r="F588">
        <v>1</v>
      </c>
      <c r="G588" s="53" t="s">
        <v>3657</v>
      </c>
    </row>
    <row r="589" spans="1:7" x14ac:dyDescent="0.25">
      <c r="A589" s="53" t="s">
        <v>4688</v>
      </c>
      <c r="B589">
        <v>5655</v>
      </c>
      <c r="C589" s="18">
        <v>44581</v>
      </c>
      <c r="D589">
        <v>1007</v>
      </c>
      <c r="E589">
        <v>4</v>
      </c>
      <c r="F589">
        <v>4</v>
      </c>
      <c r="G589" s="53" t="s">
        <v>3655</v>
      </c>
    </row>
    <row r="590" spans="1:7" x14ac:dyDescent="0.25">
      <c r="A590" s="53" t="s">
        <v>4688</v>
      </c>
      <c r="B590">
        <v>5656</v>
      </c>
      <c r="C590" s="18">
        <v>44582</v>
      </c>
      <c r="D590">
        <v>1003</v>
      </c>
      <c r="E590">
        <v>0</v>
      </c>
      <c r="F590">
        <v>2</v>
      </c>
      <c r="G590" s="53" t="s">
        <v>3657</v>
      </c>
    </row>
    <row r="591" spans="1:7" x14ac:dyDescent="0.25">
      <c r="A591" s="53" t="s">
        <v>4688</v>
      </c>
      <c r="B591">
        <v>5657</v>
      </c>
      <c r="C591" s="18">
        <v>44582</v>
      </c>
      <c r="D591">
        <v>1002</v>
      </c>
      <c r="E591">
        <v>0</v>
      </c>
      <c r="F591">
        <v>4</v>
      </c>
      <c r="G591" s="53" t="s">
        <v>3648</v>
      </c>
    </row>
    <row r="592" spans="1:7" x14ac:dyDescent="0.25">
      <c r="A592" s="53" t="s">
        <v>4688</v>
      </c>
      <c r="B592">
        <v>5658</v>
      </c>
      <c r="C592" s="18">
        <v>44582</v>
      </c>
      <c r="D592">
        <v>1006</v>
      </c>
      <c r="E592">
        <v>0</v>
      </c>
      <c r="F592">
        <v>3</v>
      </c>
      <c r="G592" s="53" t="s">
        <v>3655</v>
      </c>
    </row>
    <row r="593" spans="1:7" x14ac:dyDescent="0.25">
      <c r="A593" s="53" t="s">
        <v>4688</v>
      </c>
      <c r="B593">
        <v>5659</v>
      </c>
      <c r="C593" s="18">
        <v>44582</v>
      </c>
      <c r="D593">
        <v>1004</v>
      </c>
      <c r="E593">
        <v>5</v>
      </c>
      <c r="F593">
        <v>4</v>
      </c>
      <c r="G593" s="53" t="s">
        <v>3653</v>
      </c>
    </row>
    <row r="594" spans="1:7" x14ac:dyDescent="0.25">
      <c r="A594" s="53" t="s">
        <v>4688</v>
      </c>
      <c r="B594">
        <v>5660</v>
      </c>
      <c r="C594" s="18">
        <v>44582</v>
      </c>
      <c r="D594">
        <v>1004</v>
      </c>
      <c r="E594">
        <v>0</v>
      </c>
      <c r="F594">
        <v>2</v>
      </c>
      <c r="G594" s="53" t="s">
        <v>3655</v>
      </c>
    </row>
    <row r="595" spans="1:7" x14ac:dyDescent="0.25">
      <c r="A595" s="53" t="s">
        <v>4688</v>
      </c>
      <c r="B595">
        <v>5661</v>
      </c>
      <c r="C595" s="18">
        <v>44582</v>
      </c>
      <c r="D595">
        <v>1006</v>
      </c>
      <c r="E595">
        <v>0</v>
      </c>
      <c r="F595">
        <v>2</v>
      </c>
      <c r="G595" s="53" t="s">
        <v>3648</v>
      </c>
    </row>
    <row r="596" spans="1:7" x14ac:dyDescent="0.25">
      <c r="A596" s="53" t="s">
        <v>4688</v>
      </c>
      <c r="B596">
        <v>5662</v>
      </c>
      <c r="C596" s="18">
        <v>44582</v>
      </c>
      <c r="D596">
        <v>1002</v>
      </c>
      <c r="E596">
        <v>0</v>
      </c>
      <c r="F596">
        <v>4</v>
      </c>
      <c r="G596" s="53" t="s">
        <v>3653</v>
      </c>
    </row>
    <row r="597" spans="1:7" x14ac:dyDescent="0.25">
      <c r="A597" s="53" t="s">
        <v>4688</v>
      </c>
      <c r="B597">
        <v>5663</v>
      </c>
      <c r="C597" s="18">
        <v>44582</v>
      </c>
      <c r="D597">
        <v>1003</v>
      </c>
      <c r="E597">
        <v>0</v>
      </c>
      <c r="F597">
        <v>1</v>
      </c>
      <c r="G597" s="53" t="s">
        <v>3655</v>
      </c>
    </row>
    <row r="598" spans="1:7" x14ac:dyDescent="0.25">
      <c r="A598" s="53" t="s">
        <v>4688</v>
      </c>
      <c r="B598">
        <v>5664</v>
      </c>
      <c r="C598" s="18">
        <v>44582</v>
      </c>
      <c r="D598">
        <v>1003</v>
      </c>
      <c r="E598">
        <v>4</v>
      </c>
      <c r="F598">
        <v>2</v>
      </c>
      <c r="G598" s="53" t="s">
        <v>3648</v>
      </c>
    </row>
    <row r="599" spans="1:7" x14ac:dyDescent="0.25">
      <c r="A599" s="53" t="s">
        <v>4688</v>
      </c>
      <c r="B599">
        <v>5665</v>
      </c>
      <c r="C599" s="18">
        <v>44582</v>
      </c>
      <c r="D599">
        <v>1006</v>
      </c>
      <c r="E599">
        <v>5</v>
      </c>
      <c r="F599">
        <v>3</v>
      </c>
      <c r="G599" s="53" t="s">
        <v>3648</v>
      </c>
    </row>
    <row r="600" spans="1:7" x14ac:dyDescent="0.25">
      <c r="A600" s="53" t="s">
        <v>4688</v>
      </c>
      <c r="B600">
        <v>5666</v>
      </c>
      <c r="C600" s="18">
        <v>44582</v>
      </c>
      <c r="D600">
        <v>1001</v>
      </c>
      <c r="E600">
        <v>0</v>
      </c>
      <c r="F600">
        <v>4</v>
      </c>
      <c r="G600" s="53" t="s">
        <v>3647</v>
      </c>
    </row>
    <row r="601" spans="1:7" x14ac:dyDescent="0.25">
      <c r="A601" s="53" t="s">
        <v>4688</v>
      </c>
      <c r="B601">
        <v>5667</v>
      </c>
      <c r="C601" s="18">
        <v>44582</v>
      </c>
      <c r="D601">
        <v>1006</v>
      </c>
      <c r="E601">
        <v>5</v>
      </c>
      <c r="F601">
        <v>4</v>
      </c>
      <c r="G601" s="53" t="s">
        <v>3655</v>
      </c>
    </row>
    <row r="602" spans="1:7" x14ac:dyDescent="0.25">
      <c r="A602" s="53" t="s">
        <v>4688</v>
      </c>
      <c r="B602">
        <v>5668</v>
      </c>
      <c r="C602" s="18">
        <v>44582</v>
      </c>
      <c r="D602">
        <v>1003</v>
      </c>
      <c r="E602">
        <v>4</v>
      </c>
      <c r="F602">
        <v>3</v>
      </c>
      <c r="G602" s="53" t="s">
        <v>3644</v>
      </c>
    </row>
    <row r="603" spans="1:7" x14ac:dyDescent="0.25">
      <c r="A603" s="53" t="s">
        <v>4688</v>
      </c>
      <c r="B603">
        <v>5669</v>
      </c>
      <c r="C603" s="18">
        <v>44582</v>
      </c>
      <c r="D603">
        <v>1006</v>
      </c>
      <c r="E603">
        <v>5</v>
      </c>
      <c r="F603">
        <v>3</v>
      </c>
      <c r="G603" s="53" t="s">
        <v>3644</v>
      </c>
    </row>
    <row r="604" spans="1:7" x14ac:dyDescent="0.25">
      <c r="A604" s="53" t="s">
        <v>4688</v>
      </c>
      <c r="B604">
        <v>5670</v>
      </c>
      <c r="C604" s="18">
        <v>44582</v>
      </c>
      <c r="D604">
        <v>1003</v>
      </c>
      <c r="E604">
        <v>0</v>
      </c>
      <c r="F604">
        <v>3</v>
      </c>
      <c r="G604" s="53" t="s">
        <v>3647</v>
      </c>
    </row>
    <row r="605" spans="1:7" x14ac:dyDescent="0.25">
      <c r="A605" s="53" t="s">
        <v>4688</v>
      </c>
      <c r="B605">
        <v>5671</v>
      </c>
      <c r="C605" s="18">
        <v>44582</v>
      </c>
      <c r="D605">
        <v>1007</v>
      </c>
      <c r="E605">
        <v>0</v>
      </c>
      <c r="F605">
        <v>1</v>
      </c>
      <c r="G605" s="53" t="s">
        <v>3653</v>
      </c>
    </row>
    <row r="606" spans="1:7" x14ac:dyDescent="0.25">
      <c r="A606" s="53" t="s">
        <v>4688</v>
      </c>
      <c r="B606">
        <v>5672</v>
      </c>
      <c r="C606" s="18">
        <v>44582</v>
      </c>
      <c r="D606">
        <v>1007</v>
      </c>
      <c r="E606">
        <v>4</v>
      </c>
      <c r="F606">
        <v>1</v>
      </c>
      <c r="G606" s="53" t="s">
        <v>3655</v>
      </c>
    </row>
    <row r="607" spans="1:7" x14ac:dyDescent="0.25">
      <c r="A607" s="53" t="s">
        <v>4688</v>
      </c>
      <c r="B607">
        <v>5673</v>
      </c>
      <c r="C607" s="18">
        <v>44582</v>
      </c>
      <c r="D607">
        <v>1007</v>
      </c>
      <c r="E607">
        <v>4</v>
      </c>
      <c r="F607">
        <v>1</v>
      </c>
      <c r="G607" s="53" t="s">
        <v>3648</v>
      </c>
    </row>
    <row r="608" spans="1:7" x14ac:dyDescent="0.25">
      <c r="A608" s="53" t="s">
        <v>4688</v>
      </c>
      <c r="B608">
        <v>5675</v>
      </c>
      <c r="C608" s="18">
        <v>44582</v>
      </c>
      <c r="D608">
        <v>1004</v>
      </c>
      <c r="E608">
        <v>5</v>
      </c>
      <c r="F608">
        <v>4</v>
      </c>
      <c r="G608" s="53" t="s">
        <v>3644</v>
      </c>
    </row>
    <row r="609" spans="1:7" x14ac:dyDescent="0.25">
      <c r="A609" s="53" t="s">
        <v>4688</v>
      </c>
      <c r="B609">
        <v>5676</v>
      </c>
      <c r="C609" s="18">
        <v>44582</v>
      </c>
      <c r="D609">
        <v>1004</v>
      </c>
      <c r="E609">
        <v>0</v>
      </c>
      <c r="F609">
        <v>3</v>
      </c>
      <c r="G609" s="53" t="s">
        <v>3644</v>
      </c>
    </row>
    <row r="610" spans="1:7" x14ac:dyDescent="0.25">
      <c r="A610" s="53" t="s">
        <v>4688</v>
      </c>
      <c r="B610">
        <v>5677</v>
      </c>
      <c r="C610" s="18">
        <v>44582</v>
      </c>
      <c r="D610">
        <v>1001</v>
      </c>
      <c r="E610">
        <v>0</v>
      </c>
      <c r="F610">
        <v>1</v>
      </c>
      <c r="G610" s="53" t="s">
        <v>3648</v>
      </c>
    </row>
    <row r="611" spans="1:7" x14ac:dyDescent="0.25">
      <c r="A611" s="53" t="s">
        <v>4688</v>
      </c>
      <c r="B611">
        <v>5678</v>
      </c>
      <c r="C611" s="18">
        <v>44582</v>
      </c>
      <c r="D611">
        <v>1004</v>
      </c>
      <c r="E611">
        <v>0</v>
      </c>
      <c r="F611">
        <v>3</v>
      </c>
      <c r="G611" s="53" t="s">
        <v>3644</v>
      </c>
    </row>
    <row r="612" spans="1:7" x14ac:dyDescent="0.25">
      <c r="A612" s="53" t="s">
        <v>4688</v>
      </c>
      <c r="B612">
        <v>5679</v>
      </c>
      <c r="C612" s="18">
        <v>44582</v>
      </c>
      <c r="D612">
        <v>1002</v>
      </c>
      <c r="E612">
        <v>0</v>
      </c>
      <c r="F612">
        <v>1</v>
      </c>
      <c r="G612" s="53" t="s">
        <v>3644</v>
      </c>
    </row>
    <row r="613" spans="1:7" x14ac:dyDescent="0.25">
      <c r="A613" s="53" t="s">
        <v>4688</v>
      </c>
      <c r="B613">
        <v>5680</v>
      </c>
      <c r="C613" s="18">
        <v>44582</v>
      </c>
      <c r="D613">
        <v>1007</v>
      </c>
      <c r="E613">
        <v>0</v>
      </c>
      <c r="F613">
        <v>2</v>
      </c>
      <c r="G613" s="53" t="s">
        <v>3648</v>
      </c>
    </row>
    <row r="614" spans="1:7" x14ac:dyDescent="0.25">
      <c r="A614" s="53" t="s">
        <v>4688</v>
      </c>
      <c r="B614">
        <v>5681</v>
      </c>
      <c r="C614" s="18">
        <v>44582</v>
      </c>
      <c r="D614">
        <v>1004</v>
      </c>
      <c r="E614">
        <v>5</v>
      </c>
      <c r="F614">
        <v>4</v>
      </c>
      <c r="G614" s="53" t="s">
        <v>3648</v>
      </c>
    </row>
    <row r="615" spans="1:7" x14ac:dyDescent="0.25">
      <c r="A615" s="53" t="s">
        <v>4688</v>
      </c>
      <c r="B615">
        <v>5682</v>
      </c>
      <c r="C615" s="18">
        <v>44582</v>
      </c>
      <c r="D615">
        <v>1007</v>
      </c>
      <c r="E615">
        <v>4</v>
      </c>
      <c r="F615">
        <v>4</v>
      </c>
      <c r="G615" s="53" t="s">
        <v>3648</v>
      </c>
    </row>
    <row r="616" spans="1:7" x14ac:dyDescent="0.25">
      <c r="A616" s="53" t="s">
        <v>4688</v>
      </c>
      <c r="B616">
        <v>5683</v>
      </c>
      <c r="C616" s="18">
        <v>44582</v>
      </c>
      <c r="D616">
        <v>1006</v>
      </c>
      <c r="E616">
        <v>5</v>
      </c>
      <c r="F616">
        <v>1</v>
      </c>
      <c r="G616" s="53" t="s">
        <v>3655</v>
      </c>
    </row>
    <row r="617" spans="1:7" x14ac:dyDescent="0.25">
      <c r="A617" s="53" t="s">
        <v>4688</v>
      </c>
      <c r="B617">
        <v>5684</v>
      </c>
      <c r="C617" s="18">
        <v>44582</v>
      </c>
      <c r="D617">
        <v>1003</v>
      </c>
      <c r="E617">
        <v>4</v>
      </c>
      <c r="F617">
        <v>3</v>
      </c>
      <c r="G617" s="53" t="s">
        <v>3648</v>
      </c>
    </row>
    <row r="618" spans="1:7" x14ac:dyDescent="0.25">
      <c r="A618" s="53" t="s">
        <v>4688</v>
      </c>
      <c r="B618">
        <v>5685</v>
      </c>
      <c r="C618" s="18">
        <v>44582</v>
      </c>
      <c r="D618">
        <v>1001</v>
      </c>
      <c r="E618">
        <v>0</v>
      </c>
      <c r="F618">
        <v>1</v>
      </c>
      <c r="G618" s="53" t="s">
        <v>3644</v>
      </c>
    </row>
    <row r="619" spans="1:7" x14ac:dyDescent="0.25">
      <c r="A619" s="53" t="s">
        <v>4688</v>
      </c>
      <c r="B619">
        <v>5686</v>
      </c>
      <c r="C619" s="18">
        <v>44582</v>
      </c>
      <c r="D619">
        <v>1003</v>
      </c>
      <c r="E619">
        <v>4</v>
      </c>
      <c r="F619">
        <v>2</v>
      </c>
      <c r="G619" s="53" t="s">
        <v>3655</v>
      </c>
    </row>
    <row r="620" spans="1:7" x14ac:dyDescent="0.25">
      <c r="A620" s="53" t="s">
        <v>4688</v>
      </c>
      <c r="B620">
        <v>5687</v>
      </c>
      <c r="C620" s="18">
        <v>44582</v>
      </c>
      <c r="D620">
        <v>1003</v>
      </c>
      <c r="E620">
        <v>0</v>
      </c>
      <c r="F620">
        <v>3</v>
      </c>
      <c r="G620" s="53" t="s">
        <v>3648</v>
      </c>
    </row>
    <row r="621" spans="1:7" x14ac:dyDescent="0.25">
      <c r="A621" s="53" t="s">
        <v>4688</v>
      </c>
      <c r="B621">
        <v>5688</v>
      </c>
      <c r="C621" s="18">
        <v>44582</v>
      </c>
      <c r="D621">
        <v>1007</v>
      </c>
      <c r="E621">
        <v>4</v>
      </c>
      <c r="F621">
        <v>3</v>
      </c>
      <c r="G621" s="53" t="s">
        <v>3647</v>
      </c>
    </row>
    <row r="622" spans="1:7" x14ac:dyDescent="0.25">
      <c r="A622" s="53" t="s">
        <v>4688</v>
      </c>
      <c r="B622">
        <v>5689</v>
      </c>
      <c r="C622" s="18">
        <v>44582</v>
      </c>
      <c r="D622">
        <v>1007</v>
      </c>
      <c r="E622">
        <v>0</v>
      </c>
      <c r="F622">
        <v>4</v>
      </c>
      <c r="G622" s="53" t="s">
        <v>3647</v>
      </c>
    </row>
    <row r="623" spans="1:7" x14ac:dyDescent="0.25">
      <c r="A623" s="53" t="s">
        <v>4688</v>
      </c>
      <c r="B623">
        <v>5690</v>
      </c>
      <c r="C623" s="18">
        <v>44582</v>
      </c>
      <c r="D623">
        <v>1003</v>
      </c>
      <c r="E623">
        <v>0</v>
      </c>
      <c r="F623">
        <v>4</v>
      </c>
      <c r="G623" s="53" t="s">
        <v>3648</v>
      </c>
    </row>
    <row r="624" spans="1:7" x14ac:dyDescent="0.25">
      <c r="A624" s="53" t="s">
        <v>4688</v>
      </c>
      <c r="B624">
        <v>5691</v>
      </c>
      <c r="C624" s="18">
        <v>44582</v>
      </c>
      <c r="D624">
        <v>1007</v>
      </c>
      <c r="E624">
        <v>4</v>
      </c>
      <c r="F624">
        <v>4</v>
      </c>
      <c r="G624" s="53" t="s">
        <v>3647</v>
      </c>
    </row>
    <row r="625" spans="1:7" x14ac:dyDescent="0.25">
      <c r="A625" s="53" t="s">
        <v>4688</v>
      </c>
      <c r="B625">
        <v>5693</v>
      </c>
      <c r="C625" s="18">
        <v>44582</v>
      </c>
      <c r="D625">
        <v>1003</v>
      </c>
      <c r="E625">
        <v>0</v>
      </c>
      <c r="F625">
        <v>3</v>
      </c>
      <c r="G625" s="53" t="s">
        <v>3657</v>
      </c>
    </row>
    <row r="626" spans="1:7" x14ac:dyDescent="0.25">
      <c r="A626" s="53" t="s">
        <v>4688</v>
      </c>
      <c r="B626">
        <v>5694</v>
      </c>
      <c r="C626" s="18">
        <v>44582</v>
      </c>
      <c r="D626">
        <v>1004</v>
      </c>
      <c r="E626">
        <v>0</v>
      </c>
      <c r="F626">
        <v>4</v>
      </c>
      <c r="G626" s="53" t="s">
        <v>3648</v>
      </c>
    </row>
    <row r="627" spans="1:7" x14ac:dyDescent="0.25">
      <c r="A627" s="53" t="s">
        <v>4688</v>
      </c>
      <c r="B627">
        <v>5695</v>
      </c>
      <c r="C627" s="18">
        <v>44582</v>
      </c>
      <c r="D627">
        <v>1001</v>
      </c>
      <c r="E627">
        <v>0</v>
      </c>
      <c r="F627">
        <v>2</v>
      </c>
      <c r="G627" s="53" t="s">
        <v>3655</v>
      </c>
    </row>
    <row r="628" spans="1:7" x14ac:dyDescent="0.25">
      <c r="A628" s="53" t="s">
        <v>4688</v>
      </c>
      <c r="B628">
        <v>5696</v>
      </c>
      <c r="C628" s="18">
        <v>44582</v>
      </c>
      <c r="D628">
        <v>1006</v>
      </c>
      <c r="E628">
        <v>5</v>
      </c>
      <c r="F628">
        <v>1</v>
      </c>
      <c r="G628" s="53" t="s">
        <v>3648</v>
      </c>
    </row>
    <row r="629" spans="1:7" x14ac:dyDescent="0.25">
      <c r="A629" s="53" t="s">
        <v>4688</v>
      </c>
      <c r="B629">
        <v>5697</v>
      </c>
      <c r="C629" s="18">
        <v>44582</v>
      </c>
      <c r="D629">
        <v>1004</v>
      </c>
      <c r="E629">
        <v>5</v>
      </c>
      <c r="F629">
        <v>1</v>
      </c>
      <c r="G629" s="53" t="s">
        <v>3657</v>
      </c>
    </row>
    <row r="630" spans="1:7" x14ac:dyDescent="0.25">
      <c r="A630" s="53" t="s">
        <v>4688</v>
      </c>
      <c r="B630">
        <v>5698</v>
      </c>
      <c r="C630" s="18">
        <v>44583</v>
      </c>
      <c r="D630">
        <v>1001</v>
      </c>
      <c r="E630">
        <v>0</v>
      </c>
      <c r="F630">
        <v>3</v>
      </c>
      <c r="G630" s="53" t="s">
        <v>3647</v>
      </c>
    </row>
    <row r="631" spans="1:7" x14ac:dyDescent="0.25">
      <c r="A631" s="53" t="s">
        <v>4688</v>
      </c>
      <c r="B631">
        <v>5699</v>
      </c>
      <c r="C631" s="18">
        <v>44583</v>
      </c>
      <c r="D631">
        <v>1006</v>
      </c>
      <c r="E631">
        <v>5</v>
      </c>
      <c r="F631">
        <v>4</v>
      </c>
      <c r="G631" s="53" t="s">
        <v>3657</v>
      </c>
    </row>
    <row r="632" spans="1:7" x14ac:dyDescent="0.25">
      <c r="A632" s="53" t="s">
        <v>4688</v>
      </c>
      <c r="B632">
        <v>5700</v>
      </c>
      <c r="C632" s="18">
        <v>44583</v>
      </c>
      <c r="D632">
        <v>1006</v>
      </c>
      <c r="E632">
        <v>5</v>
      </c>
      <c r="F632">
        <v>2</v>
      </c>
      <c r="G632" s="53" t="s">
        <v>3657</v>
      </c>
    </row>
    <row r="633" spans="1:7" x14ac:dyDescent="0.25">
      <c r="A633" s="53" t="s">
        <v>4688</v>
      </c>
      <c r="B633">
        <v>5701</v>
      </c>
      <c r="C633" s="18">
        <v>44583</v>
      </c>
      <c r="D633">
        <v>1004</v>
      </c>
      <c r="E633">
        <v>5</v>
      </c>
      <c r="F633">
        <v>1</v>
      </c>
      <c r="G633" s="53" t="s">
        <v>3655</v>
      </c>
    </row>
    <row r="634" spans="1:7" x14ac:dyDescent="0.25">
      <c r="A634" s="53" t="s">
        <v>4688</v>
      </c>
      <c r="B634">
        <v>5703</v>
      </c>
      <c r="C634" s="18">
        <v>44583</v>
      </c>
      <c r="D634">
        <v>1007</v>
      </c>
      <c r="E634">
        <v>4</v>
      </c>
      <c r="F634">
        <v>2</v>
      </c>
      <c r="G634" s="53" t="s">
        <v>3655</v>
      </c>
    </row>
    <row r="635" spans="1:7" x14ac:dyDescent="0.25">
      <c r="A635" s="53" t="s">
        <v>4688</v>
      </c>
      <c r="B635">
        <v>5704</v>
      </c>
      <c r="C635" s="18">
        <v>44583</v>
      </c>
      <c r="D635">
        <v>1004</v>
      </c>
      <c r="E635">
        <v>5</v>
      </c>
      <c r="F635">
        <v>3</v>
      </c>
      <c r="G635" s="53" t="s">
        <v>3644</v>
      </c>
    </row>
    <row r="636" spans="1:7" x14ac:dyDescent="0.25">
      <c r="A636" s="53" t="s">
        <v>4688</v>
      </c>
      <c r="B636">
        <v>5705</v>
      </c>
      <c r="C636" s="18">
        <v>44583</v>
      </c>
      <c r="D636">
        <v>1002</v>
      </c>
      <c r="E636">
        <v>0</v>
      </c>
      <c r="F636">
        <v>3</v>
      </c>
      <c r="G636" s="53" t="s">
        <v>3644</v>
      </c>
    </row>
    <row r="637" spans="1:7" x14ac:dyDescent="0.25">
      <c r="A637" s="53" t="s">
        <v>4688</v>
      </c>
      <c r="B637">
        <v>5706</v>
      </c>
      <c r="C637" s="18">
        <v>44583</v>
      </c>
      <c r="D637">
        <v>1002</v>
      </c>
      <c r="E637">
        <v>0</v>
      </c>
      <c r="F637">
        <v>4</v>
      </c>
      <c r="G637" s="53" t="s">
        <v>3653</v>
      </c>
    </row>
    <row r="638" spans="1:7" x14ac:dyDescent="0.25">
      <c r="A638" s="53" t="s">
        <v>4688</v>
      </c>
      <c r="B638">
        <v>5709</v>
      </c>
      <c r="C638" s="18">
        <v>44583</v>
      </c>
      <c r="D638">
        <v>1007</v>
      </c>
      <c r="E638">
        <v>4</v>
      </c>
      <c r="F638">
        <v>3</v>
      </c>
      <c r="G638" s="53" t="s">
        <v>3657</v>
      </c>
    </row>
    <row r="639" spans="1:7" x14ac:dyDescent="0.25">
      <c r="A639" s="53" t="s">
        <v>4688</v>
      </c>
      <c r="B639">
        <v>5710</v>
      </c>
      <c r="C639" s="18">
        <v>44583</v>
      </c>
      <c r="D639">
        <v>1002</v>
      </c>
      <c r="E639">
        <v>0</v>
      </c>
      <c r="F639">
        <v>4</v>
      </c>
      <c r="G639" s="53" t="s">
        <v>3655</v>
      </c>
    </row>
    <row r="640" spans="1:7" x14ac:dyDescent="0.25">
      <c r="A640" s="53" t="s">
        <v>4688</v>
      </c>
      <c r="B640">
        <v>5711</v>
      </c>
      <c r="C640" s="18">
        <v>44583</v>
      </c>
      <c r="D640">
        <v>1006</v>
      </c>
      <c r="E640">
        <v>5</v>
      </c>
      <c r="F640">
        <v>2</v>
      </c>
      <c r="G640" s="53" t="s">
        <v>3653</v>
      </c>
    </row>
    <row r="641" spans="1:7" x14ac:dyDescent="0.25">
      <c r="A641" s="53" t="s">
        <v>4688</v>
      </c>
      <c r="B641">
        <v>5712</v>
      </c>
      <c r="C641" s="18">
        <v>44583</v>
      </c>
      <c r="D641">
        <v>1002</v>
      </c>
      <c r="E641">
        <v>0</v>
      </c>
      <c r="F641">
        <v>4</v>
      </c>
      <c r="G641" s="53" t="s">
        <v>3657</v>
      </c>
    </row>
    <row r="642" spans="1:7" x14ac:dyDescent="0.25">
      <c r="A642" s="53" t="s">
        <v>4688</v>
      </c>
      <c r="B642">
        <v>5713</v>
      </c>
      <c r="C642" s="18">
        <v>44583</v>
      </c>
      <c r="D642">
        <v>1004</v>
      </c>
      <c r="E642">
        <v>0</v>
      </c>
      <c r="F642">
        <v>1</v>
      </c>
      <c r="G642" s="53" t="s">
        <v>3653</v>
      </c>
    </row>
    <row r="643" spans="1:7" x14ac:dyDescent="0.25">
      <c r="A643" s="53" t="s">
        <v>4688</v>
      </c>
      <c r="B643">
        <v>5714</v>
      </c>
      <c r="C643" s="18">
        <v>44583</v>
      </c>
      <c r="D643">
        <v>1007</v>
      </c>
      <c r="E643">
        <v>0</v>
      </c>
      <c r="F643">
        <v>2</v>
      </c>
      <c r="G643" s="53" t="s">
        <v>3644</v>
      </c>
    </row>
    <row r="644" spans="1:7" x14ac:dyDescent="0.25">
      <c r="A644" s="53" t="s">
        <v>4688</v>
      </c>
      <c r="B644">
        <v>5715</v>
      </c>
      <c r="C644" s="18">
        <v>44583</v>
      </c>
      <c r="D644">
        <v>1007</v>
      </c>
      <c r="E644">
        <v>4</v>
      </c>
      <c r="F644">
        <v>1</v>
      </c>
      <c r="G644" s="53" t="s">
        <v>3644</v>
      </c>
    </row>
    <row r="645" spans="1:7" x14ac:dyDescent="0.25">
      <c r="A645" s="53" t="s">
        <v>4688</v>
      </c>
      <c r="B645">
        <v>5716</v>
      </c>
      <c r="C645" s="18">
        <v>44583</v>
      </c>
      <c r="D645">
        <v>1003</v>
      </c>
      <c r="E645">
        <v>4</v>
      </c>
      <c r="F645">
        <v>2</v>
      </c>
      <c r="G645" s="53" t="s">
        <v>3648</v>
      </c>
    </row>
    <row r="646" spans="1:7" x14ac:dyDescent="0.25">
      <c r="A646" s="53" t="s">
        <v>4688</v>
      </c>
      <c r="B646">
        <v>5717</v>
      </c>
      <c r="C646" s="18">
        <v>44583</v>
      </c>
      <c r="D646">
        <v>1007</v>
      </c>
      <c r="E646">
        <v>0</v>
      </c>
      <c r="F646">
        <v>1</v>
      </c>
      <c r="G646" s="53" t="s">
        <v>3653</v>
      </c>
    </row>
    <row r="647" spans="1:7" x14ac:dyDescent="0.25">
      <c r="A647" s="53" t="s">
        <v>4688</v>
      </c>
      <c r="B647">
        <v>5718</v>
      </c>
      <c r="C647" s="18">
        <v>44583</v>
      </c>
      <c r="D647">
        <v>1007</v>
      </c>
      <c r="E647">
        <v>4</v>
      </c>
      <c r="F647">
        <v>2</v>
      </c>
      <c r="G647" s="53" t="s">
        <v>3647</v>
      </c>
    </row>
    <row r="648" spans="1:7" x14ac:dyDescent="0.25">
      <c r="A648" s="53" t="s">
        <v>4688</v>
      </c>
      <c r="B648">
        <v>5719</v>
      </c>
      <c r="C648" s="18">
        <v>44583</v>
      </c>
      <c r="D648">
        <v>1006</v>
      </c>
      <c r="E648">
        <v>5</v>
      </c>
      <c r="F648">
        <v>4</v>
      </c>
      <c r="G648" s="53" t="s">
        <v>3657</v>
      </c>
    </row>
    <row r="649" spans="1:7" x14ac:dyDescent="0.25">
      <c r="A649" s="53" t="s">
        <v>4688</v>
      </c>
      <c r="B649">
        <v>5720</v>
      </c>
      <c r="C649" s="18">
        <v>44583</v>
      </c>
      <c r="D649">
        <v>1004</v>
      </c>
      <c r="E649">
        <v>5</v>
      </c>
      <c r="F649">
        <v>2</v>
      </c>
      <c r="G649" s="53" t="s">
        <v>3648</v>
      </c>
    </row>
    <row r="650" spans="1:7" x14ac:dyDescent="0.25">
      <c r="A650" s="53" t="s">
        <v>4688</v>
      </c>
      <c r="B650">
        <v>5722</v>
      </c>
      <c r="C650" s="18">
        <v>44583</v>
      </c>
      <c r="D650">
        <v>1007</v>
      </c>
      <c r="E650">
        <v>4</v>
      </c>
      <c r="F650">
        <v>1</v>
      </c>
      <c r="G650" s="53" t="s">
        <v>3647</v>
      </c>
    </row>
    <row r="651" spans="1:7" x14ac:dyDescent="0.25">
      <c r="A651" s="53" t="s">
        <v>4688</v>
      </c>
      <c r="B651">
        <v>5723</v>
      </c>
      <c r="C651" s="18">
        <v>44583</v>
      </c>
      <c r="D651">
        <v>1006</v>
      </c>
      <c r="E651">
        <v>5</v>
      </c>
      <c r="F651">
        <v>1</v>
      </c>
      <c r="G651" s="53" t="s">
        <v>3647</v>
      </c>
    </row>
    <row r="652" spans="1:7" x14ac:dyDescent="0.25">
      <c r="A652" s="53" t="s">
        <v>4688</v>
      </c>
      <c r="B652">
        <v>5724</v>
      </c>
      <c r="C652" s="18">
        <v>44583</v>
      </c>
      <c r="D652">
        <v>1004</v>
      </c>
      <c r="E652">
        <v>5</v>
      </c>
      <c r="F652">
        <v>3</v>
      </c>
      <c r="G652" s="53" t="s">
        <v>3644</v>
      </c>
    </row>
    <row r="653" spans="1:7" x14ac:dyDescent="0.25">
      <c r="A653" s="53" t="s">
        <v>4688</v>
      </c>
      <c r="B653">
        <v>5725</v>
      </c>
      <c r="C653" s="18">
        <v>44583</v>
      </c>
      <c r="D653">
        <v>1003</v>
      </c>
      <c r="E653">
        <v>0</v>
      </c>
      <c r="F653">
        <v>2</v>
      </c>
      <c r="G653" s="53" t="s">
        <v>3657</v>
      </c>
    </row>
    <row r="654" spans="1:7" x14ac:dyDescent="0.25">
      <c r="A654" s="53" t="s">
        <v>4688</v>
      </c>
      <c r="B654">
        <v>5726</v>
      </c>
      <c r="C654" s="18">
        <v>44583</v>
      </c>
      <c r="D654">
        <v>1007</v>
      </c>
      <c r="E654">
        <v>0</v>
      </c>
      <c r="F654">
        <v>2</v>
      </c>
      <c r="G654" s="53" t="s">
        <v>3648</v>
      </c>
    </row>
    <row r="655" spans="1:7" x14ac:dyDescent="0.25">
      <c r="A655" s="53" t="s">
        <v>4688</v>
      </c>
      <c r="B655">
        <v>5727</v>
      </c>
      <c r="C655" s="18">
        <v>44583</v>
      </c>
      <c r="D655">
        <v>1007</v>
      </c>
      <c r="E655">
        <v>0</v>
      </c>
      <c r="F655">
        <v>1</v>
      </c>
      <c r="G655" s="53" t="s">
        <v>3644</v>
      </c>
    </row>
    <row r="656" spans="1:7" x14ac:dyDescent="0.25">
      <c r="A656" s="53" t="s">
        <v>4688</v>
      </c>
      <c r="B656">
        <v>5728</v>
      </c>
      <c r="C656" s="18">
        <v>44583</v>
      </c>
      <c r="D656">
        <v>1004</v>
      </c>
      <c r="E656">
        <v>5</v>
      </c>
      <c r="F656">
        <v>2</v>
      </c>
      <c r="G656" s="53" t="s">
        <v>3657</v>
      </c>
    </row>
    <row r="657" spans="1:7" x14ac:dyDescent="0.25">
      <c r="A657" s="53" t="s">
        <v>4688</v>
      </c>
      <c r="B657">
        <v>5729</v>
      </c>
      <c r="C657" s="18">
        <v>44583</v>
      </c>
      <c r="D657">
        <v>1007</v>
      </c>
      <c r="E657">
        <v>4</v>
      </c>
      <c r="F657">
        <v>2</v>
      </c>
      <c r="G657" s="53" t="s">
        <v>3648</v>
      </c>
    </row>
    <row r="658" spans="1:7" x14ac:dyDescent="0.25">
      <c r="A658" s="53" t="s">
        <v>4688</v>
      </c>
      <c r="B658">
        <v>5730</v>
      </c>
      <c r="C658" s="18">
        <v>44583</v>
      </c>
      <c r="D658">
        <v>1007</v>
      </c>
      <c r="E658">
        <v>0</v>
      </c>
      <c r="F658">
        <v>3</v>
      </c>
      <c r="G658" s="53" t="s">
        <v>3648</v>
      </c>
    </row>
    <row r="659" spans="1:7" x14ac:dyDescent="0.25">
      <c r="A659" s="53" t="s">
        <v>4688</v>
      </c>
      <c r="B659">
        <v>5731</v>
      </c>
      <c r="C659" s="18">
        <v>44583</v>
      </c>
      <c r="D659">
        <v>1007</v>
      </c>
      <c r="E659">
        <v>0</v>
      </c>
      <c r="F659">
        <v>4</v>
      </c>
      <c r="G659" s="53" t="s">
        <v>3655</v>
      </c>
    </row>
    <row r="660" spans="1:7" x14ac:dyDescent="0.25">
      <c r="A660" s="53" t="s">
        <v>4688</v>
      </c>
      <c r="B660">
        <v>5732</v>
      </c>
      <c r="C660" s="18">
        <v>44583</v>
      </c>
      <c r="D660">
        <v>1006</v>
      </c>
      <c r="E660">
        <v>5</v>
      </c>
      <c r="F660">
        <v>1</v>
      </c>
      <c r="G660" s="53" t="s">
        <v>3644</v>
      </c>
    </row>
    <row r="661" spans="1:7" x14ac:dyDescent="0.25">
      <c r="A661" s="53" t="s">
        <v>4688</v>
      </c>
      <c r="B661">
        <v>5733</v>
      </c>
      <c r="C661" s="18">
        <v>44583</v>
      </c>
      <c r="D661">
        <v>1007</v>
      </c>
      <c r="E661">
        <v>4</v>
      </c>
      <c r="F661">
        <v>1</v>
      </c>
      <c r="G661" s="53" t="s">
        <v>3647</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8CCD7-0430-4621-B551-8705A1F85814}">
  <sheetPr codeName="Sheet9"/>
  <dimension ref="B1:C11"/>
  <sheetViews>
    <sheetView workbookViewId="0">
      <selection activeCell="B4" sqref="B4"/>
    </sheetView>
  </sheetViews>
  <sheetFormatPr defaultRowHeight="15" x14ac:dyDescent="0.25"/>
  <cols>
    <col min="1" max="1" width="3.7109375" customWidth="1"/>
    <col min="2" max="2" width="13.42578125" bestFit="1" customWidth="1"/>
    <col min="3" max="3" width="10.85546875" bestFit="1" customWidth="1"/>
  </cols>
  <sheetData>
    <row r="1" spans="2:3" s="14" customFormat="1" ht="30" customHeight="1" x14ac:dyDescent="0.35">
      <c r="B1" s="14" t="s">
        <v>4675</v>
      </c>
    </row>
    <row r="4" spans="2:3" x14ac:dyDescent="0.25">
      <c r="B4" s="54" t="s">
        <v>4689</v>
      </c>
      <c r="C4" t="s">
        <v>4691</v>
      </c>
    </row>
    <row r="5" spans="2:3" x14ac:dyDescent="0.25">
      <c r="B5" s="55" t="s">
        <v>3647</v>
      </c>
      <c r="C5" s="53">
        <v>328</v>
      </c>
    </row>
    <row r="6" spans="2:3" x14ac:dyDescent="0.25">
      <c r="B6" s="55" t="s">
        <v>3655</v>
      </c>
      <c r="C6" s="53">
        <v>257</v>
      </c>
    </row>
    <row r="7" spans="2:3" x14ac:dyDescent="0.25">
      <c r="B7" s="55" t="s">
        <v>3644</v>
      </c>
      <c r="C7" s="53">
        <v>249</v>
      </c>
    </row>
    <row r="8" spans="2:3" x14ac:dyDescent="0.25">
      <c r="B8" s="55" t="s">
        <v>3648</v>
      </c>
      <c r="C8" s="53">
        <v>299</v>
      </c>
    </row>
    <row r="9" spans="2:3" x14ac:dyDescent="0.25">
      <c r="B9" s="55" t="s">
        <v>3653</v>
      </c>
      <c r="C9" s="53">
        <v>260</v>
      </c>
    </row>
    <row r="10" spans="2:3" x14ac:dyDescent="0.25">
      <c r="B10" s="55" t="s">
        <v>3657</v>
      </c>
      <c r="C10" s="53">
        <v>241</v>
      </c>
    </row>
    <row r="11" spans="2:3" x14ac:dyDescent="0.25">
      <c r="B11" s="55" t="s">
        <v>4690</v>
      </c>
      <c r="C11" s="53">
        <v>1634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38BE1-233D-431F-83B2-FE1E9A9547F7}">
  <dimension ref="B1:C11"/>
  <sheetViews>
    <sheetView showGridLines="0" workbookViewId="0">
      <selection activeCell="F20" sqref="F20"/>
    </sheetView>
  </sheetViews>
  <sheetFormatPr defaultRowHeight="15" x14ac:dyDescent="0.25"/>
  <cols>
    <col min="1" max="1" width="3.7109375" customWidth="1"/>
    <col min="2" max="2" width="13.42578125" bestFit="1" customWidth="1"/>
    <col min="3" max="3" width="10.85546875" bestFit="1" customWidth="1"/>
  </cols>
  <sheetData>
    <row r="1" spans="2:3" s="14" customFormat="1" ht="30" customHeight="1" x14ac:dyDescent="0.35">
      <c r="B1" s="14" t="s">
        <v>4675</v>
      </c>
    </row>
    <row r="4" spans="2:3" x14ac:dyDescent="0.25">
      <c r="B4" s="54" t="s">
        <v>4689</v>
      </c>
      <c r="C4" t="s">
        <v>4691</v>
      </c>
    </row>
    <row r="5" spans="2:3" x14ac:dyDescent="0.25">
      <c r="B5" s="55" t="s">
        <v>3647</v>
      </c>
      <c r="C5" s="53">
        <v>328</v>
      </c>
    </row>
    <row r="6" spans="2:3" x14ac:dyDescent="0.25">
      <c r="B6" s="55" t="s">
        <v>3655</v>
      </c>
      <c r="C6" s="53">
        <v>257</v>
      </c>
    </row>
    <row r="7" spans="2:3" x14ac:dyDescent="0.25">
      <c r="B7" s="55" t="s">
        <v>3644</v>
      </c>
      <c r="C7" s="53">
        <v>249</v>
      </c>
    </row>
    <row r="8" spans="2:3" x14ac:dyDescent="0.25">
      <c r="B8" s="55" t="s">
        <v>3648</v>
      </c>
      <c r="C8" s="53">
        <v>299</v>
      </c>
    </row>
    <row r="9" spans="2:3" x14ac:dyDescent="0.25">
      <c r="B9" s="55" t="s">
        <v>3653</v>
      </c>
      <c r="C9" s="53">
        <v>260</v>
      </c>
    </row>
    <row r="10" spans="2:3" x14ac:dyDescent="0.25">
      <c r="B10" s="55" t="s">
        <v>3657</v>
      </c>
      <c r="C10" s="53">
        <v>241</v>
      </c>
    </row>
    <row r="11" spans="2:3" x14ac:dyDescent="0.25">
      <c r="B11" s="55" t="s">
        <v>4690</v>
      </c>
      <c r="C11" s="53">
        <v>1634</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4D464-A680-420E-B800-3BF26E2AED99}">
  <sheetPr codeName="Sheet11"/>
  <dimension ref="B1"/>
  <sheetViews>
    <sheetView workbookViewId="0">
      <selection activeCell="B2" sqref="B2"/>
    </sheetView>
  </sheetViews>
  <sheetFormatPr defaultRowHeight="15" x14ac:dyDescent="0.25"/>
  <cols>
    <col min="1" max="1" width="3.7109375" customWidth="1"/>
  </cols>
  <sheetData>
    <row r="1" spans="2:2" s="14" customFormat="1" ht="30" customHeight="1" x14ac:dyDescent="0.35">
      <c r="B1" s="14" t="s">
        <v>4677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7925B-5CAF-47BC-97D6-95F2D136FDBD}">
  <sheetPr codeName="Sheet12"/>
  <dimension ref="B1:O1005"/>
  <sheetViews>
    <sheetView workbookViewId="0">
      <selection activeCell="F4" sqref="F4"/>
    </sheetView>
  </sheetViews>
  <sheetFormatPr defaultRowHeight="15" outlineLevelCol="1" x14ac:dyDescent="0.25"/>
  <cols>
    <col min="1" max="1" width="3.7109375" customWidth="1"/>
    <col min="2" max="2" width="13" customWidth="1"/>
    <col min="3" max="3" width="13.140625" bestFit="1" customWidth="1"/>
    <col min="4" max="4" width="12.7109375" bestFit="1" customWidth="1"/>
    <col min="5" max="5" width="6.42578125" bestFit="1" customWidth="1"/>
    <col min="6" max="6" width="8.28515625" bestFit="1" customWidth="1"/>
    <col min="7" max="7" width="14.140625" bestFit="1" customWidth="1"/>
    <col min="8" max="8" width="0" hidden="1" customWidth="1" outlineLevel="1"/>
    <col min="9" max="9" width="9.140625" collapsed="1"/>
    <col min="15" max="15" width="7.42578125" bestFit="1" customWidth="1"/>
    <col min="16" max="16" width="9.7109375" bestFit="1" customWidth="1"/>
  </cols>
  <sheetData>
    <row r="1" spans="2:15" s="14" customFormat="1" ht="30" customHeight="1" x14ac:dyDescent="0.35">
      <c r="B1" s="14" t="s">
        <v>3636</v>
      </c>
    </row>
    <row r="4" spans="2:15" x14ac:dyDescent="0.25">
      <c r="B4" t="s">
        <v>3637</v>
      </c>
      <c r="C4" t="s">
        <v>1</v>
      </c>
      <c r="D4" t="s">
        <v>3638</v>
      </c>
      <c r="E4" t="s">
        <v>3639</v>
      </c>
      <c r="F4" t="s">
        <v>3640</v>
      </c>
      <c r="G4" t="s">
        <v>3641</v>
      </c>
      <c r="H4" t="s">
        <v>3642</v>
      </c>
      <c r="N4" t="s">
        <v>3660</v>
      </c>
      <c r="O4" t="s">
        <v>3661</v>
      </c>
    </row>
    <row r="5" spans="2:15" x14ac:dyDescent="0.25">
      <c r="B5">
        <v>5023</v>
      </c>
      <c r="C5" s="18">
        <v>44562</v>
      </c>
      <c r="D5" t="s">
        <v>3643</v>
      </c>
      <c r="E5">
        <v>3</v>
      </c>
      <c r="F5" t="s">
        <v>3644</v>
      </c>
      <c r="G5">
        <f>IF(_xlfn.XLOOKUP(tblOrders4[[#This Row],[Product ID]],tblProducts[Item],tblProducts[Weight])&lt;40,_xlfn.XLOOKUP(tblOrders4[[#This Row],[Product ID]],tblProducts[Item],tblProducts[Weight]),"BULK")</f>
        <v>12</v>
      </c>
      <c r="H5">
        <f>_xlfn.LET(_xlpm.weight,_xlfn.XLOOKUP(tblOrders4[[#This Row],[Product ID]],tblProducts[Item],tblProducts[Weight]),
IF(_xlpm.weight&lt;40,_xlpm.weight,"BULK"))</f>
        <v>12</v>
      </c>
      <c r="N5" t="s">
        <v>3658</v>
      </c>
      <c r="O5">
        <v>10</v>
      </c>
    </row>
    <row r="6" spans="2:15" x14ac:dyDescent="0.25">
      <c r="B6">
        <v>5024</v>
      </c>
      <c r="C6" s="18">
        <v>44562</v>
      </c>
      <c r="D6" t="s">
        <v>3645</v>
      </c>
      <c r="E6">
        <v>1</v>
      </c>
      <c r="F6" t="s">
        <v>3644</v>
      </c>
      <c r="G6" t="str">
        <f>IF(_xlfn.XLOOKUP(tblOrders4[[#This Row],[Product ID]],tblProducts[Item],tblProducts[Weight])&lt;40,_xlfn.XLOOKUP(tblOrders4[[#This Row],[Product ID]],tblProducts[Item],tblProducts[Weight]),"BULK")</f>
        <v>BULK</v>
      </c>
      <c r="H6" t="str">
        <f>_xlfn.LET(_xlpm.weight,_xlfn.XLOOKUP(tblOrders4[[#This Row],[Product ID]],tblProducts[Item],tblProducts[Weight]),
IF(_xlpm.weight&lt;40,_xlpm.weight,"BULK"))</f>
        <v>BULK</v>
      </c>
      <c r="N6" t="s">
        <v>3643</v>
      </c>
      <c r="O6">
        <v>12</v>
      </c>
    </row>
    <row r="7" spans="2:15" x14ac:dyDescent="0.25">
      <c r="B7">
        <v>5025</v>
      </c>
      <c r="C7" s="18">
        <v>44562</v>
      </c>
      <c r="D7" t="s">
        <v>3646</v>
      </c>
      <c r="E7">
        <v>3</v>
      </c>
      <c r="F7" t="s">
        <v>3647</v>
      </c>
      <c r="G7">
        <f>IF(_xlfn.XLOOKUP(tblOrders4[[#This Row],[Product ID]],tblProducts[Item],tblProducts[Weight])&lt;40,_xlfn.XLOOKUP(tblOrders4[[#This Row],[Product ID]],tblProducts[Item],tblProducts[Weight]),"BULK")</f>
        <v>29</v>
      </c>
      <c r="H7">
        <f>_xlfn.LET(_xlpm.weight,_xlfn.XLOOKUP(tblOrders4[[#This Row],[Product ID]],tblProducts[Item],tblProducts[Weight]),
IF(_xlpm.weight&lt;40,_xlpm.weight,"BULK"))</f>
        <v>29</v>
      </c>
      <c r="N7" t="s">
        <v>3646</v>
      </c>
      <c r="O7">
        <v>29</v>
      </c>
    </row>
    <row r="8" spans="2:15" x14ac:dyDescent="0.25">
      <c r="B8">
        <v>5026</v>
      </c>
      <c r="C8" s="18">
        <v>44562</v>
      </c>
      <c r="D8" t="s">
        <v>3645</v>
      </c>
      <c r="E8">
        <v>2</v>
      </c>
      <c r="F8" t="s">
        <v>3648</v>
      </c>
      <c r="G8" t="str">
        <f>IF(_xlfn.XLOOKUP(tblOrders4[[#This Row],[Product ID]],tblProducts[Item],tblProducts[Weight])&lt;40,_xlfn.XLOOKUP(tblOrders4[[#This Row],[Product ID]],tblProducts[Item],tblProducts[Weight]),"BULK")</f>
        <v>BULK</v>
      </c>
      <c r="H8" t="str">
        <f>_xlfn.LET(_xlpm.weight,_xlfn.XLOOKUP(tblOrders4[[#This Row],[Product ID]],tblProducts[Item],tblProducts[Weight]),
IF(_xlpm.weight&lt;40,_xlpm.weight,"BULK"))</f>
        <v>BULK</v>
      </c>
      <c r="N8" t="s">
        <v>3656</v>
      </c>
      <c r="O8">
        <v>33</v>
      </c>
    </row>
    <row r="9" spans="2:15" x14ac:dyDescent="0.25">
      <c r="B9">
        <v>5027</v>
      </c>
      <c r="C9" s="18">
        <v>44562</v>
      </c>
      <c r="D9" t="s">
        <v>3649</v>
      </c>
      <c r="E9">
        <v>2</v>
      </c>
      <c r="F9" t="s">
        <v>3644</v>
      </c>
      <c r="G9">
        <f>IF(_xlfn.XLOOKUP(tblOrders4[[#This Row],[Product ID]],tblProducts[Item],tblProducts[Weight])&lt;40,_xlfn.XLOOKUP(tblOrders4[[#This Row],[Product ID]],tblProducts[Item],tblProducts[Weight]),"BULK")</f>
        <v>29</v>
      </c>
      <c r="H9">
        <f>_xlfn.LET(_xlpm.weight,_xlfn.XLOOKUP(tblOrders4[[#This Row],[Product ID]],tblProducts[Item],tblProducts[Weight]),
IF(_xlpm.weight&lt;40,_xlpm.weight,"BULK"))</f>
        <v>29</v>
      </c>
      <c r="N9" t="s">
        <v>3650</v>
      </c>
      <c r="O9">
        <v>8</v>
      </c>
    </row>
    <row r="10" spans="2:15" x14ac:dyDescent="0.25">
      <c r="B10">
        <v>5028</v>
      </c>
      <c r="C10" s="18">
        <v>44562</v>
      </c>
      <c r="D10" t="s">
        <v>3650</v>
      </c>
      <c r="E10">
        <v>3</v>
      </c>
      <c r="F10" t="s">
        <v>3648</v>
      </c>
      <c r="G10">
        <f>IF(_xlfn.XLOOKUP(tblOrders4[[#This Row],[Product ID]],tblProducts[Item],tblProducts[Weight])&lt;40,_xlfn.XLOOKUP(tblOrders4[[#This Row],[Product ID]],tblProducts[Item],tblProducts[Weight]),"BULK")</f>
        <v>8</v>
      </c>
      <c r="H10">
        <f>_xlfn.LET(_xlpm.weight,_xlfn.XLOOKUP(tblOrders4[[#This Row],[Product ID]],tblProducts[Item],tblProducts[Weight]),
IF(_xlpm.weight&lt;40,_xlpm.weight,"BULK"))</f>
        <v>8</v>
      </c>
      <c r="N10" t="s">
        <v>3651</v>
      </c>
      <c r="O10">
        <v>10</v>
      </c>
    </row>
    <row r="11" spans="2:15" x14ac:dyDescent="0.25">
      <c r="B11">
        <v>5029</v>
      </c>
      <c r="C11" s="18">
        <v>44562</v>
      </c>
      <c r="D11" t="s">
        <v>3651</v>
      </c>
      <c r="E11">
        <v>3</v>
      </c>
      <c r="F11" t="s">
        <v>3644</v>
      </c>
      <c r="G11">
        <f>IF(_xlfn.XLOOKUP(tblOrders4[[#This Row],[Product ID]],tblProducts[Item],tblProducts[Weight])&lt;40,_xlfn.XLOOKUP(tblOrders4[[#This Row],[Product ID]],tblProducts[Item],tblProducts[Weight]),"BULK")</f>
        <v>10</v>
      </c>
      <c r="H11">
        <f>_xlfn.LET(_xlpm.weight,_xlfn.XLOOKUP(tblOrders4[[#This Row],[Product ID]],tblProducts[Item],tblProducts[Weight]),
IF(_xlpm.weight&lt;40,_xlpm.weight,"BULK"))</f>
        <v>10</v>
      </c>
      <c r="N11" t="s">
        <v>3649</v>
      </c>
      <c r="O11">
        <v>29</v>
      </c>
    </row>
    <row r="12" spans="2:15" x14ac:dyDescent="0.25">
      <c r="B12">
        <v>5030</v>
      </c>
      <c r="C12" s="18">
        <v>44562</v>
      </c>
      <c r="D12" t="s">
        <v>3646</v>
      </c>
      <c r="E12">
        <v>4</v>
      </c>
      <c r="F12" t="s">
        <v>3647</v>
      </c>
      <c r="G12">
        <f>IF(_xlfn.XLOOKUP(tblOrders4[[#This Row],[Product ID]],tblProducts[Item],tblProducts[Weight])&lt;40,_xlfn.XLOOKUP(tblOrders4[[#This Row],[Product ID]],tblProducts[Item],tblProducts[Weight]),"BULK")</f>
        <v>29</v>
      </c>
      <c r="H12">
        <f>_xlfn.LET(_xlpm.weight,_xlfn.XLOOKUP(tblOrders4[[#This Row],[Product ID]],tblProducts[Item],tblProducts[Weight]),
IF(_xlpm.weight&lt;40,_xlpm.weight,"BULK"))</f>
        <v>29</v>
      </c>
      <c r="N12" t="s">
        <v>3652</v>
      </c>
      <c r="O12">
        <v>38</v>
      </c>
    </row>
    <row r="13" spans="2:15" x14ac:dyDescent="0.25">
      <c r="B13">
        <v>5031</v>
      </c>
      <c r="C13" s="18">
        <v>44562</v>
      </c>
      <c r="D13" t="s">
        <v>3652</v>
      </c>
      <c r="E13">
        <v>3</v>
      </c>
      <c r="F13" t="s">
        <v>3653</v>
      </c>
      <c r="G13">
        <f>IF(_xlfn.XLOOKUP(tblOrders4[[#This Row],[Product ID]],tblProducts[Item],tblProducts[Weight])&lt;40,_xlfn.XLOOKUP(tblOrders4[[#This Row],[Product ID]],tblProducts[Item],tblProducts[Weight]),"BULK")</f>
        <v>38</v>
      </c>
      <c r="H13">
        <f>_xlfn.LET(_xlpm.weight,_xlfn.XLOOKUP(tblOrders4[[#This Row],[Product ID]],tblProducts[Item],tblProducts[Weight]),
IF(_xlpm.weight&lt;40,_xlpm.weight,"BULK"))</f>
        <v>38</v>
      </c>
      <c r="N13" t="s">
        <v>3659</v>
      </c>
      <c r="O13">
        <v>44</v>
      </c>
    </row>
    <row r="14" spans="2:15" x14ac:dyDescent="0.25">
      <c r="B14">
        <v>5032</v>
      </c>
      <c r="C14" s="18">
        <v>44562</v>
      </c>
      <c r="D14" t="s">
        <v>3652</v>
      </c>
      <c r="E14">
        <v>2</v>
      </c>
      <c r="F14" t="s">
        <v>3648</v>
      </c>
      <c r="G14">
        <f>IF(_xlfn.XLOOKUP(tblOrders4[[#This Row],[Product ID]],tblProducts[Item],tblProducts[Weight])&lt;40,_xlfn.XLOOKUP(tblOrders4[[#This Row],[Product ID]],tblProducts[Item],tblProducts[Weight]),"BULK")</f>
        <v>38</v>
      </c>
      <c r="H14">
        <f>_xlfn.LET(_xlpm.weight,_xlfn.XLOOKUP(tblOrders4[[#This Row],[Product ID]],tblProducts[Item],tblProducts[Weight]),
IF(_xlpm.weight&lt;40,_xlpm.weight,"BULK"))</f>
        <v>38</v>
      </c>
      <c r="N14" t="s">
        <v>3654</v>
      </c>
      <c r="O14">
        <v>55</v>
      </c>
    </row>
    <row r="15" spans="2:15" x14ac:dyDescent="0.25">
      <c r="B15">
        <v>5033</v>
      </c>
      <c r="C15" s="18">
        <v>44562</v>
      </c>
      <c r="D15" t="s">
        <v>3654</v>
      </c>
      <c r="E15">
        <v>1</v>
      </c>
      <c r="F15" t="s">
        <v>3655</v>
      </c>
      <c r="G15" t="str">
        <f>IF(_xlfn.XLOOKUP(tblOrders4[[#This Row],[Product ID]],tblProducts[Item],tblProducts[Weight])&lt;40,_xlfn.XLOOKUP(tblOrders4[[#This Row],[Product ID]],tblProducts[Item],tblProducts[Weight]),"BULK")</f>
        <v>BULK</v>
      </c>
      <c r="H15" t="str">
        <f>_xlfn.LET(_xlpm.weight,_xlfn.XLOOKUP(tblOrders4[[#This Row],[Product ID]],tblProducts[Item],tblProducts[Weight]),
IF(_xlpm.weight&lt;40,_xlpm.weight,"BULK"))</f>
        <v>BULK</v>
      </c>
      <c r="N15" t="s">
        <v>3645</v>
      </c>
      <c r="O15">
        <v>60</v>
      </c>
    </row>
    <row r="16" spans="2:15" x14ac:dyDescent="0.25">
      <c r="B16">
        <v>5034</v>
      </c>
      <c r="C16" s="18">
        <v>44562</v>
      </c>
      <c r="D16" t="s">
        <v>3656</v>
      </c>
      <c r="E16">
        <v>1</v>
      </c>
      <c r="F16" t="s">
        <v>3653</v>
      </c>
      <c r="G16">
        <f>IF(_xlfn.XLOOKUP(tblOrders4[[#This Row],[Product ID]],tblProducts[Item],tblProducts[Weight])&lt;40,_xlfn.XLOOKUP(tblOrders4[[#This Row],[Product ID]],tblProducts[Item],tblProducts[Weight]),"BULK")</f>
        <v>33</v>
      </c>
      <c r="H16">
        <f>_xlfn.LET(_xlpm.weight,_xlfn.XLOOKUP(tblOrders4[[#This Row],[Product ID]],tblProducts[Item],tblProducts[Weight]),
IF(_xlpm.weight&lt;40,_xlpm.weight,"BULK"))</f>
        <v>33</v>
      </c>
    </row>
    <row r="17" spans="2:8" x14ac:dyDescent="0.25">
      <c r="B17">
        <v>5035</v>
      </c>
      <c r="C17" s="18">
        <v>44562</v>
      </c>
      <c r="D17" t="s">
        <v>3643</v>
      </c>
      <c r="E17">
        <v>2</v>
      </c>
      <c r="F17" t="s">
        <v>3655</v>
      </c>
      <c r="G17">
        <f>IF(_xlfn.XLOOKUP(tblOrders4[[#This Row],[Product ID]],tblProducts[Item],tblProducts[Weight])&lt;40,_xlfn.XLOOKUP(tblOrders4[[#This Row],[Product ID]],tblProducts[Item],tblProducts[Weight]),"BULK")</f>
        <v>12</v>
      </c>
      <c r="H17">
        <f>_xlfn.LET(_xlpm.weight,_xlfn.XLOOKUP(tblOrders4[[#This Row],[Product ID]],tblProducts[Item],tblProducts[Weight]),
IF(_xlpm.weight&lt;40,_xlpm.weight,"BULK"))</f>
        <v>12</v>
      </c>
    </row>
    <row r="18" spans="2:8" x14ac:dyDescent="0.25">
      <c r="B18">
        <v>5036</v>
      </c>
      <c r="C18" s="18">
        <v>44562</v>
      </c>
      <c r="D18" t="s">
        <v>3645</v>
      </c>
      <c r="E18">
        <v>4</v>
      </c>
      <c r="F18" t="s">
        <v>3647</v>
      </c>
      <c r="G18" t="str">
        <f>IF(_xlfn.XLOOKUP(tblOrders4[[#This Row],[Product ID]],tblProducts[Item],tblProducts[Weight])&lt;40,_xlfn.XLOOKUP(tblOrders4[[#This Row],[Product ID]],tblProducts[Item],tblProducts[Weight]),"BULK")</f>
        <v>BULK</v>
      </c>
      <c r="H18" t="str">
        <f>_xlfn.LET(_xlpm.weight,_xlfn.XLOOKUP(tblOrders4[[#This Row],[Product ID]],tblProducts[Item],tblProducts[Weight]),
IF(_xlpm.weight&lt;40,_xlpm.weight,"BULK"))</f>
        <v>BULK</v>
      </c>
    </row>
    <row r="19" spans="2:8" x14ac:dyDescent="0.25">
      <c r="B19">
        <v>5037</v>
      </c>
      <c r="C19" s="18">
        <v>44562</v>
      </c>
      <c r="D19" t="s">
        <v>3652</v>
      </c>
      <c r="E19">
        <v>1</v>
      </c>
      <c r="F19" t="s">
        <v>3653</v>
      </c>
      <c r="G19">
        <f>IF(_xlfn.XLOOKUP(tblOrders4[[#This Row],[Product ID]],tblProducts[Item],tblProducts[Weight])&lt;40,_xlfn.XLOOKUP(tblOrders4[[#This Row],[Product ID]],tblProducts[Item],tblProducts[Weight]),"BULK")</f>
        <v>38</v>
      </c>
      <c r="H19">
        <f>_xlfn.LET(_xlpm.weight,_xlfn.XLOOKUP(tblOrders4[[#This Row],[Product ID]],tblProducts[Item],tblProducts[Weight]),
IF(_xlpm.weight&lt;40,_xlpm.weight,"BULK"))</f>
        <v>38</v>
      </c>
    </row>
    <row r="20" spans="2:8" x14ac:dyDescent="0.25">
      <c r="B20">
        <v>5038</v>
      </c>
      <c r="C20" s="18">
        <v>44562</v>
      </c>
      <c r="D20" t="s">
        <v>3654</v>
      </c>
      <c r="E20">
        <v>2</v>
      </c>
      <c r="F20" t="s">
        <v>3648</v>
      </c>
      <c r="G20" t="str">
        <f>IF(_xlfn.XLOOKUP(tblOrders4[[#This Row],[Product ID]],tblProducts[Item],tblProducts[Weight])&lt;40,_xlfn.XLOOKUP(tblOrders4[[#This Row],[Product ID]],tblProducts[Item],tblProducts[Weight]),"BULK")</f>
        <v>BULK</v>
      </c>
      <c r="H20" t="str">
        <f>_xlfn.LET(_xlpm.weight,_xlfn.XLOOKUP(tblOrders4[[#This Row],[Product ID]],tblProducts[Item],tblProducts[Weight]),
IF(_xlpm.weight&lt;40,_xlpm.weight,"BULK"))</f>
        <v>BULK</v>
      </c>
    </row>
    <row r="21" spans="2:8" x14ac:dyDescent="0.25">
      <c r="B21">
        <v>5039</v>
      </c>
      <c r="C21" s="18">
        <v>44562</v>
      </c>
      <c r="D21" t="s">
        <v>3650</v>
      </c>
      <c r="E21">
        <v>1</v>
      </c>
      <c r="F21" t="s">
        <v>3657</v>
      </c>
      <c r="G21">
        <f>IF(_xlfn.XLOOKUP(tblOrders4[[#This Row],[Product ID]],tblProducts[Item],tblProducts[Weight])&lt;40,_xlfn.XLOOKUP(tblOrders4[[#This Row],[Product ID]],tblProducts[Item],tblProducts[Weight]),"BULK")</f>
        <v>8</v>
      </c>
      <c r="H21">
        <f>_xlfn.LET(_xlpm.weight,_xlfn.XLOOKUP(tblOrders4[[#This Row],[Product ID]],tblProducts[Item],tblProducts[Weight]),
IF(_xlpm.weight&lt;40,_xlpm.weight,"BULK"))</f>
        <v>8</v>
      </c>
    </row>
    <row r="22" spans="2:8" x14ac:dyDescent="0.25">
      <c r="B22">
        <v>5040</v>
      </c>
      <c r="C22" s="18">
        <v>44562</v>
      </c>
      <c r="D22" t="s">
        <v>3649</v>
      </c>
      <c r="E22">
        <v>1</v>
      </c>
      <c r="F22" t="s">
        <v>3648</v>
      </c>
      <c r="G22">
        <f>IF(_xlfn.XLOOKUP(tblOrders4[[#This Row],[Product ID]],tblProducts[Item],tblProducts[Weight])&lt;40,_xlfn.XLOOKUP(tblOrders4[[#This Row],[Product ID]],tblProducts[Item],tblProducts[Weight]),"BULK")</f>
        <v>29</v>
      </c>
      <c r="H22">
        <f>_xlfn.LET(_xlpm.weight,_xlfn.XLOOKUP(tblOrders4[[#This Row],[Product ID]],tblProducts[Item],tblProducts[Weight]),
IF(_xlpm.weight&lt;40,_xlpm.weight,"BULK"))</f>
        <v>29</v>
      </c>
    </row>
    <row r="23" spans="2:8" x14ac:dyDescent="0.25">
      <c r="B23">
        <v>5041</v>
      </c>
      <c r="C23" s="18">
        <v>44562</v>
      </c>
      <c r="D23" t="s">
        <v>3650</v>
      </c>
      <c r="E23">
        <v>1</v>
      </c>
      <c r="F23" t="s">
        <v>3653</v>
      </c>
      <c r="G23">
        <f>IF(_xlfn.XLOOKUP(tblOrders4[[#This Row],[Product ID]],tblProducts[Item],tblProducts[Weight])&lt;40,_xlfn.XLOOKUP(tblOrders4[[#This Row],[Product ID]],tblProducts[Item],tblProducts[Weight]),"BULK")</f>
        <v>8</v>
      </c>
      <c r="H23">
        <f>_xlfn.LET(_xlpm.weight,_xlfn.XLOOKUP(tblOrders4[[#This Row],[Product ID]],tblProducts[Item],tblProducts[Weight]),
IF(_xlpm.weight&lt;40,_xlpm.weight,"BULK"))</f>
        <v>8</v>
      </c>
    </row>
    <row r="24" spans="2:8" x14ac:dyDescent="0.25">
      <c r="B24">
        <v>5042</v>
      </c>
      <c r="C24" s="18">
        <v>44562</v>
      </c>
      <c r="D24" t="s">
        <v>3649</v>
      </c>
      <c r="E24">
        <v>3</v>
      </c>
      <c r="F24" t="s">
        <v>3655</v>
      </c>
      <c r="G24">
        <f>IF(_xlfn.XLOOKUP(tblOrders4[[#This Row],[Product ID]],tblProducts[Item],tblProducts[Weight])&lt;40,_xlfn.XLOOKUP(tblOrders4[[#This Row],[Product ID]],tblProducts[Item],tblProducts[Weight]),"BULK")</f>
        <v>29</v>
      </c>
      <c r="H24">
        <f>_xlfn.LET(_xlpm.weight,_xlfn.XLOOKUP(tblOrders4[[#This Row],[Product ID]],tblProducts[Item],tblProducts[Weight]),
IF(_xlpm.weight&lt;40,_xlpm.weight,"BULK"))</f>
        <v>29</v>
      </c>
    </row>
    <row r="25" spans="2:8" x14ac:dyDescent="0.25">
      <c r="B25">
        <v>5043</v>
      </c>
      <c r="C25" s="18">
        <v>44562</v>
      </c>
      <c r="D25" t="s">
        <v>3654</v>
      </c>
      <c r="E25">
        <v>2</v>
      </c>
      <c r="F25" t="s">
        <v>3653</v>
      </c>
      <c r="G25" t="str">
        <f>IF(_xlfn.XLOOKUP(tblOrders4[[#This Row],[Product ID]],tblProducts[Item],tblProducts[Weight])&lt;40,_xlfn.XLOOKUP(tblOrders4[[#This Row],[Product ID]],tblProducts[Item],tblProducts[Weight]),"BULK")</f>
        <v>BULK</v>
      </c>
      <c r="H25" t="str">
        <f>_xlfn.LET(_xlpm.weight,_xlfn.XLOOKUP(tblOrders4[[#This Row],[Product ID]],tblProducts[Item],tblProducts[Weight]),
IF(_xlpm.weight&lt;40,_xlpm.weight,"BULK"))</f>
        <v>BULK</v>
      </c>
    </row>
    <row r="26" spans="2:8" x14ac:dyDescent="0.25">
      <c r="B26">
        <v>5044</v>
      </c>
      <c r="C26" s="18">
        <v>44562</v>
      </c>
      <c r="D26" t="s">
        <v>3649</v>
      </c>
      <c r="E26">
        <v>2</v>
      </c>
      <c r="F26" t="s">
        <v>3655</v>
      </c>
      <c r="G26">
        <f>IF(_xlfn.XLOOKUP(tblOrders4[[#This Row],[Product ID]],tblProducts[Item],tblProducts[Weight])&lt;40,_xlfn.XLOOKUP(tblOrders4[[#This Row],[Product ID]],tblProducts[Item],tblProducts[Weight]),"BULK")</f>
        <v>29</v>
      </c>
      <c r="H26">
        <f>_xlfn.LET(_xlpm.weight,_xlfn.XLOOKUP(tblOrders4[[#This Row],[Product ID]],tblProducts[Item],tblProducts[Weight]),
IF(_xlpm.weight&lt;40,_xlpm.weight,"BULK"))</f>
        <v>29</v>
      </c>
    </row>
    <row r="27" spans="2:8" x14ac:dyDescent="0.25">
      <c r="B27">
        <v>5045</v>
      </c>
      <c r="C27" s="18">
        <v>44562</v>
      </c>
      <c r="D27" t="s">
        <v>3652</v>
      </c>
      <c r="E27">
        <v>1</v>
      </c>
      <c r="F27" t="s">
        <v>3644</v>
      </c>
      <c r="G27">
        <f>IF(_xlfn.XLOOKUP(tblOrders4[[#This Row],[Product ID]],tblProducts[Item],tblProducts[Weight])&lt;40,_xlfn.XLOOKUP(tblOrders4[[#This Row],[Product ID]],tblProducts[Item],tblProducts[Weight]),"BULK")</f>
        <v>38</v>
      </c>
      <c r="H27">
        <f>_xlfn.LET(_xlpm.weight,_xlfn.XLOOKUP(tblOrders4[[#This Row],[Product ID]],tblProducts[Item],tblProducts[Weight]),
IF(_xlpm.weight&lt;40,_xlpm.weight,"BULK"))</f>
        <v>38</v>
      </c>
    </row>
    <row r="28" spans="2:8" x14ac:dyDescent="0.25">
      <c r="B28">
        <v>5046</v>
      </c>
      <c r="C28" s="18">
        <v>44562</v>
      </c>
      <c r="D28" t="s">
        <v>3651</v>
      </c>
      <c r="E28">
        <v>1</v>
      </c>
      <c r="F28" t="s">
        <v>3648</v>
      </c>
      <c r="G28">
        <f>IF(_xlfn.XLOOKUP(tblOrders4[[#This Row],[Product ID]],tblProducts[Item],tblProducts[Weight])&lt;40,_xlfn.XLOOKUP(tblOrders4[[#This Row],[Product ID]],tblProducts[Item],tblProducts[Weight]),"BULK")</f>
        <v>10</v>
      </c>
      <c r="H28">
        <f>_xlfn.LET(_xlpm.weight,_xlfn.XLOOKUP(tblOrders4[[#This Row],[Product ID]],tblProducts[Item],tblProducts[Weight]),
IF(_xlpm.weight&lt;40,_xlpm.weight,"BULK"))</f>
        <v>10</v>
      </c>
    </row>
    <row r="29" spans="2:8" x14ac:dyDescent="0.25">
      <c r="B29">
        <v>5047</v>
      </c>
      <c r="C29" s="18">
        <v>44562</v>
      </c>
      <c r="D29" t="s">
        <v>3646</v>
      </c>
      <c r="E29">
        <v>1</v>
      </c>
      <c r="F29" t="s">
        <v>3648</v>
      </c>
      <c r="G29">
        <f>IF(_xlfn.XLOOKUP(tblOrders4[[#This Row],[Product ID]],tblProducts[Item],tblProducts[Weight])&lt;40,_xlfn.XLOOKUP(tblOrders4[[#This Row],[Product ID]],tblProducts[Item],tblProducts[Weight]),"BULK")</f>
        <v>29</v>
      </c>
      <c r="H29">
        <f>_xlfn.LET(_xlpm.weight,_xlfn.XLOOKUP(tblOrders4[[#This Row],[Product ID]],tblProducts[Item],tblProducts[Weight]),
IF(_xlpm.weight&lt;40,_xlpm.weight,"BULK"))</f>
        <v>29</v>
      </c>
    </row>
    <row r="30" spans="2:8" x14ac:dyDescent="0.25">
      <c r="B30">
        <v>5048</v>
      </c>
      <c r="C30" s="18">
        <v>44562</v>
      </c>
      <c r="D30" t="s">
        <v>3658</v>
      </c>
      <c r="E30">
        <v>4</v>
      </c>
      <c r="F30" t="s">
        <v>3657</v>
      </c>
      <c r="G30">
        <f>IF(_xlfn.XLOOKUP(tblOrders4[[#This Row],[Product ID]],tblProducts[Item],tblProducts[Weight])&lt;40,_xlfn.XLOOKUP(tblOrders4[[#This Row],[Product ID]],tblProducts[Item],tblProducts[Weight]),"BULK")</f>
        <v>10</v>
      </c>
      <c r="H30">
        <f>_xlfn.LET(_xlpm.weight,_xlfn.XLOOKUP(tblOrders4[[#This Row],[Product ID]],tblProducts[Item],tblProducts[Weight]),
IF(_xlpm.weight&lt;40,_xlpm.weight,"BULK"))</f>
        <v>10</v>
      </c>
    </row>
    <row r="31" spans="2:8" x14ac:dyDescent="0.25">
      <c r="B31">
        <v>5049</v>
      </c>
      <c r="C31" s="18">
        <v>44562</v>
      </c>
      <c r="D31" t="s">
        <v>3652</v>
      </c>
      <c r="E31">
        <v>2</v>
      </c>
      <c r="F31" t="s">
        <v>3655</v>
      </c>
      <c r="G31">
        <f>IF(_xlfn.XLOOKUP(tblOrders4[[#This Row],[Product ID]],tblProducts[Item],tblProducts[Weight])&lt;40,_xlfn.XLOOKUP(tblOrders4[[#This Row],[Product ID]],tblProducts[Item],tblProducts[Weight]),"BULK")</f>
        <v>38</v>
      </c>
      <c r="H31">
        <f>_xlfn.LET(_xlpm.weight,_xlfn.XLOOKUP(tblOrders4[[#This Row],[Product ID]],tblProducts[Item],tblProducts[Weight]),
IF(_xlpm.weight&lt;40,_xlpm.weight,"BULK"))</f>
        <v>38</v>
      </c>
    </row>
    <row r="32" spans="2:8" x14ac:dyDescent="0.25">
      <c r="B32">
        <v>5050</v>
      </c>
      <c r="C32" s="18">
        <v>44562</v>
      </c>
      <c r="D32" t="s">
        <v>3659</v>
      </c>
      <c r="E32">
        <v>2</v>
      </c>
      <c r="F32" t="s">
        <v>3647</v>
      </c>
      <c r="G32" t="str">
        <f>IF(_xlfn.XLOOKUP(tblOrders4[[#This Row],[Product ID]],tblProducts[Item],tblProducts[Weight])&lt;40,_xlfn.XLOOKUP(tblOrders4[[#This Row],[Product ID]],tblProducts[Item],tblProducts[Weight]),"BULK")</f>
        <v>BULK</v>
      </c>
      <c r="H32" t="str">
        <f>_xlfn.LET(_xlpm.weight,_xlfn.XLOOKUP(tblOrders4[[#This Row],[Product ID]],tblProducts[Item],tblProducts[Weight]),
IF(_xlpm.weight&lt;40,_xlpm.weight,"BULK"))</f>
        <v>BULK</v>
      </c>
    </row>
    <row r="33" spans="2:8" x14ac:dyDescent="0.25">
      <c r="B33">
        <v>5051</v>
      </c>
      <c r="C33" s="18">
        <v>44562</v>
      </c>
      <c r="D33" t="s">
        <v>3650</v>
      </c>
      <c r="E33">
        <v>3</v>
      </c>
      <c r="F33" t="s">
        <v>3655</v>
      </c>
      <c r="G33">
        <f>IF(_xlfn.XLOOKUP(tblOrders4[[#This Row],[Product ID]],tblProducts[Item],tblProducts[Weight])&lt;40,_xlfn.XLOOKUP(tblOrders4[[#This Row],[Product ID]],tblProducts[Item],tblProducts[Weight]),"BULK")</f>
        <v>8</v>
      </c>
      <c r="H33">
        <f>_xlfn.LET(_xlpm.weight,_xlfn.XLOOKUP(tblOrders4[[#This Row],[Product ID]],tblProducts[Item],tblProducts[Weight]),
IF(_xlpm.weight&lt;40,_xlpm.weight,"BULK"))</f>
        <v>8</v>
      </c>
    </row>
    <row r="34" spans="2:8" x14ac:dyDescent="0.25">
      <c r="B34">
        <v>5052</v>
      </c>
      <c r="C34" s="18">
        <v>44562</v>
      </c>
      <c r="D34" t="s">
        <v>3643</v>
      </c>
      <c r="E34">
        <v>2</v>
      </c>
      <c r="F34" t="s">
        <v>3653</v>
      </c>
      <c r="G34">
        <f>IF(_xlfn.XLOOKUP(tblOrders4[[#This Row],[Product ID]],tblProducts[Item],tblProducts[Weight])&lt;40,_xlfn.XLOOKUP(tblOrders4[[#This Row],[Product ID]],tblProducts[Item],tblProducts[Weight]),"BULK")</f>
        <v>12</v>
      </c>
      <c r="H34">
        <f>_xlfn.LET(_xlpm.weight,_xlfn.XLOOKUP(tblOrders4[[#This Row],[Product ID]],tblProducts[Item],tblProducts[Weight]),
IF(_xlpm.weight&lt;40,_xlpm.weight,"BULK"))</f>
        <v>12</v>
      </c>
    </row>
    <row r="35" spans="2:8" x14ac:dyDescent="0.25">
      <c r="B35">
        <v>5053</v>
      </c>
      <c r="C35" s="18">
        <v>44562</v>
      </c>
      <c r="D35" t="s">
        <v>3649</v>
      </c>
      <c r="E35">
        <v>4</v>
      </c>
      <c r="F35" t="s">
        <v>3653</v>
      </c>
      <c r="G35">
        <f>IF(_xlfn.XLOOKUP(tblOrders4[[#This Row],[Product ID]],tblProducts[Item],tblProducts[Weight])&lt;40,_xlfn.XLOOKUP(tblOrders4[[#This Row],[Product ID]],tblProducts[Item],tblProducts[Weight]),"BULK")</f>
        <v>29</v>
      </c>
      <c r="H35">
        <f>_xlfn.LET(_xlpm.weight,_xlfn.XLOOKUP(tblOrders4[[#This Row],[Product ID]],tblProducts[Item],tblProducts[Weight]),
IF(_xlpm.weight&lt;40,_xlpm.weight,"BULK"))</f>
        <v>29</v>
      </c>
    </row>
    <row r="36" spans="2:8" x14ac:dyDescent="0.25">
      <c r="B36">
        <v>5054</v>
      </c>
      <c r="C36" s="18">
        <v>44562</v>
      </c>
      <c r="D36" t="s">
        <v>3645</v>
      </c>
      <c r="E36">
        <v>2</v>
      </c>
      <c r="F36" t="s">
        <v>3648</v>
      </c>
      <c r="G36" t="str">
        <f>IF(_xlfn.XLOOKUP(tblOrders4[[#This Row],[Product ID]],tblProducts[Item],tblProducts[Weight])&lt;40,_xlfn.XLOOKUP(tblOrders4[[#This Row],[Product ID]],tblProducts[Item],tblProducts[Weight]),"BULK")</f>
        <v>BULK</v>
      </c>
      <c r="H36" t="str">
        <f>_xlfn.LET(_xlpm.weight,_xlfn.XLOOKUP(tblOrders4[[#This Row],[Product ID]],tblProducts[Item],tblProducts[Weight]),
IF(_xlpm.weight&lt;40,_xlpm.weight,"BULK"))</f>
        <v>BULK</v>
      </c>
    </row>
    <row r="37" spans="2:8" x14ac:dyDescent="0.25">
      <c r="B37">
        <v>5055</v>
      </c>
      <c r="C37" s="18">
        <v>44562</v>
      </c>
      <c r="D37" t="s">
        <v>3651</v>
      </c>
      <c r="E37">
        <v>2</v>
      </c>
      <c r="F37" t="s">
        <v>3657</v>
      </c>
      <c r="G37">
        <f>IF(_xlfn.XLOOKUP(tblOrders4[[#This Row],[Product ID]],tblProducts[Item],tblProducts[Weight])&lt;40,_xlfn.XLOOKUP(tblOrders4[[#This Row],[Product ID]],tblProducts[Item],tblProducts[Weight]),"BULK")</f>
        <v>10</v>
      </c>
      <c r="H37">
        <f>_xlfn.LET(_xlpm.weight,_xlfn.XLOOKUP(tblOrders4[[#This Row],[Product ID]],tblProducts[Item],tblProducts[Weight]),
IF(_xlpm.weight&lt;40,_xlpm.weight,"BULK"))</f>
        <v>10</v>
      </c>
    </row>
    <row r="38" spans="2:8" x14ac:dyDescent="0.25">
      <c r="B38">
        <v>5056</v>
      </c>
      <c r="C38" s="18">
        <v>44562</v>
      </c>
      <c r="D38" t="s">
        <v>3651</v>
      </c>
      <c r="E38">
        <v>1</v>
      </c>
      <c r="F38" t="s">
        <v>3653</v>
      </c>
      <c r="G38">
        <f>IF(_xlfn.XLOOKUP(tblOrders4[[#This Row],[Product ID]],tblProducts[Item],tblProducts[Weight])&lt;40,_xlfn.XLOOKUP(tblOrders4[[#This Row],[Product ID]],tblProducts[Item],tblProducts[Weight]),"BULK")</f>
        <v>10</v>
      </c>
      <c r="H38">
        <f>_xlfn.LET(_xlpm.weight,_xlfn.XLOOKUP(tblOrders4[[#This Row],[Product ID]],tblProducts[Item],tblProducts[Weight]),
IF(_xlpm.weight&lt;40,_xlpm.weight,"BULK"))</f>
        <v>10</v>
      </c>
    </row>
    <row r="39" spans="2:8" x14ac:dyDescent="0.25">
      <c r="B39">
        <v>5057</v>
      </c>
      <c r="C39" s="18">
        <v>44562</v>
      </c>
      <c r="D39" t="s">
        <v>3654</v>
      </c>
      <c r="E39">
        <v>3</v>
      </c>
      <c r="F39" t="s">
        <v>3657</v>
      </c>
      <c r="G39" t="str">
        <f>IF(_xlfn.XLOOKUP(tblOrders4[[#This Row],[Product ID]],tblProducts[Item],tblProducts[Weight])&lt;40,_xlfn.XLOOKUP(tblOrders4[[#This Row],[Product ID]],tblProducts[Item],tblProducts[Weight]),"BULK")</f>
        <v>BULK</v>
      </c>
      <c r="H39" t="str">
        <f>_xlfn.LET(_xlpm.weight,_xlfn.XLOOKUP(tblOrders4[[#This Row],[Product ID]],tblProducts[Item],tblProducts[Weight]),
IF(_xlpm.weight&lt;40,_xlpm.weight,"BULK"))</f>
        <v>BULK</v>
      </c>
    </row>
    <row r="40" spans="2:8" x14ac:dyDescent="0.25">
      <c r="B40">
        <v>5058</v>
      </c>
      <c r="C40" s="18">
        <v>44562</v>
      </c>
      <c r="D40" t="s">
        <v>3650</v>
      </c>
      <c r="E40">
        <v>1</v>
      </c>
      <c r="F40" t="s">
        <v>3653</v>
      </c>
      <c r="G40">
        <f>IF(_xlfn.XLOOKUP(tblOrders4[[#This Row],[Product ID]],tblProducts[Item],tblProducts[Weight])&lt;40,_xlfn.XLOOKUP(tblOrders4[[#This Row],[Product ID]],tblProducts[Item],tblProducts[Weight]),"BULK")</f>
        <v>8</v>
      </c>
      <c r="H40">
        <f>_xlfn.LET(_xlpm.weight,_xlfn.XLOOKUP(tblOrders4[[#This Row],[Product ID]],tblProducts[Item],tblProducts[Weight]),
IF(_xlpm.weight&lt;40,_xlpm.weight,"BULK"))</f>
        <v>8</v>
      </c>
    </row>
    <row r="41" spans="2:8" x14ac:dyDescent="0.25">
      <c r="B41">
        <v>5059</v>
      </c>
      <c r="C41" s="18">
        <v>44562</v>
      </c>
      <c r="D41" t="s">
        <v>3652</v>
      </c>
      <c r="E41">
        <v>4</v>
      </c>
      <c r="F41" t="s">
        <v>3653</v>
      </c>
      <c r="G41">
        <f>IF(_xlfn.XLOOKUP(tblOrders4[[#This Row],[Product ID]],tblProducts[Item],tblProducts[Weight])&lt;40,_xlfn.XLOOKUP(tblOrders4[[#This Row],[Product ID]],tblProducts[Item],tblProducts[Weight]),"BULK")</f>
        <v>38</v>
      </c>
      <c r="H41">
        <f>_xlfn.LET(_xlpm.weight,_xlfn.XLOOKUP(tblOrders4[[#This Row],[Product ID]],tblProducts[Item],tblProducts[Weight]),
IF(_xlpm.weight&lt;40,_xlpm.weight,"BULK"))</f>
        <v>38</v>
      </c>
    </row>
    <row r="42" spans="2:8" x14ac:dyDescent="0.25">
      <c r="B42">
        <v>5060</v>
      </c>
      <c r="C42" s="18">
        <v>44562</v>
      </c>
      <c r="D42" t="s">
        <v>3650</v>
      </c>
      <c r="E42">
        <v>3</v>
      </c>
      <c r="F42" t="s">
        <v>3648</v>
      </c>
      <c r="G42">
        <f>IF(_xlfn.XLOOKUP(tblOrders4[[#This Row],[Product ID]],tblProducts[Item],tblProducts[Weight])&lt;40,_xlfn.XLOOKUP(tblOrders4[[#This Row],[Product ID]],tblProducts[Item],tblProducts[Weight]),"BULK")</f>
        <v>8</v>
      </c>
      <c r="H42">
        <f>_xlfn.LET(_xlpm.weight,_xlfn.XLOOKUP(tblOrders4[[#This Row],[Product ID]],tblProducts[Item],tblProducts[Weight]),
IF(_xlpm.weight&lt;40,_xlpm.weight,"BULK"))</f>
        <v>8</v>
      </c>
    </row>
    <row r="43" spans="2:8" x14ac:dyDescent="0.25">
      <c r="B43">
        <v>5061</v>
      </c>
      <c r="C43" s="18">
        <v>44562</v>
      </c>
      <c r="D43" t="s">
        <v>3643</v>
      </c>
      <c r="E43">
        <v>3</v>
      </c>
      <c r="F43" t="s">
        <v>3655</v>
      </c>
      <c r="G43">
        <f>IF(_xlfn.XLOOKUP(tblOrders4[[#This Row],[Product ID]],tblProducts[Item],tblProducts[Weight])&lt;40,_xlfn.XLOOKUP(tblOrders4[[#This Row],[Product ID]],tblProducts[Item],tblProducts[Weight]),"BULK")</f>
        <v>12</v>
      </c>
      <c r="H43">
        <f>_xlfn.LET(_xlpm.weight,_xlfn.XLOOKUP(tblOrders4[[#This Row],[Product ID]],tblProducts[Item],tblProducts[Weight]),
IF(_xlpm.weight&lt;40,_xlpm.weight,"BULK"))</f>
        <v>12</v>
      </c>
    </row>
    <row r="44" spans="2:8" x14ac:dyDescent="0.25">
      <c r="B44">
        <v>5062</v>
      </c>
      <c r="C44" s="18">
        <v>44562</v>
      </c>
      <c r="D44" t="s">
        <v>3646</v>
      </c>
      <c r="E44">
        <v>2</v>
      </c>
      <c r="F44" t="s">
        <v>3657</v>
      </c>
      <c r="G44">
        <f>IF(_xlfn.XLOOKUP(tblOrders4[[#This Row],[Product ID]],tblProducts[Item],tblProducts[Weight])&lt;40,_xlfn.XLOOKUP(tblOrders4[[#This Row],[Product ID]],tblProducts[Item],tblProducts[Weight]),"BULK")</f>
        <v>29</v>
      </c>
      <c r="H44">
        <f>_xlfn.LET(_xlpm.weight,_xlfn.XLOOKUP(tblOrders4[[#This Row],[Product ID]],tblProducts[Item],tblProducts[Weight]),
IF(_xlpm.weight&lt;40,_xlpm.weight,"BULK"))</f>
        <v>29</v>
      </c>
    </row>
    <row r="45" spans="2:8" x14ac:dyDescent="0.25">
      <c r="B45">
        <v>5063</v>
      </c>
      <c r="C45" s="18">
        <v>44562</v>
      </c>
      <c r="D45" t="s">
        <v>3649</v>
      </c>
      <c r="E45">
        <v>4</v>
      </c>
      <c r="F45" t="s">
        <v>3657</v>
      </c>
      <c r="G45">
        <f>IF(_xlfn.XLOOKUP(tblOrders4[[#This Row],[Product ID]],tblProducts[Item],tblProducts[Weight])&lt;40,_xlfn.XLOOKUP(tblOrders4[[#This Row],[Product ID]],tblProducts[Item],tblProducts[Weight]),"BULK")</f>
        <v>29</v>
      </c>
      <c r="H45">
        <f>_xlfn.LET(_xlpm.weight,_xlfn.XLOOKUP(tblOrders4[[#This Row],[Product ID]],tblProducts[Item],tblProducts[Weight]),
IF(_xlpm.weight&lt;40,_xlpm.weight,"BULK"))</f>
        <v>29</v>
      </c>
    </row>
    <row r="46" spans="2:8" x14ac:dyDescent="0.25">
      <c r="B46">
        <v>5064</v>
      </c>
      <c r="C46" s="18">
        <v>44562</v>
      </c>
      <c r="D46" t="s">
        <v>3649</v>
      </c>
      <c r="E46">
        <v>2</v>
      </c>
      <c r="F46" t="s">
        <v>3653</v>
      </c>
      <c r="G46">
        <f>IF(_xlfn.XLOOKUP(tblOrders4[[#This Row],[Product ID]],tblProducts[Item],tblProducts[Weight])&lt;40,_xlfn.XLOOKUP(tblOrders4[[#This Row],[Product ID]],tblProducts[Item],tblProducts[Weight]),"BULK")</f>
        <v>29</v>
      </c>
      <c r="H46">
        <f>_xlfn.LET(_xlpm.weight,_xlfn.XLOOKUP(tblOrders4[[#This Row],[Product ID]],tblProducts[Item],tblProducts[Weight]),
IF(_xlpm.weight&lt;40,_xlpm.weight,"BULK"))</f>
        <v>29</v>
      </c>
    </row>
    <row r="47" spans="2:8" x14ac:dyDescent="0.25">
      <c r="B47">
        <v>5065</v>
      </c>
      <c r="C47" s="18">
        <v>44562</v>
      </c>
      <c r="D47" t="s">
        <v>3659</v>
      </c>
      <c r="E47">
        <v>2</v>
      </c>
      <c r="F47" t="s">
        <v>3647</v>
      </c>
      <c r="G47" t="str">
        <f>IF(_xlfn.XLOOKUP(tblOrders4[[#This Row],[Product ID]],tblProducts[Item],tblProducts[Weight])&lt;40,_xlfn.XLOOKUP(tblOrders4[[#This Row],[Product ID]],tblProducts[Item],tblProducts[Weight]),"BULK")</f>
        <v>BULK</v>
      </c>
      <c r="H47" t="str">
        <f>_xlfn.LET(_xlpm.weight,_xlfn.XLOOKUP(tblOrders4[[#This Row],[Product ID]],tblProducts[Item],tblProducts[Weight]),
IF(_xlpm.weight&lt;40,_xlpm.weight,"BULK"))</f>
        <v>BULK</v>
      </c>
    </row>
    <row r="48" spans="2:8" x14ac:dyDescent="0.25">
      <c r="B48">
        <v>5066</v>
      </c>
      <c r="C48" s="18">
        <v>44562</v>
      </c>
      <c r="D48" t="s">
        <v>3651</v>
      </c>
      <c r="E48">
        <v>2</v>
      </c>
      <c r="F48" t="s">
        <v>3644</v>
      </c>
      <c r="G48">
        <f>IF(_xlfn.XLOOKUP(tblOrders4[[#This Row],[Product ID]],tblProducts[Item],tblProducts[Weight])&lt;40,_xlfn.XLOOKUP(tblOrders4[[#This Row],[Product ID]],tblProducts[Item],tblProducts[Weight]),"BULK")</f>
        <v>10</v>
      </c>
      <c r="H48">
        <f>_xlfn.LET(_xlpm.weight,_xlfn.XLOOKUP(tblOrders4[[#This Row],[Product ID]],tblProducts[Item],tblProducts[Weight]),
IF(_xlpm.weight&lt;40,_xlpm.weight,"BULK"))</f>
        <v>10</v>
      </c>
    </row>
    <row r="49" spans="2:8" x14ac:dyDescent="0.25">
      <c r="B49">
        <v>5067</v>
      </c>
      <c r="C49" s="18">
        <v>44562</v>
      </c>
      <c r="D49" t="s">
        <v>3651</v>
      </c>
      <c r="E49">
        <v>1</v>
      </c>
      <c r="F49" t="s">
        <v>3655</v>
      </c>
      <c r="G49">
        <f>IF(_xlfn.XLOOKUP(tblOrders4[[#This Row],[Product ID]],tblProducts[Item],tblProducts[Weight])&lt;40,_xlfn.XLOOKUP(tblOrders4[[#This Row],[Product ID]],tblProducts[Item],tblProducts[Weight]),"BULK")</f>
        <v>10</v>
      </c>
      <c r="H49">
        <f>_xlfn.LET(_xlpm.weight,_xlfn.XLOOKUP(tblOrders4[[#This Row],[Product ID]],tblProducts[Item],tblProducts[Weight]),
IF(_xlpm.weight&lt;40,_xlpm.weight,"BULK"))</f>
        <v>10</v>
      </c>
    </row>
    <row r="50" spans="2:8" x14ac:dyDescent="0.25">
      <c r="B50">
        <v>5068</v>
      </c>
      <c r="C50" s="18">
        <v>44562</v>
      </c>
      <c r="D50" t="s">
        <v>3656</v>
      </c>
      <c r="E50">
        <v>3</v>
      </c>
      <c r="F50" t="s">
        <v>3647</v>
      </c>
      <c r="G50">
        <f>IF(_xlfn.XLOOKUP(tblOrders4[[#This Row],[Product ID]],tblProducts[Item],tblProducts[Weight])&lt;40,_xlfn.XLOOKUP(tblOrders4[[#This Row],[Product ID]],tblProducts[Item],tblProducts[Weight]),"BULK")</f>
        <v>33</v>
      </c>
      <c r="H50">
        <f>_xlfn.LET(_xlpm.weight,_xlfn.XLOOKUP(tblOrders4[[#This Row],[Product ID]],tblProducts[Item],tblProducts[Weight]),
IF(_xlpm.weight&lt;40,_xlpm.weight,"BULK"))</f>
        <v>33</v>
      </c>
    </row>
    <row r="51" spans="2:8" x14ac:dyDescent="0.25">
      <c r="B51">
        <v>5069</v>
      </c>
      <c r="C51" s="18">
        <v>44562</v>
      </c>
      <c r="D51" t="s">
        <v>3646</v>
      </c>
      <c r="E51">
        <v>4</v>
      </c>
      <c r="F51" t="s">
        <v>3644</v>
      </c>
      <c r="G51">
        <f>IF(_xlfn.XLOOKUP(tblOrders4[[#This Row],[Product ID]],tblProducts[Item],tblProducts[Weight])&lt;40,_xlfn.XLOOKUP(tblOrders4[[#This Row],[Product ID]],tblProducts[Item],tblProducts[Weight]),"BULK")</f>
        <v>29</v>
      </c>
      <c r="H51">
        <f>_xlfn.LET(_xlpm.weight,_xlfn.XLOOKUP(tblOrders4[[#This Row],[Product ID]],tblProducts[Item],tblProducts[Weight]),
IF(_xlpm.weight&lt;40,_xlpm.weight,"BULK"))</f>
        <v>29</v>
      </c>
    </row>
    <row r="52" spans="2:8" x14ac:dyDescent="0.25">
      <c r="B52">
        <v>5070</v>
      </c>
      <c r="C52" s="18">
        <v>44562</v>
      </c>
      <c r="D52" t="s">
        <v>3646</v>
      </c>
      <c r="E52">
        <v>1</v>
      </c>
      <c r="F52" t="s">
        <v>3653</v>
      </c>
      <c r="G52">
        <f>IF(_xlfn.XLOOKUP(tblOrders4[[#This Row],[Product ID]],tblProducts[Item],tblProducts[Weight])&lt;40,_xlfn.XLOOKUP(tblOrders4[[#This Row],[Product ID]],tblProducts[Item],tblProducts[Weight]),"BULK")</f>
        <v>29</v>
      </c>
      <c r="H52">
        <f>_xlfn.LET(_xlpm.weight,_xlfn.XLOOKUP(tblOrders4[[#This Row],[Product ID]],tblProducts[Item],tblProducts[Weight]),
IF(_xlpm.weight&lt;40,_xlpm.weight,"BULK"))</f>
        <v>29</v>
      </c>
    </row>
    <row r="53" spans="2:8" x14ac:dyDescent="0.25">
      <c r="B53">
        <v>5071</v>
      </c>
      <c r="C53" s="18">
        <v>44562</v>
      </c>
      <c r="D53" t="s">
        <v>3658</v>
      </c>
      <c r="E53">
        <v>1</v>
      </c>
      <c r="F53" t="s">
        <v>3657</v>
      </c>
      <c r="G53">
        <f>IF(_xlfn.XLOOKUP(tblOrders4[[#This Row],[Product ID]],tblProducts[Item],tblProducts[Weight])&lt;40,_xlfn.XLOOKUP(tblOrders4[[#This Row],[Product ID]],tblProducts[Item],tblProducts[Weight]),"BULK")</f>
        <v>10</v>
      </c>
      <c r="H53">
        <f>_xlfn.LET(_xlpm.weight,_xlfn.XLOOKUP(tblOrders4[[#This Row],[Product ID]],tblProducts[Item],tblProducts[Weight]),
IF(_xlpm.weight&lt;40,_xlpm.weight,"BULK"))</f>
        <v>10</v>
      </c>
    </row>
    <row r="54" spans="2:8" x14ac:dyDescent="0.25">
      <c r="B54">
        <v>5072</v>
      </c>
      <c r="C54" s="18">
        <v>44562</v>
      </c>
      <c r="D54" t="s">
        <v>3645</v>
      </c>
      <c r="E54">
        <v>3</v>
      </c>
      <c r="F54" t="s">
        <v>3653</v>
      </c>
      <c r="G54" t="str">
        <f>IF(_xlfn.XLOOKUP(tblOrders4[[#This Row],[Product ID]],tblProducts[Item],tblProducts[Weight])&lt;40,_xlfn.XLOOKUP(tblOrders4[[#This Row],[Product ID]],tblProducts[Item],tblProducts[Weight]),"BULK")</f>
        <v>BULK</v>
      </c>
      <c r="H54" t="str">
        <f>_xlfn.LET(_xlpm.weight,_xlfn.XLOOKUP(tblOrders4[[#This Row],[Product ID]],tblProducts[Item],tblProducts[Weight]),
IF(_xlpm.weight&lt;40,_xlpm.weight,"BULK"))</f>
        <v>BULK</v>
      </c>
    </row>
    <row r="55" spans="2:8" x14ac:dyDescent="0.25">
      <c r="B55">
        <v>5073</v>
      </c>
      <c r="C55" s="18">
        <v>44562</v>
      </c>
      <c r="D55" t="s">
        <v>3649</v>
      </c>
      <c r="E55">
        <v>1</v>
      </c>
      <c r="F55" t="s">
        <v>3648</v>
      </c>
      <c r="G55">
        <f>IF(_xlfn.XLOOKUP(tblOrders4[[#This Row],[Product ID]],tblProducts[Item],tblProducts[Weight])&lt;40,_xlfn.XLOOKUP(tblOrders4[[#This Row],[Product ID]],tblProducts[Item],tblProducts[Weight]),"BULK")</f>
        <v>29</v>
      </c>
      <c r="H55">
        <f>_xlfn.LET(_xlpm.weight,_xlfn.XLOOKUP(tblOrders4[[#This Row],[Product ID]],tblProducts[Item],tblProducts[Weight]),
IF(_xlpm.weight&lt;40,_xlpm.weight,"BULK"))</f>
        <v>29</v>
      </c>
    </row>
    <row r="56" spans="2:8" x14ac:dyDescent="0.25">
      <c r="B56">
        <v>5074</v>
      </c>
      <c r="C56" s="18">
        <v>44562</v>
      </c>
      <c r="D56" t="s">
        <v>3650</v>
      </c>
      <c r="E56">
        <v>2</v>
      </c>
      <c r="F56" t="s">
        <v>3647</v>
      </c>
      <c r="G56">
        <f>IF(_xlfn.XLOOKUP(tblOrders4[[#This Row],[Product ID]],tblProducts[Item],tblProducts[Weight])&lt;40,_xlfn.XLOOKUP(tblOrders4[[#This Row],[Product ID]],tblProducts[Item],tblProducts[Weight]),"BULK")</f>
        <v>8</v>
      </c>
      <c r="H56">
        <f>_xlfn.LET(_xlpm.weight,_xlfn.XLOOKUP(tblOrders4[[#This Row],[Product ID]],tblProducts[Item],tblProducts[Weight]),
IF(_xlpm.weight&lt;40,_xlpm.weight,"BULK"))</f>
        <v>8</v>
      </c>
    </row>
    <row r="57" spans="2:8" x14ac:dyDescent="0.25">
      <c r="B57">
        <v>5075</v>
      </c>
      <c r="C57" s="18">
        <v>44562</v>
      </c>
      <c r="D57" t="s">
        <v>3646</v>
      </c>
      <c r="E57">
        <v>3</v>
      </c>
      <c r="F57" t="s">
        <v>3653</v>
      </c>
      <c r="G57">
        <f>IF(_xlfn.XLOOKUP(tblOrders4[[#This Row],[Product ID]],tblProducts[Item],tblProducts[Weight])&lt;40,_xlfn.XLOOKUP(tblOrders4[[#This Row],[Product ID]],tblProducts[Item],tblProducts[Weight]),"BULK")</f>
        <v>29</v>
      </c>
      <c r="H57">
        <f>_xlfn.LET(_xlpm.weight,_xlfn.XLOOKUP(tblOrders4[[#This Row],[Product ID]],tblProducts[Item],tblProducts[Weight]),
IF(_xlpm.weight&lt;40,_xlpm.weight,"BULK"))</f>
        <v>29</v>
      </c>
    </row>
    <row r="58" spans="2:8" x14ac:dyDescent="0.25">
      <c r="B58">
        <v>5076</v>
      </c>
      <c r="C58" s="18">
        <v>44562</v>
      </c>
      <c r="D58" t="s">
        <v>3652</v>
      </c>
      <c r="E58">
        <v>3</v>
      </c>
      <c r="F58" t="s">
        <v>3657</v>
      </c>
      <c r="G58">
        <f>IF(_xlfn.XLOOKUP(tblOrders4[[#This Row],[Product ID]],tblProducts[Item],tblProducts[Weight])&lt;40,_xlfn.XLOOKUP(tblOrders4[[#This Row],[Product ID]],tblProducts[Item],tblProducts[Weight]),"BULK")</f>
        <v>38</v>
      </c>
      <c r="H58">
        <f>_xlfn.LET(_xlpm.weight,_xlfn.XLOOKUP(tblOrders4[[#This Row],[Product ID]],tblProducts[Item],tblProducts[Weight]),
IF(_xlpm.weight&lt;40,_xlpm.weight,"BULK"))</f>
        <v>38</v>
      </c>
    </row>
    <row r="59" spans="2:8" x14ac:dyDescent="0.25">
      <c r="B59">
        <v>5077</v>
      </c>
      <c r="C59" s="18">
        <v>44562</v>
      </c>
      <c r="D59" t="s">
        <v>3658</v>
      </c>
      <c r="E59">
        <v>1</v>
      </c>
      <c r="F59" t="s">
        <v>3653</v>
      </c>
      <c r="G59">
        <f>IF(_xlfn.XLOOKUP(tblOrders4[[#This Row],[Product ID]],tblProducts[Item],tblProducts[Weight])&lt;40,_xlfn.XLOOKUP(tblOrders4[[#This Row],[Product ID]],tblProducts[Item],tblProducts[Weight]),"BULK")</f>
        <v>10</v>
      </c>
      <c r="H59">
        <f>_xlfn.LET(_xlpm.weight,_xlfn.XLOOKUP(tblOrders4[[#This Row],[Product ID]],tblProducts[Item],tblProducts[Weight]),
IF(_xlpm.weight&lt;40,_xlpm.weight,"BULK"))</f>
        <v>10</v>
      </c>
    </row>
    <row r="60" spans="2:8" x14ac:dyDescent="0.25">
      <c r="B60">
        <v>5078</v>
      </c>
      <c r="C60" s="18">
        <v>44562</v>
      </c>
      <c r="D60" t="s">
        <v>3654</v>
      </c>
      <c r="E60">
        <v>4</v>
      </c>
      <c r="F60" t="s">
        <v>3647</v>
      </c>
      <c r="G60" t="str">
        <f>IF(_xlfn.XLOOKUP(tblOrders4[[#This Row],[Product ID]],tblProducts[Item],tblProducts[Weight])&lt;40,_xlfn.XLOOKUP(tblOrders4[[#This Row],[Product ID]],tblProducts[Item],tblProducts[Weight]),"BULK")</f>
        <v>BULK</v>
      </c>
      <c r="H60" t="str">
        <f>_xlfn.LET(_xlpm.weight,_xlfn.XLOOKUP(tblOrders4[[#This Row],[Product ID]],tblProducts[Item],tblProducts[Weight]),
IF(_xlpm.weight&lt;40,_xlpm.weight,"BULK"))</f>
        <v>BULK</v>
      </c>
    </row>
    <row r="61" spans="2:8" x14ac:dyDescent="0.25">
      <c r="B61">
        <v>5079</v>
      </c>
      <c r="C61" s="18">
        <v>44562</v>
      </c>
      <c r="D61" t="s">
        <v>3651</v>
      </c>
      <c r="E61">
        <v>1</v>
      </c>
      <c r="F61" t="s">
        <v>3657</v>
      </c>
      <c r="G61">
        <f>IF(_xlfn.XLOOKUP(tblOrders4[[#This Row],[Product ID]],tblProducts[Item],tblProducts[Weight])&lt;40,_xlfn.XLOOKUP(tblOrders4[[#This Row],[Product ID]],tblProducts[Item],tblProducts[Weight]),"BULK")</f>
        <v>10</v>
      </c>
      <c r="H61">
        <f>_xlfn.LET(_xlpm.weight,_xlfn.XLOOKUP(tblOrders4[[#This Row],[Product ID]],tblProducts[Item],tblProducts[Weight]),
IF(_xlpm.weight&lt;40,_xlpm.weight,"BULK"))</f>
        <v>10</v>
      </c>
    </row>
    <row r="62" spans="2:8" x14ac:dyDescent="0.25">
      <c r="B62">
        <v>5080</v>
      </c>
      <c r="C62" s="18">
        <v>44562</v>
      </c>
      <c r="D62" t="s">
        <v>3659</v>
      </c>
      <c r="E62">
        <v>2</v>
      </c>
      <c r="F62" t="s">
        <v>3653</v>
      </c>
      <c r="G62" t="str">
        <f>IF(_xlfn.XLOOKUP(tblOrders4[[#This Row],[Product ID]],tblProducts[Item],tblProducts[Weight])&lt;40,_xlfn.XLOOKUP(tblOrders4[[#This Row],[Product ID]],tblProducts[Item],tblProducts[Weight]),"BULK")</f>
        <v>BULK</v>
      </c>
      <c r="H62" t="str">
        <f>_xlfn.LET(_xlpm.weight,_xlfn.XLOOKUP(tblOrders4[[#This Row],[Product ID]],tblProducts[Item],tblProducts[Weight]),
IF(_xlpm.weight&lt;40,_xlpm.weight,"BULK"))</f>
        <v>BULK</v>
      </c>
    </row>
    <row r="63" spans="2:8" x14ac:dyDescent="0.25">
      <c r="B63">
        <v>5081</v>
      </c>
      <c r="C63" s="18">
        <v>44562</v>
      </c>
      <c r="D63" t="s">
        <v>3659</v>
      </c>
      <c r="E63">
        <v>4</v>
      </c>
      <c r="F63" t="s">
        <v>3655</v>
      </c>
      <c r="G63" t="str">
        <f>IF(_xlfn.XLOOKUP(tblOrders4[[#This Row],[Product ID]],tblProducts[Item],tblProducts[Weight])&lt;40,_xlfn.XLOOKUP(tblOrders4[[#This Row],[Product ID]],tblProducts[Item],tblProducts[Weight]),"BULK")</f>
        <v>BULK</v>
      </c>
      <c r="H63" t="str">
        <f>_xlfn.LET(_xlpm.weight,_xlfn.XLOOKUP(tblOrders4[[#This Row],[Product ID]],tblProducts[Item],tblProducts[Weight]),
IF(_xlpm.weight&lt;40,_xlpm.weight,"BULK"))</f>
        <v>BULK</v>
      </c>
    </row>
    <row r="64" spans="2:8" x14ac:dyDescent="0.25">
      <c r="B64">
        <v>5082</v>
      </c>
      <c r="C64" s="18">
        <v>44562</v>
      </c>
      <c r="D64" t="s">
        <v>3658</v>
      </c>
      <c r="E64">
        <v>2</v>
      </c>
      <c r="F64" t="s">
        <v>3657</v>
      </c>
      <c r="G64">
        <f>IF(_xlfn.XLOOKUP(tblOrders4[[#This Row],[Product ID]],tblProducts[Item],tblProducts[Weight])&lt;40,_xlfn.XLOOKUP(tblOrders4[[#This Row],[Product ID]],tblProducts[Item],tblProducts[Weight]),"BULK")</f>
        <v>10</v>
      </c>
      <c r="H64">
        <f>_xlfn.LET(_xlpm.weight,_xlfn.XLOOKUP(tblOrders4[[#This Row],[Product ID]],tblProducts[Item],tblProducts[Weight]),
IF(_xlpm.weight&lt;40,_xlpm.weight,"BULK"))</f>
        <v>10</v>
      </c>
    </row>
    <row r="65" spans="2:8" x14ac:dyDescent="0.25">
      <c r="B65">
        <v>5083</v>
      </c>
      <c r="C65" s="18">
        <v>44562</v>
      </c>
      <c r="D65" t="s">
        <v>3652</v>
      </c>
      <c r="E65">
        <v>4</v>
      </c>
      <c r="F65" t="s">
        <v>3648</v>
      </c>
      <c r="G65">
        <f>IF(_xlfn.XLOOKUP(tblOrders4[[#This Row],[Product ID]],tblProducts[Item],tblProducts[Weight])&lt;40,_xlfn.XLOOKUP(tblOrders4[[#This Row],[Product ID]],tblProducts[Item],tblProducts[Weight]),"BULK")</f>
        <v>38</v>
      </c>
      <c r="H65">
        <f>_xlfn.LET(_xlpm.weight,_xlfn.XLOOKUP(tblOrders4[[#This Row],[Product ID]],tblProducts[Item],tblProducts[Weight]),
IF(_xlpm.weight&lt;40,_xlpm.weight,"BULK"))</f>
        <v>38</v>
      </c>
    </row>
    <row r="66" spans="2:8" x14ac:dyDescent="0.25">
      <c r="B66">
        <v>5084</v>
      </c>
      <c r="C66" s="18">
        <v>44562</v>
      </c>
      <c r="D66" t="s">
        <v>3650</v>
      </c>
      <c r="E66">
        <v>1</v>
      </c>
      <c r="F66" t="s">
        <v>3644</v>
      </c>
      <c r="G66">
        <f>IF(_xlfn.XLOOKUP(tblOrders4[[#This Row],[Product ID]],tblProducts[Item],tblProducts[Weight])&lt;40,_xlfn.XLOOKUP(tblOrders4[[#This Row],[Product ID]],tblProducts[Item],tblProducts[Weight]),"BULK")</f>
        <v>8</v>
      </c>
      <c r="H66">
        <f>_xlfn.LET(_xlpm.weight,_xlfn.XLOOKUP(tblOrders4[[#This Row],[Product ID]],tblProducts[Item],tblProducts[Weight]),
IF(_xlpm.weight&lt;40,_xlpm.weight,"BULK"))</f>
        <v>8</v>
      </c>
    </row>
    <row r="67" spans="2:8" x14ac:dyDescent="0.25">
      <c r="B67">
        <v>5085</v>
      </c>
      <c r="C67" s="18">
        <v>44562</v>
      </c>
      <c r="D67" t="s">
        <v>3659</v>
      </c>
      <c r="E67">
        <v>4</v>
      </c>
      <c r="F67" t="s">
        <v>3655</v>
      </c>
      <c r="G67" t="str">
        <f>IF(_xlfn.XLOOKUP(tblOrders4[[#This Row],[Product ID]],tblProducts[Item],tblProducts[Weight])&lt;40,_xlfn.XLOOKUP(tblOrders4[[#This Row],[Product ID]],tblProducts[Item],tblProducts[Weight]),"BULK")</f>
        <v>BULK</v>
      </c>
      <c r="H67" t="str">
        <f>_xlfn.LET(_xlpm.weight,_xlfn.XLOOKUP(tblOrders4[[#This Row],[Product ID]],tblProducts[Item],tblProducts[Weight]),
IF(_xlpm.weight&lt;40,_xlpm.weight,"BULK"))</f>
        <v>BULK</v>
      </c>
    </row>
    <row r="68" spans="2:8" x14ac:dyDescent="0.25">
      <c r="B68">
        <v>5086</v>
      </c>
      <c r="C68" s="18">
        <v>44563</v>
      </c>
      <c r="D68" t="s">
        <v>3650</v>
      </c>
      <c r="E68">
        <v>4</v>
      </c>
      <c r="F68" t="s">
        <v>3655</v>
      </c>
      <c r="G68">
        <f>IF(_xlfn.XLOOKUP(tblOrders4[[#This Row],[Product ID]],tblProducts[Item],tblProducts[Weight])&lt;40,_xlfn.XLOOKUP(tblOrders4[[#This Row],[Product ID]],tblProducts[Item],tblProducts[Weight]),"BULK")</f>
        <v>8</v>
      </c>
      <c r="H68">
        <f>_xlfn.LET(_xlpm.weight,_xlfn.XLOOKUP(tblOrders4[[#This Row],[Product ID]],tblProducts[Item],tblProducts[Weight]),
IF(_xlpm.weight&lt;40,_xlpm.weight,"BULK"))</f>
        <v>8</v>
      </c>
    </row>
    <row r="69" spans="2:8" x14ac:dyDescent="0.25">
      <c r="B69">
        <v>5087</v>
      </c>
      <c r="C69" s="18">
        <v>44563</v>
      </c>
      <c r="D69" t="s">
        <v>3654</v>
      </c>
      <c r="E69">
        <v>4</v>
      </c>
      <c r="F69" t="s">
        <v>3657</v>
      </c>
      <c r="G69" t="str">
        <f>IF(_xlfn.XLOOKUP(tblOrders4[[#This Row],[Product ID]],tblProducts[Item],tblProducts[Weight])&lt;40,_xlfn.XLOOKUP(tblOrders4[[#This Row],[Product ID]],tblProducts[Item],tblProducts[Weight]),"BULK")</f>
        <v>BULK</v>
      </c>
      <c r="H69" t="str">
        <f>_xlfn.LET(_xlpm.weight,_xlfn.XLOOKUP(tblOrders4[[#This Row],[Product ID]],tblProducts[Item],tblProducts[Weight]),
IF(_xlpm.weight&lt;40,_xlpm.weight,"BULK"))</f>
        <v>BULK</v>
      </c>
    </row>
    <row r="70" spans="2:8" x14ac:dyDescent="0.25">
      <c r="B70">
        <v>5088</v>
      </c>
      <c r="C70" s="18">
        <v>44563</v>
      </c>
      <c r="D70" t="s">
        <v>3659</v>
      </c>
      <c r="E70">
        <v>4</v>
      </c>
      <c r="F70" t="s">
        <v>3655</v>
      </c>
      <c r="G70" t="str">
        <f>IF(_xlfn.XLOOKUP(tblOrders4[[#This Row],[Product ID]],tblProducts[Item],tblProducts[Weight])&lt;40,_xlfn.XLOOKUP(tblOrders4[[#This Row],[Product ID]],tblProducts[Item],tblProducts[Weight]),"BULK")</f>
        <v>BULK</v>
      </c>
      <c r="H70" t="str">
        <f>_xlfn.LET(_xlpm.weight,_xlfn.XLOOKUP(tblOrders4[[#This Row],[Product ID]],tblProducts[Item],tblProducts[Weight]),
IF(_xlpm.weight&lt;40,_xlpm.weight,"BULK"))</f>
        <v>BULK</v>
      </c>
    </row>
    <row r="71" spans="2:8" x14ac:dyDescent="0.25">
      <c r="B71">
        <v>5089</v>
      </c>
      <c r="C71" s="18">
        <v>44563</v>
      </c>
      <c r="D71" t="s">
        <v>3658</v>
      </c>
      <c r="E71">
        <v>3</v>
      </c>
      <c r="F71" t="s">
        <v>3644</v>
      </c>
      <c r="G71">
        <f>IF(_xlfn.XLOOKUP(tblOrders4[[#This Row],[Product ID]],tblProducts[Item],tblProducts[Weight])&lt;40,_xlfn.XLOOKUP(tblOrders4[[#This Row],[Product ID]],tblProducts[Item],tblProducts[Weight]),"BULK")</f>
        <v>10</v>
      </c>
      <c r="H71">
        <f>_xlfn.LET(_xlpm.weight,_xlfn.XLOOKUP(tblOrders4[[#This Row],[Product ID]],tblProducts[Item],tblProducts[Weight]),
IF(_xlpm.weight&lt;40,_xlpm.weight,"BULK"))</f>
        <v>10</v>
      </c>
    </row>
    <row r="72" spans="2:8" x14ac:dyDescent="0.25">
      <c r="B72">
        <v>5090</v>
      </c>
      <c r="C72" s="18">
        <v>44563</v>
      </c>
      <c r="D72" t="s">
        <v>3651</v>
      </c>
      <c r="E72">
        <v>4</v>
      </c>
      <c r="F72" t="s">
        <v>3648</v>
      </c>
      <c r="G72">
        <f>IF(_xlfn.XLOOKUP(tblOrders4[[#This Row],[Product ID]],tblProducts[Item],tblProducts[Weight])&lt;40,_xlfn.XLOOKUP(tblOrders4[[#This Row],[Product ID]],tblProducts[Item],tblProducts[Weight]),"BULK")</f>
        <v>10</v>
      </c>
      <c r="H72">
        <f>_xlfn.LET(_xlpm.weight,_xlfn.XLOOKUP(tblOrders4[[#This Row],[Product ID]],tblProducts[Item],tblProducts[Weight]),
IF(_xlpm.weight&lt;40,_xlpm.weight,"BULK"))</f>
        <v>10</v>
      </c>
    </row>
    <row r="73" spans="2:8" x14ac:dyDescent="0.25">
      <c r="B73">
        <v>5091</v>
      </c>
      <c r="C73" s="18">
        <v>44563</v>
      </c>
      <c r="D73" t="s">
        <v>3645</v>
      </c>
      <c r="E73">
        <v>2</v>
      </c>
      <c r="F73" t="s">
        <v>3648</v>
      </c>
      <c r="G73" t="str">
        <f>IF(_xlfn.XLOOKUP(tblOrders4[[#This Row],[Product ID]],tblProducts[Item],tblProducts[Weight])&lt;40,_xlfn.XLOOKUP(tblOrders4[[#This Row],[Product ID]],tblProducts[Item],tblProducts[Weight]),"BULK")</f>
        <v>BULK</v>
      </c>
      <c r="H73" t="str">
        <f>_xlfn.LET(_xlpm.weight,_xlfn.XLOOKUP(tblOrders4[[#This Row],[Product ID]],tblProducts[Item],tblProducts[Weight]),
IF(_xlpm.weight&lt;40,_xlpm.weight,"BULK"))</f>
        <v>BULK</v>
      </c>
    </row>
    <row r="74" spans="2:8" x14ac:dyDescent="0.25">
      <c r="B74">
        <v>5092</v>
      </c>
      <c r="C74" s="18">
        <v>44563</v>
      </c>
      <c r="D74" t="s">
        <v>3650</v>
      </c>
      <c r="E74">
        <v>4</v>
      </c>
      <c r="F74" t="s">
        <v>3653</v>
      </c>
      <c r="G74">
        <f>IF(_xlfn.XLOOKUP(tblOrders4[[#This Row],[Product ID]],tblProducts[Item],tblProducts[Weight])&lt;40,_xlfn.XLOOKUP(tblOrders4[[#This Row],[Product ID]],tblProducts[Item],tblProducts[Weight]),"BULK")</f>
        <v>8</v>
      </c>
      <c r="H74">
        <f>_xlfn.LET(_xlpm.weight,_xlfn.XLOOKUP(tblOrders4[[#This Row],[Product ID]],tblProducts[Item],tblProducts[Weight]),
IF(_xlpm.weight&lt;40,_xlpm.weight,"BULK"))</f>
        <v>8</v>
      </c>
    </row>
    <row r="75" spans="2:8" x14ac:dyDescent="0.25">
      <c r="B75">
        <v>5093</v>
      </c>
      <c r="C75" s="18">
        <v>44563</v>
      </c>
      <c r="D75" t="s">
        <v>3651</v>
      </c>
      <c r="E75">
        <v>3</v>
      </c>
      <c r="F75" t="s">
        <v>3655</v>
      </c>
      <c r="G75">
        <f>IF(_xlfn.XLOOKUP(tblOrders4[[#This Row],[Product ID]],tblProducts[Item],tblProducts[Weight])&lt;40,_xlfn.XLOOKUP(tblOrders4[[#This Row],[Product ID]],tblProducts[Item],tblProducts[Weight]),"BULK")</f>
        <v>10</v>
      </c>
      <c r="H75">
        <f>_xlfn.LET(_xlpm.weight,_xlfn.XLOOKUP(tblOrders4[[#This Row],[Product ID]],tblProducts[Item],tblProducts[Weight]),
IF(_xlpm.weight&lt;40,_xlpm.weight,"BULK"))</f>
        <v>10</v>
      </c>
    </row>
    <row r="76" spans="2:8" x14ac:dyDescent="0.25">
      <c r="B76">
        <v>5094</v>
      </c>
      <c r="C76" s="18">
        <v>44563</v>
      </c>
      <c r="D76" t="s">
        <v>3658</v>
      </c>
      <c r="E76">
        <v>2</v>
      </c>
      <c r="F76" t="s">
        <v>3657</v>
      </c>
      <c r="G76">
        <f>IF(_xlfn.XLOOKUP(tblOrders4[[#This Row],[Product ID]],tblProducts[Item],tblProducts[Weight])&lt;40,_xlfn.XLOOKUP(tblOrders4[[#This Row],[Product ID]],tblProducts[Item],tblProducts[Weight]),"BULK")</f>
        <v>10</v>
      </c>
      <c r="H76">
        <f>_xlfn.LET(_xlpm.weight,_xlfn.XLOOKUP(tblOrders4[[#This Row],[Product ID]],tblProducts[Item],tblProducts[Weight]),
IF(_xlpm.weight&lt;40,_xlpm.weight,"BULK"))</f>
        <v>10</v>
      </c>
    </row>
    <row r="77" spans="2:8" x14ac:dyDescent="0.25">
      <c r="B77">
        <v>5095</v>
      </c>
      <c r="C77" s="18">
        <v>44563</v>
      </c>
      <c r="D77" t="s">
        <v>3651</v>
      </c>
      <c r="E77">
        <v>2</v>
      </c>
      <c r="F77" t="s">
        <v>3657</v>
      </c>
      <c r="G77">
        <f>IF(_xlfn.XLOOKUP(tblOrders4[[#This Row],[Product ID]],tblProducts[Item],tblProducts[Weight])&lt;40,_xlfn.XLOOKUP(tblOrders4[[#This Row],[Product ID]],tblProducts[Item],tblProducts[Weight]),"BULK")</f>
        <v>10</v>
      </c>
      <c r="H77">
        <f>_xlfn.LET(_xlpm.weight,_xlfn.XLOOKUP(tblOrders4[[#This Row],[Product ID]],tblProducts[Item],tblProducts[Weight]),
IF(_xlpm.weight&lt;40,_xlpm.weight,"BULK"))</f>
        <v>10</v>
      </c>
    </row>
    <row r="78" spans="2:8" x14ac:dyDescent="0.25">
      <c r="B78">
        <v>5096</v>
      </c>
      <c r="C78" s="18">
        <v>44564</v>
      </c>
      <c r="D78" t="s">
        <v>3656</v>
      </c>
      <c r="E78">
        <v>1</v>
      </c>
      <c r="F78" t="s">
        <v>3653</v>
      </c>
      <c r="G78">
        <f>IF(_xlfn.XLOOKUP(tblOrders4[[#This Row],[Product ID]],tblProducts[Item],tblProducts[Weight])&lt;40,_xlfn.XLOOKUP(tblOrders4[[#This Row],[Product ID]],tblProducts[Item],tblProducts[Weight]),"BULK")</f>
        <v>33</v>
      </c>
      <c r="H78">
        <f>_xlfn.LET(_xlpm.weight,_xlfn.XLOOKUP(tblOrders4[[#This Row],[Product ID]],tblProducts[Item],tblProducts[Weight]),
IF(_xlpm.weight&lt;40,_xlpm.weight,"BULK"))</f>
        <v>33</v>
      </c>
    </row>
    <row r="79" spans="2:8" x14ac:dyDescent="0.25">
      <c r="B79">
        <v>5097</v>
      </c>
      <c r="C79" s="18">
        <v>44564</v>
      </c>
      <c r="D79" t="s">
        <v>3646</v>
      </c>
      <c r="E79">
        <v>2</v>
      </c>
      <c r="F79" t="s">
        <v>3644</v>
      </c>
      <c r="G79">
        <f>IF(_xlfn.XLOOKUP(tblOrders4[[#This Row],[Product ID]],tblProducts[Item],tblProducts[Weight])&lt;40,_xlfn.XLOOKUP(tblOrders4[[#This Row],[Product ID]],tblProducts[Item],tblProducts[Weight]),"BULK")</f>
        <v>29</v>
      </c>
      <c r="H79">
        <f>_xlfn.LET(_xlpm.weight,_xlfn.XLOOKUP(tblOrders4[[#This Row],[Product ID]],tblProducts[Item],tblProducts[Weight]),
IF(_xlpm.weight&lt;40,_xlpm.weight,"BULK"))</f>
        <v>29</v>
      </c>
    </row>
    <row r="80" spans="2:8" x14ac:dyDescent="0.25">
      <c r="B80">
        <v>5098</v>
      </c>
      <c r="C80" s="18">
        <v>44564</v>
      </c>
      <c r="D80" t="s">
        <v>3656</v>
      </c>
      <c r="E80">
        <v>4</v>
      </c>
      <c r="F80" t="s">
        <v>3657</v>
      </c>
      <c r="G80">
        <f>IF(_xlfn.XLOOKUP(tblOrders4[[#This Row],[Product ID]],tblProducts[Item],tblProducts[Weight])&lt;40,_xlfn.XLOOKUP(tblOrders4[[#This Row],[Product ID]],tblProducts[Item],tblProducts[Weight]),"BULK")</f>
        <v>33</v>
      </c>
      <c r="H80">
        <f>_xlfn.LET(_xlpm.weight,_xlfn.XLOOKUP(tblOrders4[[#This Row],[Product ID]],tblProducts[Item],tblProducts[Weight]),
IF(_xlpm.weight&lt;40,_xlpm.weight,"BULK"))</f>
        <v>33</v>
      </c>
    </row>
    <row r="81" spans="2:8" x14ac:dyDescent="0.25">
      <c r="B81">
        <v>5099</v>
      </c>
      <c r="C81" s="18">
        <v>44564</v>
      </c>
      <c r="D81" t="s">
        <v>3651</v>
      </c>
      <c r="E81">
        <v>1</v>
      </c>
      <c r="F81" t="s">
        <v>3647</v>
      </c>
      <c r="G81">
        <f>IF(_xlfn.XLOOKUP(tblOrders4[[#This Row],[Product ID]],tblProducts[Item],tblProducts[Weight])&lt;40,_xlfn.XLOOKUP(tblOrders4[[#This Row],[Product ID]],tblProducts[Item],tblProducts[Weight]),"BULK")</f>
        <v>10</v>
      </c>
      <c r="H81">
        <f>_xlfn.LET(_xlpm.weight,_xlfn.XLOOKUP(tblOrders4[[#This Row],[Product ID]],tblProducts[Item],tblProducts[Weight]),
IF(_xlpm.weight&lt;40,_xlpm.weight,"BULK"))</f>
        <v>10</v>
      </c>
    </row>
    <row r="82" spans="2:8" x14ac:dyDescent="0.25">
      <c r="B82">
        <v>5100</v>
      </c>
      <c r="C82" s="18">
        <v>44564</v>
      </c>
      <c r="D82" t="s">
        <v>3646</v>
      </c>
      <c r="E82">
        <v>1</v>
      </c>
      <c r="F82" t="s">
        <v>3655</v>
      </c>
      <c r="G82">
        <f>IF(_xlfn.XLOOKUP(tblOrders4[[#This Row],[Product ID]],tblProducts[Item],tblProducts[Weight])&lt;40,_xlfn.XLOOKUP(tblOrders4[[#This Row],[Product ID]],tblProducts[Item],tblProducts[Weight]),"BULK")</f>
        <v>29</v>
      </c>
      <c r="H82">
        <f>_xlfn.LET(_xlpm.weight,_xlfn.XLOOKUP(tblOrders4[[#This Row],[Product ID]],tblProducts[Item],tblProducts[Weight]),
IF(_xlpm.weight&lt;40,_xlpm.weight,"BULK"))</f>
        <v>29</v>
      </c>
    </row>
    <row r="83" spans="2:8" x14ac:dyDescent="0.25">
      <c r="B83">
        <v>5101</v>
      </c>
      <c r="C83" s="18">
        <v>44564</v>
      </c>
      <c r="D83" t="s">
        <v>3658</v>
      </c>
      <c r="E83">
        <v>2</v>
      </c>
      <c r="F83" t="s">
        <v>3647</v>
      </c>
      <c r="G83">
        <f>IF(_xlfn.XLOOKUP(tblOrders4[[#This Row],[Product ID]],tblProducts[Item],tblProducts[Weight])&lt;40,_xlfn.XLOOKUP(tblOrders4[[#This Row],[Product ID]],tblProducts[Item],tblProducts[Weight]),"BULK")</f>
        <v>10</v>
      </c>
      <c r="H83">
        <f>_xlfn.LET(_xlpm.weight,_xlfn.XLOOKUP(tblOrders4[[#This Row],[Product ID]],tblProducts[Item],tblProducts[Weight]),
IF(_xlpm.weight&lt;40,_xlpm.weight,"BULK"))</f>
        <v>10</v>
      </c>
    </row>
    <row r="84" spans="2:8" x14ac:dyDescent="0.25">
      <c r="B84">
        <v>5102</v>
      </c>
      <c r="C84" s="18">
        <v>44564</v>
      </c>
      <c r="D84" t="s">
        <v>3658</v>
      </c>
      <c r="E84">
        <v>1</v>
      </c>
      <c r="F84" t="s">
        <v>3648</v>
      </c>
      <c r="G84">
        <f>IF(_xlfn.XLOOKUP(tblOrders4[[#This Row],[Product ID]],tblProducts[Item],tblProducts[Weight])&lt;40,_xlfn.XLOOKUP(tblOrders4[[#This Row],[Product ID]],tblProducts[Item],tblProducts[Weight]),"BULK")</f>
        <v>10</v>
      </c>
      <c r="H84">
        <f>_xlfn.LET(_xlpm.weight,_xlfn.XLOOKUP(tblOrders4[[#This Row],[Product ID]],tblProducts[Item],tblProducts[Weight]),
IF(_xlpm.weight&lt;40,_xlpm.weight,"BULK"))</f>
        <v>10</v>
      </c>
    </row>
    <row r="85" spans="2:8" x14ac:dyDescent="0.25">
      <c r="B85">
        <v>5103</v>
      </c>
      <c r="C85" s="18">
        <v>44564</v>
      </c>
      <c r="D85" t="s">
        <v>3645</v>
      </c>
      <c r="E85">
        <v>4</v>
      </c>
      <c r="F85" t="s">
        <v>3655</v>
      </c>
      <c r="G85" t="str">
        <f>IF(_xlfn.XLOOKUP(tblOrders4[[#This Row],[Product ID]],tblProducts[Item],tblProducts[Weight])&lt;40,_xlfn.XLOOKUP(tblOrders4[[#This Row],[Product ID]],tblProducts[Item],tblProducts[Weight]),"BULK")</f>
        <v>BULK</v>
      </c>
      <c r="H85" t="str">
        <f>_xlfn.LET(_xlpm.weight,_xlfn.XLOOKUP(tblOrders4[[#This Row],[Product ID]],tblProducts[Item],tblProducts[Weight]),
IF(_xlpm.weight&lt;40,_xlpm.weight,"BULK"))</f>
        <v>BULK</v>
      </c>
    </row>
    <row r="86" spans="2:8" x14ac:dyDescent="0.25">
      <c r="B86">
        <v>5104</v>
      </c>
      <c r="C86" s="18">
        <v>44564</v>
      </c>
      <c r="D86" t="s">
        <v>3654</v>
      </c>
      <c r="E86">
        <v>2</v>
      </c>
      <c r="F86" t="s">
        <v>3648</v>
      </c>
      <c r="G86" t="str">
        <f>IF(_xlfn.XLOOKUP(tblOrders4[[#This Row],[Product ID]],tblProducts[Item],tblProducts[Weight])&lt;40,_xlfn.XLOOKUP(tblOrders4[[#This Row],[Product ID]],tblProducts[Item],tblProducts[Weight]),"BULK")</f>
        <v>BULK</v>
      </c>
      <c r="H86" t="str">
        <f>_xlfn.LET(_xlpm.weight,_xlfn.XLOOKUP(tblOrders4[[#This Row],[Product ID]],tblProducts[Item],tblProducts[Weight]),
IF(_xlpm.weight&lt;40,_xlpm.weight,"BULK"))</f>
        <v>BULK</v>
      </c>
    </row>
    <row r="87" spans="2:8" x14ac:dyDescent="0.25">
      <c r="B87">
        <v>5105</v>
      </c>
      <c r="C87" s="18">
        <v>44564</v>
      </c>
      <c r="D87" t="s">
        <v>3651</v>
      </c>
      <c r="E87">
        <v>2</v>
      </c>
      <c r="F87" t="s">
        <v>3648</v>
      </c>
      <c r="G87">
        <f>IF(_xlfn.XLOOKUP(tblOrders4[[#This Row],[Product ID]],tblProducts[Item],tblProducts[Weight])&lt;40,_xlfn.XLOOKUP(tblOrders4[[#This Row],[Product ID]],tblProducts[Item],tblProducts[Weight]),"BULK")</f>
        <v>10</v>
      </c>
      <c r="H87">
        <f>_xlfn.LET(_xlpm.weight,_xlfn.XLOOKUP(tblOrders4[[#This Row],[Product ID]],tblProducts[Item],tblProducts[Weight]),
IF(_xlpm.weight&lt;40,_xlpm.weight,"BULK"))</f>
        <v>10</v>
      </c>
    </row>
    <row r="88" spans="2:8" x14ac:dyDescent="0.25">
      <c r="B88">
        <v>5106</v>
      </c>
      <c r="C88" s="18">
        <v>44564</v>
      </c>
      <c r="D88" t="s">
        <v>3659</v>
      </c>
      <c r="E88">
        <v>2</v>
      </c>
      <c r="F88" t="s">
        <v>3647</v>
      </c>
      <c r="G88" t="str">
        <f>IF(_xlfn.XLOOKUP(tblOrders4[[#This Row],[Product ID]],tblProducts[Item],tblProducts[Weight])&lt;40,_xlfn.XLOOKUP(tblOrders4[[#This Row],[Product ID]],tblProducts[Item],tblProducts[Weight]),"BULK")</f>
        <v>BULK</v>
      </c>
      <c r="H88" t="str">
        <f>_xlfn.LET(_xlpm.weight,_xlfn.XLOOKUP(tblOrders4[[#This Row],[Product ID]],tblProducts[Item],tblProducts[Weight]),
IF(_xlpm.weight&lt;40,_xlpm.weight,"BULK"))</f>
        <v>BULK</v>
      </c>
    </row>
    <row r="89" spans="2:8" x14ac:dyDescent="0.25">
      <c r="B89">
        <v>5107</v>
      </c>
      <c r="C89" s="18">
        <v>44564</v>
      </c>
      <c r="D89" t="s">
        <v>3659</v>
      </c>
      <c r="E89">
        <v>1</v>
      </c>
      <c r="F89" t="s">
        <v>3657</v>
      </c>
      <c r="G89" t="str">
        <f>IF(_xlfn.XLOOKUP(tblOrders4[[#This Row],[Product ID]],tblProducts[Item],tblProducts[Weight])&lt;40,_xlfn.XLOOKUP(tblOrders4[[#This Row],[Product ID]],tblProducts[Item],tblProducts[Weight]),"BULK")</f>
        <v>BULK</v>
      </c>
      <c r="H89" t="str">
        <f>_xlfn.LET(_xlpm.weight,_xlfn.XLOOKUP(tblOrders4[[#This Row],[Product ID]],tblProducts[Item],tblProducts[Weight]),
IF(_xlpm.weight&lt;40,_xlpm.weight,"BULK"))</f>
        <v>BULK</v>
      </c>
    </row>
    <row r="90" spans="2:8" x14ac:dyDescent="0.25">
      <c r="B90">
        <v>5108</v>
      </c>
      <c r="C90" s="18">
        <v>44565</v>
      </c>
      <c r="D90" t="s">
        <v>3654</v>
      </c>
      <c r="E90">
        <v>4</v>
      </c>
      <c r="F90" t="s">
        <v>3657</v>
      </c>
      <c r="G90" t="str">
        <f>IF(_xlfn.XLOOKUP(tblOrders4[[#This Row],[Product ID]],tblProducts[Item],tblProducts[Weight])&lt;40,_xlfn.XLOOKUP(tblOrders4[[#This Row],[Product ID]],tblProducts[Item],tblProducts[Weight]),"BULK")</f>
        <v>BULK</v>
      </c>
      <c r="H90" t="str">
        <f>_xlfn.LET(_xlpm.weight,_xlfn.XLOOKUP(tblOrders4[[#This Row],[Product ID]],tblProducts[Item],tblProducts[Weight]),
IF(_xlpm.weight&lt;40,_xlpm.weight,"BULK"))</f>
        <v>BULK</v>
      </c>
    </row>
    <row r="91" spans="2:8" x14ac:dyDescent="0.25">
      <c r="B91">
        <v>5109</v>
      </c>
      <c r="C91" s="18">
        <v>44565</v>
      </c>
      <c r="D91" t="s">
        <v>3654</v>
      </c>
      <c r="E91">
        <v>3</v>
      </c>
      <c r="F91" t="s">
        <v>3644</v>
      </c>
      <c r="G91" t="str">
        <f>IF(_xlfn.XLOOKUP(tblOrders4[[#This Row],[Product ID]],tblProducts[Item],tblProducts[Weight])&lt;40,_xlfn.XLOOKUP(tblOrders4[[#This Row],[Product ID]],tblProducts[Item],tblProducts[Weight]),"BULK")</f>
        <v>BULK</v>
      </c>
      <c r="H91" t="str">
        <f>_xlfn.LET(_xlpm.weight,_xlfn.XLOOKUP(tblOrders4[[#This Row],[Product ID]],tblProducts[Item],tblProducts[Weight]),
IF(_xlpm.weight&lt;40,_xlpm.weight,"BULK"))</f>
        <v>BULK</v>
      </c>
    </row>
    <row r="92" spans="2:8" x14ac:dyDescent="0.25">
      <c r="B92">
        <v>5110</v>
      </c>
      <c r="C92" s="18">
        <v>44565</v>
      </c>
      <c r="D92" t="s">
        <v>3652</v>
      </c>
      <c r="E92">
        <v>4</v>
      </c>
      <c r="F92" t="s">
        <v>3647</v>
      </c>
      <c r="G92">
        <f>IF(_xlfn.XLOOKUP(tblOrders4[[#This Row],[Product ID]],tblProducts[Item],tblProducts[Weight])&lt;40,_xlfn.XLOOKUP(tblOrders4[[#This Row],[Product ID]],tblProducts[Item],tblProducts[Weight]),"BULK")</f>
        <v>38</v>
      </c>
      <c r="H92">
        <f>_xlfn.LET(_xlpm.weight,_xlfn.XLOOKUP(tblOrders4[[#This Row],[Product ID]],tblProducts[Item],tblProducts[Weight]),
IF(_xlpm.weight&lt;40,_xlpm.weight,"BULK"))</f>
        <v>38</v>
      </c>
    </row>
    <row r="93" spans="2:8" x14ac:dyDescent="0.25">
      <c r="B93">
        <v>5111</v>
      </c>
      <c r="C93" s="18">
        <v>44565</v>
      </c>
      <c r="D93" t="s">
        <v>3650</v>
      </c>
      <c r="E93">
        <v>2</v>
      </c>
      <c r="F93" t="s">
        <v>3648</v>
      </c>
      <c r="G93">
        <f>IF(_xlfn.XLOOKUP(tblOrders4[[#This Row],[Product ID]],tblProducts[Item],tblProducts[Weight])&lt;40,_xlfn.XLOOKUP(tblOrders4[[#This Row],[Product ID]],tblProducts[Item],tblProducts[Weight]),"BULK")</f>
        <v>8</v>
      </c>
      <c r="H93">
        <f>_xlfn.LET(_xlpm.weight,_xlfn.XLOOKUP(tblOrders4[[#This Row],[Product ID]],tblProducts[Item],tblProducts[Weight]),
IF(_xlpm.weight&lt;40,_xlpm.weight,"BULK"))</f>
        <v>8</v>
      </c>
    </row>
    <row r="94" spans="2:8" x14ac:dyDescent="0.25">
      <c r="B94">
        <v>5112</v>
      </c>
      <c r="C94" s="18">
        <v>44565</v>
      </c>
      <c r="D94" t="s">
        <v>3654</v>
      </c>
      <c r="E94">
        <v>1</v>
      </c>
      <c r="F94" t="s">
        <v>3655</v>
      </c>
      <c r="G94" t="str">
        <f>IF(_xlfn.XLOOKUP(tblOrders4[[#This Row],[Product ID]],tblProducts[Item],tblProducts[Weight])&lt;40,_xlfn.XLOOKUP(tblOrders4[[#This Row],[Product ID]],tblProducts[Item],tblProducts[Weight]),"BULK")</f>
        <v>BULK</v>
      </c>
      <c r="H94" t="str">
        <f>_xlfn.LET(_xlpm.weight,_xlfn.XLOOKUP(tblOrders4[[#This Row],[Product ID]],tblProducts[Item],tblProducts[Weight]),
IF(_xlpm.weight&lt;40,_xlpm.weight,"BULK"))</f>
        <v>BULK</v>
      </c>
    </row>
    <row r="95" spans="2:8" x14ac:dyDescent="0.25">
      <c r="B95">
        <v>5113</v>
      </c>
      <c r="C95" s="18">
        <v>44565</v>
      </c>
      <c r="D95" t="s">
        <v>3654</v>
      </c>
      <c r="E95">
        <v>3</v>
      </c>
      <c r="F95" t="s">
        <v>3655</v>
      </c>
      <c r="G95" t="str">
        <f>IF(_xlfn.XLOOKUP(tblOrders4[[#This Row],[Product ID]],tblProducts[Item],tblProducts[Weight])&lt;40,_xlfn.XLOOKUP(tblOrders4[[#This Row],[Product ID]],tblProducts[Item],tblProducts[Weight]),"BULK")</f>
        <v>BULK</v>
      </c>
      <c r="H95" t="str">
        <f>_xlfn.LET(_xlpm.weight,_xlfn.XLOOKUP(tblOrders4[[#This Row],[Product ID]],tblProducts[Item],tblProducts[Weight]),
IF(_xlpm.weight&lt;40,_xlpm.weight,"BULK"))</f>
        <v>BULK</v>
      </c>
    </row>
    <row r="96" spans="2:8" x14ac:dyDescent="0.25">
      <c r="B96">
        <v>5114</v>
      </c>
      <c r="C96" s="18">
        <v>44565</v>
      </c>
      <c r="D96" t="s">
        <v>3649</v>
      </c>
      <c r="E96">
        <v>3</v>
      </c>
      <c r="F96" t="s">
        <v>3655</v>
      </c>
      <c r="G96">
        <f>IF(_xlfn.XLOOKUP(tblOrders4[[#This Row],[Product ID]],tblProducts[Item],tblProducts[Weight])&lt;40,_xlfn.XLOOKUP(tblOrders4[[#This Row],[Product ID]],tblProducts[Item],tblProducts[Weight]),"BULK")</f>
        <v>29</v>
      </c>
      <c r="H96">
        <f>_xlfn.LET(_xlpm.weight,_xlfn.XLOOKUP(tblOrders4[[#This Row],[Product ID]],tblProducts[Item],tblProducts[Weight]),
IF(_xlpm.weight&lt;40,_xlpm.weight,"BULK"))</f>
        <v>29</v>
      </c>
    </row>
    <row r="97" spans="2:8" x14ac:dyDescent="0.25">
      <c r="B97">
        <v>5115</v>
      </c>
      <c r="C97" s="18">
        <v>44565</v>
      </c>
      <c r="D97" t="s">
        <v>3654</v>
      </c>
      <c r="E97">
        <v>4</v>
      </c>
      <c r="F97" t="s">
        <v>3648</v>
      </c>
      <c r="G97" t="str">
        <f>IF(_xlfn.XLOOKUP(tblOrders4[[#This Row],[Product ID]],tblProducts[Item],tblProducts[Weight])&lt;40,_xlfn.XLOOKUP(tblOrders4[[#This Row],[Product ID]],tblProducts[Item],tblProducts[Weight]),"BULK")</f>
        <v>BULK</v>
      </c>
      <c r="H97" t="str">
        <f>_xlfn.LET(_xlpm.weight,_xlfn.XLOOKUP(tblOrders4[[#This Row],[Product ID]],tblProducts[Item],tblProducts[Weight]),
IF(_xlpm.weight&lt;40,_xlpm.weight,"BULK"))</f>
        <v>BULK</v>
      </c>
    </row>
    <row r="98" spans="2:8" x14ac:dyDescent="0.25">
      <c r="B98">
        <v>5116</v>
      </c>
      <c r="C98" s="18">
        <v>44565</v>
      </c>
      <c r="D98" t="s">
        <v>3652</v>
      </c>
      <c r="E98">
        <v>2</v>
      </c>
      <c r="F98" t="s">
        <v>3655</v>
      </c>
      <c r="G98">
        <f>IF(_xlfn.XLOOKUP(tblOrders4[[#This Row],[Product ID]],tblProducts[Item],tblProducts[Weight])&lt;40,_xlfn.XLOOKUP(tblOrders4[[#This Row],[Product ID]],tblProducts[Item],tblProducts[Weight]),"BULK")</f>
        <v>38</v>
      </c>
      <c r="H98">
        <f>_xlfn.LET(_xlpm.weight,_xlfn.XLOOKUP(tblOrders4[[#This Row],[Product ID]],tblProducts[Item],tblProducts[Weight]),
IF(_xlpm.weight&lt;40,_xlpm.weight,"BULK"))</f>
        <v>38</v>
      </c>
    </row>
    <row r="99" spans="2:8" x14ac:dyDescent="0.25">
      <c r="B99">
        <v>5117</v>
      </c>
      <c r="C99" s="18">
        <v>44565</v>
      </c>
      <c r="D99" t="s">
        <v>3649</v>
      </c>
      <c r="E99">
        <v>2</v>
      </c>
      <c r="F99" t="s">
        <v>3648</v>
      </c>
      <c r="G99">
        <f>IF(_xlfn.XLOOKUP(tblOrders4[[#This Row],[Product ID]],tblProducts[Item],tblProducts[Weight])&lt;40,_xlfn.XLOOKUP(tblOrders4[[#This Row],[Product ID]],tblProducts[Item],tblProducts[Weight]),"BULK")</f>
        <v>29</v>
      </c>
      <c r="H99">
        <f>_xlfn.LET(_xlpm.weight,_xlfn.XLOOKUP(tblOrders4[[#This Row],[Product ID]],tblProducts[Item],tblProducts[Weight]),
IF(_xlpm.weight&lt;40,_xlpm.weight,"BULK"))</f>
        <v>29</v>
      </c>
    </row>
    <row r="100" spans="2:8" x14ac:dyDescent="0.25">
      <c r="B100">
        <v>5118</v>
      </c>
      <c r="C100" s="18">
        <v>44565</v>
      </c>
      <c r="D100" t="s">
        <v>3659</v>
      </c>
      <c r="E100">
        <v>1</v>
      </c>
      <c r="F100" t="s">
        <v>3653</v>
      </c>
      <c r="G100" t="str">
        <f>IF(_xlfn.XLOOKUP(tblOrders4[[#This Row],[Product ID]],tblProducts[Item],tblProducts[Weight])&lt;40,_xlfn.XLOOKUP(tblOrders4[[#This Row],[Product ID]],tblProducts[Item],tblProducts[Weight]),"BULK")</f>
        <v>BULK</v>
      </c>
      <c r="H100" t="str">
        <f>_xlfn.LET(_xlpm.weight,_xlfn.XLOOKUP(tblOrders4[[#This Row],[Product ID]],tblProducts[Item],tblProducts[Weight]),
IF(_xlpm.weight&lt;40,_xlpm.weight,"BULK"))</f>
        <v>BULK</v>
      </c>
    </row>
    <row r="101" spans="2:8" x14ac:dyDescent="0.25">
      <c r="B101">
        <v>5119</v>
      </c>
      <c r="C101" s="18">
        <v>44565</v>
      </c>
      <c r="D101" t="s">
        <v>3646</v>
      </c>
      <c r="E101">
        <v>1</v>
      </c>
      <c r="F101" t="s">
        <v>3648</v>
      </c>
      <c r="G101">
        <f>IF(_xlfn.XLOOKUP(tblOrders4[[#This Row],[Product ID]],tblProducts[Item],tblProducts[Weight])&lt;40,_xlfn.XLOOKUP(tblOrders4[[#This Row],[Product ID]],tblProducts[Item],tblProducts[Weight]),"BULK")</f>
        <v>29</v>
      </c>
      <c r="H101">
        <f>_xlfn.LET(_xlpm.weight,_xlfn.XLOOKUP(tblOrders4[[#This Row],[Product ID]],tblProducts[Item],tblProducts[Weight]),
IF(_xlpm.weight&lt;40,_xlpm.weight,"BULK"))</f>
        <v>29</v>
      </c>
    </row>
    <row r="102" spans="2:8" x14ac:dyDescent="0.25">
      <c r="B102">
        <v>5120</v>
      </c>
      <c r="C102" s="18">
        <v>44565</v>
      </c>
      <c r="D102" t="s">
        <v>3652</v>
      </c>
      <c r="E102">
        <v>1</v>
      </c>
      <c r="F102" t="s">
        <v>3647</v>
      </c>
      <c r="G102">
        <f>IF(_xlfn.XLOOKUP(tblOrders4[[#This Row],[Product ID]],tblProducts[Item],tblProducts[Weight])&lt;40,_xlfn.XLOOKUP(tblOrders4[[#This Row],[Product ID]],tblProducts[Item],tblProducts[Weight]),"BULK")</f>
        <v>38</v>
      </c>
      <c r="H102">
        <f>_xlfn.LET(_xlpm.weight,_xlfn.XLOOKUP(tblOrders4[[#This Row],[Product ID]],tblProducts[Item],tblProducts[Weight]),
IF(_xlpm.weight&lt;40,_xlpm.weight,"BULK"))</f>
        <v>38</v>
      </c>
    </row>
    <row r="103" spans="2:8" x14ac:dyDescent="0.25">
      <c r="B103">
        <v>5121</v>
      </c>
      <c r="C103" s="18">
        <v>44565</v>
      </c>
      <c r="D103" t="s">
        <v>3651</v>
      </c>
      <c r="E103">
        <v>2</v>
      </c>
      <c r="F103" t="s">
        <v>3644</v>
      </c>
      <c r="G103">
        <f>IF(_xlfn.XLOOKUP(tblOrders4[[#This Row],[Product ID]],tblProducts[Item],tblProducts[Weight])&lt;40,_xlfn.XLOOKUP(tblOrders4[[#This Row],[Product ID]],tblProducts[Item],tblProducts[Weight]),"BULK")</f>
        <v>10</v>
      </c>
      <c r="H103">
        <f>_xlfn.LET(_xlpm.weight,_xlfn.XLOOKUP(tblOrders4[[#This Row],[Product ID]],tblProducts[Item],tblProducts[Weight]),
IF(_xlpm.weight&lt;40,_xlpm.weight,"BULK"))</f>
        <v>10</v>
      </c>
    </row>
    <row r="104" spans="2:8" x14ac:dyDescent="0.25">
      <c r="B104">
        <v>5122</v>
      </c>
      <c r="C104" s="18">
        <v>44565</v>
      </c>
      <c r="D104" t="s">
        <v>3646</v>
      </c>
      <c r="E104">
        <v>1</v>
      </c>
      <c r="F104" t="s">
        <v>3653</v>
      </c>
      <c r="G104">
        <f>IF(_xlfn.XLOOKUP(tblOrders4[[#This Row],[Product ID]],tblProducts[Item],tblProducts[Weight])&lt;40,_xlfn.XLOOKUP(tblOrders4[[#This Row],[Product ID]],tblProducts[Item],tblProducts[Weight]),"BULK")</f>
        <v>29</v>
      </c>
      <c r="H104">
        <f>_xlfn.LET(_xlpm.weight,_xlfn.XLOOKUP(tblOrders4[[#This Row],[Product ID]],tblProducts[Item],tblProducts[Weight]),
IF(_xlpm.weight&lt;40,_xlpm.weight,"BULK"))</f>
        <v>29</v>
      </c>
    </row>
    <row r="105" spans="2:8" x14ac:dyDescent="0.25">
      <c r="B105">
        <v>5123</v>
      </c>
      <c r="C105" s="18">
        <v>44565</v>
      </c>
      <c r="D105" t="s">
        <v>3654</v>
      </c>
      <c r="E105">
        <v>1</v>
      </c>
      <c r="F105" t="s">
        <v>3657</v>
      </c>
      <c r="G105" t="str">
        <f>IF(_xlfn.XLOOKUP(tblOrders4[[#This Row],[Product ID]],tblProducts[Item],tblProducts[Weight])&lt;40,_xlfn.XLOOKUP(tblOrders4[[#This Row],[Product ID]],tblProducts[Item],tblProducts[Weight]),"BULK")</f>
        <v>BULK</v>
      </c>
      <c r="H105" t="str">
        <f>_xlfn.LET(_xlpm.weight,_xlfn.XLOOKUP(tblOrders4[[#This Row],[Product ID]],tblProducts[Item],tblProducts[Weight]),
IF(_xlpm.weight&lt;40,_xlpm.weight,"BULK"))</f>
        <v>BULK</v>
      </c>
    </row>
    <row r="106" spans="2:8" x14ac:dyDescent="0.25">
      <c r="B106">
        <v>5124</v>
      </c>
      <c r="C106" s="18">
        <v>44565</v>
      </c>
      <c r="D106" t="s">
        <v>3643</v>
      </c>
      <c r="E106">
        <v>3</v>
      </c>
      <c r="F106" t="s">
        <v>3648</v>
      </c>
      <c r="G106">
        <f>IF(_xlfn.XLOOKUP(tblOrders4[[#This Row],[Product ID]],tblProducts[Item],tblProducts[Weight])&lt;40,_xlfn.XLOOKUP(tblOrders4[[#This Row],[Product ID]],tblProducts[Item],tblProducts[Weight]),"BULK")</f>
        <v>12</v>
      </c>
      <c r="H106">
        <f>_xlfn.LET(_xlpm.weight,_xlfn.XLOOKUP(tblOrders4[[#This Row],[Product ID]],tblProducts[Item],tblProducts[Weight]),
IF(_xlpm.weight&lt;40,_xlpm.weight,"BULK"))</f>
        <v>12</v>
      </c>
    </row>
    <row r="107" spans="2:8" x14ac:dyDescent="0.25">
      <c r="B107">
        <v>5125</v>
      </c>
      <c r="C107" s="18">
        <v>44565</v>
      </c>
      <c r="D107" t="s">
        <v>3646</v>
      </c>
      <c r="E107">
        <v>4</v>
      </c>
      <c r="F107" t="s">
        <v>3648</v>
      </c>
      <c r="G107">
        <f>IF(_xlfn.XLOOKUP(tblOrders4[[#This Row],[Product ID]],tblProducts[Item],tblProducts[Weight])&lt;40,_xlfn.XLOOKUP(tblOrders4[[#This Row],[Product ID]],tblProducts[Item],tblProducts[Weight]),"BULK")</f>
        <v>29</v>
      </c>
      <c r="H107">
        <f>_xlfn.LET(_xlpm.weight,_xlfn.XLOOKUP(tblOrders4[[#This Row],[Product ID]],tblProducts[Item],tblProducts[Weight]),
IF(_xlpm.weight&lt;40,_xlpm.weight,"BULK"))</f>
        <v>29</v>
      </c>
    </row>
    <row r="108" spans="2:8" x14ac:dyDescent="0.25">
      <c r="B108">
        <v>5126</v>
      </c>
      <c r="C108" s="18">
        <v>44565</v>
      </c>
      <c r="D108" t="s">
        <v>3650</v>
      </c>
      <c r="E108">
        <v>4</v>
      </c>
      <c r="F108" t="s">
        <v>3647</v>
      </c>
      <c r="G108">
        <f>IF(_xlfn.XLOOKUP(tblOrders4[[#This Row],[Product ID]],tblProducts[Item],tblProducts[Weight])&lt;40,_xlfn.XLOOKUP(tblOrders4[[#This Row],[Product ID]],tblProducts[Item],tblProducts[Weight]),"BULK")</f>
        <v>8</v>
      </c>
      <c r="H108">
        <f>_xlfn.LET(_xlpm.weight,_xlfn.XLOOKUP(tblOrders4[[#This Row],[Product ID]],tblProducts[Item],tblProducts[Weight]),
IF(_xlpm.weight&lt;40,_xlpm.weight,"BULK"))</f>
        <v>8</v>
      </c>
    </row>
    <row r="109" spans="2:8" x14ac:dyDescent="0.25">
      <c r="B109">
        <v>5127</v>
      </c>
      <c r="C109" s="18">
        <v>44565</v>
      </c>
      <c r="D109" t="s">
        <v>3659</v>
      </c>
      <c r="E109">
        <v>2</v>
      </c>
      <c r="F109" t="s">
        <v>3648</v>
      </c>
      <c r="G109" t="str">
        <f>IF(_xlfn.XLOOKUP(tblOrders4[[#This Row],[Product ID]],tblProducts[Item],tblProducts[Weight])&lt;40,_xlfn.XLOOKUP(tblOrders4[[#This Row],[Product ID]],tblProducts[Item],tblProducts[Weight]),"BULK")</f>
        <v>BULK</v>
      </c>
      <c r="H109" t="str">
        <f>_xlfn.LET(_xlpm.weight,_xlfn.XLOOKUP(tblOrders4[[#This Row],[Product ID]],tblProducts[Item],tblProducts[Weight]),
IF(_xlpm.weight&lt;40,_xlpm.weight,"BULK"))</f>
        <v>BULK</v>
      </c>
    </row>
    <row r="110" spans="2:8" x14ac:dyDescent="0.25">
      <c r="B110">
        <v>5128</v>
      </c>
      <c r="C110" s="18">
        <v>44565</v>
      </c>
      <c r="D110" t="s">
        <v>3649</v>
      </c>
      <c r="E110">
        <v>2</v>
      </c>
      <c r="F110" t="s">
        <v>3644</v>
      </c>
      <c r="G110">
        <f>IF(_xlfn.XLOOKUP(tblOrders4[[#This Row],[Product ID]],tblProducts[Item],tblProducts[Weight])&lt;40,_xlfn.XLOOKUP(tblOrders4[[#This Row],[Product ID]],tblProducts[Item],tblProducts[Weight]),"BULK")</f>
        <v>29</v>
      </c>
      <c r="H110">
        <f>_xlfn.LET(_xlpm.weight,_xlfn.XLOOKUP(tblOrders4[[#This Row],[Product ID]],tblProducts[Item],tblProducts[Weight]),
IF(_xlpm.weight&lt;40,_xlpm.weight,"BULK"))</f>
        <v>29</v>
      </c>
    </row>
    <row r="111" spans="2:8" x14ac:dyDescent="0.25">
      <c r="B111">
        <v>5129</v>
      </c>
      <c r="C111" s="18">
        <v>44565</v>
      </c>
      <c r="D111" t="s">
        <v>3650</v>
      </c>
      <c r="E111">
        <v>3</v>
      </c>
      <c r="F111" t="s">
        <v>3653</v>
      </c>
      <c r="G111">
        <f>IF(_xlfn.XLOOKUP(tblOrders4[[#This Row],[Product ID]],tblProducts[Item],tblProducts[Weight])&lt;40,_xlfn.XLOOKUP(tblOrders4[[#This Row],[Product ID]],tblProducts[Item],tblProducts[Weight]),"BULK")</f>
        <v>8</v>
      </c>
      <c r="H111">
        <f>_xlfn.LET(_xlpm.weight,_xlfn.XLOOKUP(tblOrders4[[#This Row],[Product ID]],tblProducts[Item],tblProducts[Weight]),
IF(_xlpm.weight&lt;40,_xlpm.weight,"BULK"))</f>
        <v>8</v>
      </c>
    </row>
    <row r="112" spans="2:8" x14ac:dyDescent="0.25">
      <c r="B112">
        <v>5130</v>
      </c>
      <c r="C112" s="18">
        <v>44565</v>
      </c>
      <c r="D112" t="s">
        <v>3658</v>
      </c>
      <c r="E112">
        <v>4</v>
      </c>
      <c r="F112" t="s">
        <v>3648</v>
      </c>
      <c r="G112">
        <f>IF(_xlfn.XLOOKUP(tblOrders4[[#This Row],[Product ID]],tblProducts[Item],tblProducts[Weight])&lt;40,_xlfn.XLOOKUP(tblOrders4[[#This Row],[Product ID]],tblProducts[Item],tblProducts[Weight]),"BULK")</f>
        <v>10</v>
      </c>
      <c r="H112">
        <f>_xlfn.LET(_xlpm.weight,_xlfn.XLOOKUP(tblOrders4[[#This Row],[Product ID]],tblProducts[Item],tblProducts[Weight]),
IF(_xlpm.weight&lt;40,_xlpm.weight,"BULK"))</f>
        <v>10</v>
      </c>
    </row>
    <row r="113" spans="2:8" x14ac:dyDescent="0.25">
      <c r="B113">
        <v>5131</v>
      </c>
      <c r="C113" s="18">
        <v>44565</v>
      </c>
      <c r="D113" t="s">
        <v>3645</v>
      </c>
      <c r="E113">
        <v>3</v>
      </c>
      <c r="F113" t="s">
        <v>3647</v>
      </c>
      <c r="G113" t="str">
        <f>IF(_xlfn.XLOOKUP(tblOrders4[[#This Row],[Product ID]],tblProducts[Item],tblProducts[Weight])&lt;40,_xlfn.XLOOKUP(tblOrders4[[#This Row],[Product ID]],tblProducts[Item],tblProducts[Weight]),"BULK")</f>
        <v>BULK</v>
      </c>
      <c r="H113" t="str">
        <f>_xlfn.LET(_xlpm.weight,_xlfn.XLOOKUP(tblOrders4[[#This Row],[Product ID]],tblProducts[Item],tblProducts[Weight]),
IF(_xlpm.weight&lt;40,_xlpm.weight,"BULK"))</f>
        <v>BULK</v>
      </c>
    </row>
    <row r="114" spans="2:8" x14ac:dyDescent="0.25">
      <c r="B114">
        <v>5132</v>
      </c>
      <c r="C114" s="18">
        <v>44565</v>
      </c>
      <c r="D114" t="s">
        <v>3652</v>
      </c>
      <c r="E114">
        <v>1</v>
      </c>
      <c r="F114" t="s">
        <v>3657</v>
      </c>
      <c r="G114">
        <f>IF(_xlfn.XLOOKUP(tblOrders4[[#This Row],[Product ID]],tblProducts[Item],tblProducts[Weight])&lt;40,_xlfn.XLOOKUP(tblOrders4[[#This Row],[Product ID]],tblProducts[Item],tblProducts[Weight]),"BULK")</f>
        <v>38</v>
      </c>
      <c r="H114">
        <f>_xlfn.LET(_xlpm.weight,_xlfn.XLOOKUP(tblOrders4[[#This Row],[Product ID]],tblProducts[Item],tblProducts[Weight]),
IF(_xlpm.weight&lt;40,_xlpm.weight,"BULK"))</f>
        <v>38</v>
      </c>
    </row>
    <row r="115" spans="2:8" x14ac:dyDescent="0.25">
      <c r="B115">
        <v>5133</v>
      </c>
      <c r="C115" s="18">
        <v>44565</v>
      </c>
      <c r="D115" t="s">
        <v>3645</v>
      </c>
      <c r="E115">
        <v>3</v>
      </c>
      <c r="F115" t="s">
        <v>3648</v>
      </c>
      <c r="G115" t="str">
        <f>IF(_xlfn.XLOOKUP(tblOrders4[[#This Row],[Product ID]],tblProducts[Item],tblProducts[Weight])&lt;40,_xlfn.XLOOKUP(tblOrders4[[#This Row],[Product ID]],tblProducts[Item],tblProducts[Weight]),"BULK")</f>
        <v>BULK</v>
      </c>
      <c r="H115" t="str">
        <f>_xlfn.LET(_xlpm.weight,_xlfn.XLOOKUP(tblOrders4[[#This Row],[Product ID]],tblProducts[Item],tblProducts[Weight]),
IF(_xlpm.weight&lt;40,_xlpm.weight,"BULK"))</f>
        <v>BULK</v>
      </c>
    </row>
    <row r="116" spans="2:8" x14ac:dyDescent="0.25">
      <c r="B116">
        <v>5134</v>
      </c>
      <c r="C116" s="18">
        <v>44565</v>
      </c>
      <c r="D116" t="s">
        <v>3656</v>
      </c>
      <c r="E116">
        <v>3</v>
      </c>
      <c r="F116" t="s">
        <v>3655</v>
      </c>
      <c r="G116">
        <f>IF(_xlfn.XLOOKUP(tblOrders4[[#This Row],[Product ID]],tblProducts[Item],tblProducts[Weight])&lt;40,_xlfn.XLOOKUP(tblOrders4[[#This Row],[Product ID]],tblProducts[Item],tblProducts[Weight]),"BULK")</f>
        <v>33</v>
      </c>
      <c r="H116">
        <f>_xlfn.LET(_xlpm.weight,_xlfn.XLOOKUP(tblOrders4[[#This Row],[Product ID]],tblProducts[Item],tblProducts[Weight]),
IF(_xlpm.weight&lt;40,_xlpm.weight,"BULK"))</f>
        <v>33</v>
      </c>
    </row>
    <row r="117" spans="2:8" x14ac:dyDescent="0.25">
      <c r="B117">
        <v>5135</v>
      </c>
      <c r="C117" s="18">
        <v>44565</v>
      </c>
      <c r="D117" t="s">
        <v>3645</v>
      </c>
      <c r="E117">
        <v>4</v>
      </c>
      <c r="F117" t="s">
        <v>3657</v>
      </c>
      <c r="G117" t="str">
        <f>IF(_xlfn.XLOOKUP(tblOrders4[[#This Row],[Product ID]],tblProducts[Item],tblProducts[Weight])&lt;40,_xlfn.XLOOKUP(tblOrders4[[#This Row],[Product ID]],tblProducts[Item],tblProducts[Weight]),"BULK")</f>
        <v>BULK</v>
      </c>
      <c r="H117" t="str">
        <f>_xlfn.LET(_xlpm.weight,_xlfn.XLOOKUP(tblOrders4[[#This Row],[Product ID]],tblProducts[Item],tblProducts[Weight]),
IF(_xlpm.weight&lt;40,_xlpm.weight,"BULK"))</f>
        <v>BULK</v>
      </c>
    </row>
    <row r="118" spans="2:8" x14ac:dyDescent="0.25">
      <c r="B118">
        <v>5136</v>
      </c>
      <c r="C118" s="18">
        <v>44565</v>
      </c>
      <c r="D118" t="s">
        <v>3645</v>
      </c>
      <c r="E118">
        <v>4</v>
      </c>
      <c r="F118" t="s">
        <v>3653</v>
      </c>
      <c r="G118" t="str">
        <f>IF(_xlfn.XLOOKUP(tblOrders4[[#This Row],[Product ID]],tblProducts[Item],tblProducts[Weight])&lt;40,_xlfn.XLOOKUP(tblOrders4[[#This Row],[Product ID]],tblProducts[Item],tblProducts[Weight]),"BULK")</f>
        <v>BULK</v>
      </c>
      <c r="H118" t="str">
        <f>_xlfn.LET(_xlpm.weight,_xlfn.XLOOKUP(tblOrders4[[#This Row],[Product ID]],tblProducts[Item],tblProducts[Weight]),
IF(_xlpm.weight&lt;40,_xlpm.weight,"BULK"))</f>
        <v>BULK</v>
      </c>
    </row>
    <row r="119" spans="2:8" x14ac:dyDescent="0.25">
      <c r="B119">
        <v>5137</v>
      </c>
      <c r="C119" s="18">
        <v>44565</v>
      </c>
      <c r="D119" t="s">
        <v>3654</v>
      </c>
      <c r="E119">
        <v>3</v>
      </c>
      <c r="F119" t="s">
        <v>3657</v>
      </c>
      <c r="G119" t="str">
        <f>IF(_xlfn.XLOOKUP(tblOrders4[[#This Row],[Product ID]],tblProducts[Item],tblProducts[Weight])&lt;40,_xlfn.XLOOKUP(tblOrders4[[#This Row],[Product ID]],tblProducts[Item],tblProducts[Weight]),"BULK")</f>
        <v>BULK</v>
      </c>
      <c r="H119" t="str">
        <f>_xlfn.LET(_xlpm.weight,_xlfn.XLOOKUP(tblOrders4[[#This Row],[Product ID]],tblProducts[Item],tblProducts[Weight]),
IF(_xlpm.weight&lt;40,_xlpm.weight,"BULK"))</f>
        <v>BULK</v>
      </c>
    </row>
    <row r="120" spans="2:8" x14ac:dyDescent="0.25">
      <c r="B120">
        <v>5138</v>
      </c>
      <c r="C120" s="18">
        <v>44565</v>
      </c>
      <c r="D120" t="s">
        <v>3645</v>
      </c>
      <c r="E120">
        <v>3</v>
      </c>
      <c r="F120" t="s">
        <v>3657</v>
      </c>
      <c r="G120" t="str">
        <f>IF(_xlfn.XLOOKUP(tblOrders4[[#This Row],[Product ID]],tblProducts[Item],tblProducts[Weight])&lt;40,_xlfn.XLOOKUP(tblOrders4[[#This Row],[Product ID]],tblProducts[Item],tblProducts[Weight]),"BULK")</f>
        <v>BULK</v>
      </c>
      <c r="H120" t="str">
        <f>_xlfn.LET(_xlpm.weight,_xlfn.XLOOKUP(tblOrders4[[#This Row],[Product ID]],tblProducts[Item],tblProducts[Weight]),
IF(_xlpm.weight&lt;40,_xlpm.weight,"BULK"))</f>
        <v>BULK</v>
      </c>
    </row>
    <row r="121" spans="2:8" x14ac:dyDescent="0.25">
      <c r="B121">
        <v>5139</v>
      </c>
      <c r="C121" s="18">
        <v>44565</v>
      </c>
      <c r="D121" t="s">
        <v>3651</v>
      </c>
      <c r="E121">
        <v>4</v>
      </c>
      <c r="F121" t="s">
        <v>3655</v>
      </c>
      <c r="G121">
        <f>IF(_xlfn.XLOOKUP(tblOrders4[[#This Row],[Product ID]],tblProducts[Item],tblProducts[Weight])&lt;40,_xlfn.XLOOKUP(tblOrders4[[#This Row],[Product ID]],tblProducts[Item],tblProducts[Weight]),"BULK")</f>
        <v>10</v>
      </c>
      <c r="H121">
        <f>_xlfn.LET(_xlpm.weight,_xlfn.XLOOKUP(tblOrders4[[#This Row],[Product ID]],tblProducts[Item],tblProducts[Weight]),
IF(_xlpm.weight&lt;40,_xlpm.weight,"BULK"))</f>
        <v>10</v>
      </c>
    </row>
    <row r="122" spans="2:8" x14ac:dyDescent="0.25">
      <c r="B122">
        <v>5140</v>
      </c>
      <c r="C122" s="18">
        <v>44565</v>
      </c>
      <c r="D122" t="s">
        <v>3654</v>
      </c>
      <c r="E122">
        <v>2</v>
      </c>
      <c r="F122" t="s">
        <v>3647</v>
      </c>
      <c r="G122" t="str">
        <f>IF(_xlfn.XLOOKUP(tblOrders4[[#This Row],[Product ID]],tblProducts[Item],tblProducts[Weight])&lt;40,_xlfn.XLOOKUP(tblOrders4[[#This Row],[Product ID]],tblProducts[Item],tblProducts[Weight]),"BULK")</f>
        <v>BULK</v>
      </c>
      <c r="H122" t="str">
        <f>_xlfn.LET(_xlpm.weight,_xlfn.XLOOKUP(tblOrders4[[#This Row],[Product ID]],tblProducts[Item],tblProducts[Weight]),
IF(_xlpm.weight&lt;40,_xlpm.weight,"BULK"))</f>
        <v>BULK</v>
      </c>
    </row>
    <row r="123" spans="2:8" x14ac:dyDescent="0.25">
      <c r="B123">
        <v>5141</v>
      </c>
      <c r="C123" s="18">
        <v>44565</v>
      </c>
      <c r="D123" t="s">
        <v>3649</v>
      </c>
      <c r="E123">
        <v>3</v>
      </c>
      <c r="F123" t="s">
        <v>3647</v>
      </c>
      <c r="G123">
        <f>IF(_xlfn.XLOOKUP(tblOrders4[[#This Row],[Product ID]],tblProducts[Item],tblProducts[Weight])&lt;40,_xlfn.XLOOKUP(tblOrders4[[#This Row],[Product ID]],tblProducts[Item],tblProducts[Weight]),"BULK")</f>
        <v>29</v>
      </c>
      <c r="H123">
        <f>_xlfn.LET(_xlpm.weight,_xlfn.XLOOKUP(tblOrders4[[#This Row],[Product ID]],tblProducts[Item],tblProducts[Weight]),
IF(_xlpm.weight&lt;40,_xlpm.weight,"BULK"))</f>
        <v>29</v>
      </c>
    </row>
    <row r="124" spans="2:8" x14ac:dyDescent="0.25">
      <c r="B124">
        <v>5142</v>
      </c>
      <c r="C124" s="18">
        <v>44565</v>
      </c>
      <c r="D124" t="s">
        <v>3656</v>
      </c>
      <c r="E124">
        <v>1</v>
      </c>
      <c r="F124" t="s">
        <v>3647</v>
      </c>
      <c r="G124">
        <f>IF(_xlfn.XLOOKUP(tblOrders4[[#This Row],[Product ID]],tblProducts[Item],tblProducts[Weight])&lt;40,_xlfn.XLOOKUP(tblOrders4[[#This Row],[Product ID]],tblProducts[Item],tblProducts[Weight]),"BULK")</f>
        <v>33</v>
      </c>
      <c r="H124">
        <f>_xlfn.LET(_xlpm.weight,_xlfn.XLOOKUP(tblOrders4[[#This Row],[Product ID]],tblProducts[Item],tblProducts[Weight]),
IF(_xlpm.weight&lt;40,_xlpm.weight,"BULK"))</f>
        <v>33</v>
      </c>
    </row>
    <row r="125" spans="2:8" x14ac:dyDescent="0.25">
      <c r="B125">
        <v>5143</v>
      </c>
      <c r="C125" s="18">
        <v>44565</v>
      </c>
      <c r="D125" t="s">
        <v>3654</v>
      </c>
      <c r="E125">
        <v>3</v>
      </c>
      <c r="F125" t="s">
        <v>3655</v>
      </c>
      <c r="G125" t="str">
        <f>IF(_xlfn.XLOOKUP(tblOrders4[[#This Row],[Product ID]],tblProducts[Item],tblProducts[Weight])&lt;40,_xlfn.XLOOKUP(tblOrders4[[#This Row],[Product ID]],tblProducts[Item],tblProducts[Weight]),"BULK")</f>
        <v>BULK</v>
      </c>
      <c r="H125" t="str">
        <f>_xlfn.LET(_xlpm.weight,_xlfn.XLOOKUP(tblOrders4[[#This Row],[Product ID]],tblProducts[Item],tblProducts[Weight]),
IF(_xlpm.weight&lt;40,_xlpm.weight,"BULK"))</f>
        <v>BULK</v>
      </c>
    </row>
    <row r="126" spans="2:8" x14ac:dyDescent="0.25">
      <c r="B126">
        <v>5144</v>
      </c>
      <c r="C126" s="18">
        <v>44566</v>
      </c>
      <c r="D126" t="s">
        <v>3659</v>
      </c>
      <c r="E126">
        <v>1</v>
      </c>
      <c r="F126" t="s">
        <v>3644</v>
      </c>
      <c r="G126" t="str">
        <f>IF(_xlfn.XLOOKUP(tblOrders4[[#This Row],[Product ID]],tblProducts[Item],tblProducts[Weight])&lt;40,_xlfn.XLOOKUP(tblOrders4[[#This Row],[Product ID]],tblProducts[Item],tblProducts[Weight]),"BULK")</f>
        <v>BULK</v>
      </c>
      <c r="H126" t="str">
        <f>_xlfn.LET(_xlpm.weight,_xlfn.XLOOKUP(tblOrders4[[#This Row],[Product ID]],tblProducts[Item],tblProducts[Weight]),
IF(_xlpm.weight&lt;40,_xlpm.weight,"BULK"))</f>
        <v>BULK</v>
      </c>
    </row>
    <row r="127" spans="2:8" x14ac:dyDescent="0.25">
      <c r="B127">
        <v>5145</v>
      </c>
      <c r="C127" s="18">
        <v>44566</v>
      </c>
      <c r="D127" t="s">
        <v>3656</v>
      </c>
      <c r="E127">
        <v>3</v>
      </c>
      <c r="F127" t="s">
        <v>3655</v>
      </c>
      <c r="G127">
        <f>IF(_xlfn.XLOOKUP(tblOrders4[[#This Row],[Product ID]],tblProducts[Item],tblProducts[Weight])&lt;40,_xlfn.XLOOKUP(tblOrders4[[#This Row],[Product ID]],tblProducts[Item],tblProducts[Weight]),"BULK")</f>
        <v>33</v>
      </c>
      <c r="H127">
        <f>_xlfn.LET(_xlpm.weight,_xlfn.XLOOKUP(tblOrders4[[#This Row],[Product ID]],tblProducts[Item],tblProducts[Weight]),
IF(_xlpm.weight&lt;40,_xlpm.weight,"BULK"))</f>
        <v>33</v>
      </c>
    </row>
    <row r="128" spans="2:8" x14ac:dyDescent="0.25">
      <c r="B128">
        <v>5146</v>
      </c>
      <c r="C128" s="18">
        <v>44566</v>
      </c>
      <c r="D128" t="s">
        <v>3652</v>
      </c>
      <c r="E128">
        <v>1</v>
      </c>
      <c r="F128" t="s">
        <v>3647</v>
      </c>
      <c r="G128">
        <f>IF(_xlfn.XLOOKUP(tblOrders4[[#This Row],[Product ID]],tblProducts[Item],tblProducts[Weight])&lt;40,_xlfn.XLOOKUP(tblOrders4[[#This Row],[Product ID]],tblProducts[Item],tblProducts[Weight]),"BULK")</f>
        <v>38</v>
      </c>
      <c r="H128">
        <f>_xlfn.LET(_xlpm.weight,_xlfn.XLOOKUP(tblOrders4[[#This Row],[Product ID]],tblProducts[Item],tblProducts[Weight]),
IF(_xlpm.weight&lt;40,_xlpm.weight,"BULK"))</f>
        <v>38</v>
      </c>
    </row>
    <row r="129" spans="2:8" x14ac:dyDescent="0.25">
      <c r="B129">
        <v>5147</v>
      </c>
      <c r="C129" s="18">
        <v>44566</v>
      </c>
      <c r="D129" t="s">
        <v>3652</v>
      </c>
      <c r="E129">
        <v>1</v>
      </c>
      <c r="F129" t="s">
        <v>3655</v>
      </c>
      <c r="G129">
        <f>IF(_xlfn.XLOOKUP(tblOrders4[[#This Row],[Product ID]],tblProducts[Item],tblProducts[Weight])&lt;40,_xlfn.XLOOKUP(tblOrders4[[#This Row],[Product ID]],tblProducts[Item],tblProducts[Weight]),"BULK")</f>
        <v>38</v>
      </c>
      <c r="H129">
        <f>_xlfn.LET(_xlpm.weight,_xlfn.XLOOKUP(tblOrders4[[#This Row],[Product ID]],tblProducts[Item],tblProducts[Weight]),
IF(_xlpm.weight&lt;40,_xlpm.weight,"BULK"))</f>
        <v>38</v>
      </c>
    </row>
    <row r="130" spans="2:8" x14ac:dyDescent="0.25">
      <c r="B130">
        <v>5148</v>
      </c>
      <c r="C130" s="18">
        <v>44566</v>
      </c>
      <c r="D130" t="s">
        <v>3649</v>
      </c>
      <c r="E130">
        <v>2</v>
      </c>
      <c r="F130" t="s">
        <v>3655</v>
      </c>
      <c r="G130">
        <f>IF(_xlfn.XLOOKUP(tblOrders4[[#This Row],[Product ID]],tblProducts[Item],tblProducts[Weight])&lt;40,_xlfn.XLOOKUP(tblOrders4[[#This Row],[Product ID]],tblProducts[Item],tblProducts[Weight]),"BULK")</f>
        <v>29</v>
      </c>
      <c r="H130">
        <f>_xlfn.LET(_xlpm.weight,_xlfn.XLOOKUP(tblOrders4[[#This Row],[Product ID]],tblProducts[Item],tblProducts[Weight]),
IF(_xlpm.weight&lt;40,_xlpm.weight,"BULK"))</f>
        <v>29</v>
      </c>
    </row>
    <row r="131" spans="2:8" x14ac:dyDescent="0.25">
      <c r="B131">
        <v>5149</v>
      </c>
      <c r="C131" s="18">
        <v>44566</v>
      </c>
      <c r="D131" t="s">
        <v>3646</v>
      </c>
      <c r="E131">
        <v>3</v>
      </c>
      <c r="F131" t="s">
        <v>3644</v>
      </c>
      <c r="G131">
        <f>IF(_xlfn.XLOOKUP(tblOrders4[[#This Row],[Product ID]],tblProducts[Item],tblProducts[Weight])&lt;40,_xlfn.XLOOKUP(tblOrders4[[#This Row],[Product ID]],tblProducts[Item],tblProducts[Weight]),"BULK")</f>
        <v>29</v>
      </c>
      <c r="H131">
        <f>_xlfn.LET(_xlpm.weight,_xlfn.XLOOKUP(tblOrders4[[#This Row],[Product ID]],tblProducts[Item],tblProducts[Weight]),
IF(_xlpm.weight&lt;40,_xlpm.weight,"BULK"))</f>
        <v>29</v>
      </c>
    </row>
    <row r="132" spans="2:8" x14ac:dyDescent="0.25">
      <c r="B132">
        <v>5150</v>
      </c>
      <c r="C132" s="18">
        <v>44566</v>
      </c>
      <c r="D132" t="s">
        <v>3643</v>
      </c>
      <c r="E132">
        <v>3</v>
      </c>
      <c r="F132" t="s">
        <v>3653</v>
      </c>
      <c r="G132">
        <f>IF(_xlfn.XLOOKUP(tblOrders4[[#This Row],[Product ID]],tblProducts[Item],tblProducts[Weight])&lt;40,_xlfn.XLOOKUP(tblOrders4[[#This Row],[Product ID]],tblProducts[Item],tblProducts[Weight]),"BULK")</f>
        <v>12</v>
      </c>
      <c r="H132">
        <f>_xlfn.LET(_xlpm.weight,_xlfn.XLOOKUP(tblOrders4[[#This Row],[Product ID]],tblProducts[Item],tblProducts[Weight]),
IF(_xlpm.weight&lt;40,_xlpm.weight,"BULK"))</f>
        <v>12</v>
      </c>
    </row>
    <row r="133" spans="2:8" x14ac:dyDescent="0.25">
      <c r="B133">
        <v>5151</v>
      </c>
      <c r="C133" s="18">
        <v>44566</v>
      </c>
      <c r="D133" t="s">
        <v>3645</v>
      </c>
      <c r="E133">
        <v>4</v>
      </c>
      <c r="F133" t="s">
        <v>3644</v>
      </c>
      <c r="G133" t="str">
        <f>IF(_xlfn.XLOOKUP(tblOrders4[[#This Row],[Product ID]],tblProducts[Item],tblProducts[Weight])&lt;40,_xlfn.XLOOKUP(tblOrders4[[#This Row],[Product ID]],tblProducts[Item],tblProducts[Weight]),"BULK")</f>
        <v>BULK</v>
      </c>
      <c r="H133" t="str">
        <f>_xlfn.LET(_xlpm.weight,_xlfn.XLOOKUP(tblOrders4[[#This Row],[Product ID]],tblProducts[Item],tblProducts[Weight]),
IF(_xlpm.weight&lt;40,_xlpm.weight,"BULK"))</f>
        <v>BULK</v>
      </c>
    </row>
    <row r="134" spans="2:8" x14ac:dyDescent="0.25">
      <c r="B134">
        <v>5152</v>
      </c>
      <c r="C134" s="18">
        <v>44566</v>
      </c>
      <c r="D134" t="s">
        <v>3658</v>
      </c>
      <c r="E134">
        <v>4</v>
      </c>
      <c r="F134" t="s">
        <v>3648</v>
      </c>
      <c r="G134">
        <f>IF(_xlfn.XLOOKUP(tblOrders4[[#This Row],[Product ID]],tblProducts[Item],tblProducts[Weight])&lt;40,_xlfn.XLOOKUP(tblOrders4[[#This Row],[Product ID]],tblProducts[Item],tblProducts[Weight]),"BULK")</f>
        <v>10</v>
      </c>
      <c r="H134">
        <f>_xlfn.LET(_xlpm.weight,_xlfn.XLOOKUP(tblOrders4[[#This Row],[Product ID]],tblProducts[Item],tblProducts[Weight]),
IF(_xlpm.weight&lt;40,_xlpm.weight,"BULK"))</f>
        <v>10</v>
      </c>
    </row>
    <row r="135" spans="2:8" x14ac:dyDescent="0.25">
      <c r="B135">
        <v>5153</v>
      </c>
      <c r="C135" s="18">
        <v>44566</v>
      </c>
      <c r="D135" t="s">
        <v>3650</v>
      </c>
      <c r="E135">
        <v>1</v>
      </c>
      <c r="F135" t="s">
        <v>3644</v>
      </c>
      <c r="G135">
        <f>IF(_xlfn.XLOOKUP(tblOrders4[[#This Row],[Product ID]],tblProducts[Item],tblProducts[Weight])&lt;40,_xlfn.XLOOKUP(tblOrders4[[#This Row],[Product ID]],tblProducts[Item],tblProducts[Weight]),"BULK")</f>
        <v>8</v>
      </c>
      <c r="H135">
        <f>_xlfn.LET(_xlpm.weight,_xlfn.XLOOKUP(tblOrders4[[#This Row],[Product ID]],tblProducts[Item],tblProducts[Weight]),
IF(_xlpm.weight&lt;40,_xlpm.weight,"BULK"))</f>
        <v>8</v>
      </c>
    </row>
    <row r="136" spans="2:8" x14ac:dyDescent="0.25">
      <c r="B136">
        <v>5154</v>
      </c>
      <c r="C136" s="18">
        <v>44566</v>
      </c>
      <c r="D136" t="s">
        <v>3650</v>
      </c>
      <c r="E136">
        <v>3</v>
      </c>
      <c r="F136" t="s">
        <v>3647</v>
      </c>
      <c r="G136">
        <f>IF(_xlfn.XLOOKUP(tblOrders4[[#This Row],[Product ID]],tblProducts[Item],tblProducts[Weight])&lt;40,_xlfn.XLOOKUP(tblOrders4[[#This Row],[Product ID]],tblProducts[Item],tblProducts[Weight]),"BULK")</f>
        <v>8</v>
      </c>
      <c r="H136">
        <f>_xlfn.LET(_xlpm.weight,_xlfn.XLOOKUP(tblOrders4[[#This Row],[Product ID]],tblProducts[Item],tblProducts[Weight]),
IF(_xlpm.weight&lt;40,_xlpm.weight,"BULK"))</f>
        <v>8</v>
      </c>
    </row>
    <row r="137" spans="2:8" x14ac:dyDescent="0.25">
      <c r="B137">
        <v>5155</v>
      </c>
      <c r="C137" s="18">
        <v>44566</v>
      </c>
      <c r="D137" t="s">
        <v>3658</v>
      </c>
      <c r="E137">
        <v>4</v>
      </c>
      <c r="F137" t="s">
        <v>3644</v>
      </c>
      <c r="G137">
        <f>IF(_xlfn.XLOOKUP(tblOrders4[[#This Row],[Product ID]],tblProducts[Item],tblProducts[Weight])&lt;40,_xlfn.XLOOKUP(tblOrders4[[#This Row],[Product ID]],tblProducts[Item],tblProducts[Weight]),"BULK")</f>
        <v>10</v>
      </c>
      <c r="H137">
        <f>_xlfn.LET(_xlpm.weight,_xlfn.XLOOKUP(tblOrders4[[#This Row],[Product ID]],tblProducts[Item],tblProducts[Weight]),
IF(_xlpm.weight&lt;40,_xlpm.weight,"BULK"))</f>
        <v>10</v>
      </c>
    </row>
    <row r="138" spans="2:8" x14ac:dyDescent="0.25">
      <c r="B138">
        <v>5156</v>
      </c>
      <c r="C138" s="18">
        <v>44566</v>
      </c>
      <c r="D138" t="s">
        <v>3651</v>
      </c>
      <c r="E138">
        <v>2</v>
      </c>
      <c r="F138" t="s">
        <v>3653</v>
      </c>
      <c r="G138">
        <f>IF(_xlfn.XLOOKUP(tblOrders4[[#This Row],[Product ID]],tblProducts[Item],tblProducts[Weight])&lt;40,_xlfn.XLOOKUP(tblOrders4[[#This Row],[Product ID]],tblProducts[Item],tblProducts[Weight]),"BULK")</f>
        <v>10</v>
      </c>
      <c r="H138">
        <f>_xlfn.LET(_xlpm.weight,_xlfn.XLOOKUP(tblOrders4[[#This Row],[Product ID]],tblProducts[Item],tblProducts[Weight]),
IF(_xlpm.weight&lt;40,_xlpm.weight,"BULK"))</f>
        <v>10</v>
      </c>
    </row>
    <row r="139" spans="2:8" x14ac:dyDescent="0.25">
      <c r="B139">
        <v>5157</v>
      </c>
      <c r="C139" s="18">
        <v>44566</v>
      </c>
      <c r="D139" t="s">
        <v>3656</v>
      </c>
      <c r="E139">
        <v>2</v>
      </c>
      <c r="F139" t="s">
        <v>3647</v>
      </c>
      <c r="G139">
        <f>IF(_xlfn.XLOOKUP(tblOrders4[[#This Row],[Product ID]],tblProducts[Item],tblProducts[Weight])&lt;40,_xlfn.XLOOKUP(tblOrders4[[#This Row],[Product ID]],tblProducts[Item],tblProducts[Weight]),"BULK")</f>
        <v>33</v>
      </c>
      <c r="H139">
        <f>_xlfn.LET(_xlpm.weight,_xlfn.XLOOKUP(tblOrders4[[#This Row],[Product ID]],tblProducts[Item],tblProducts[Weight]),
IF(_xlpm.weight&lt;40,_xlpm.weight,"BULK"))</f>
        <v>33</v>
      </c>
    </row>
    <row r="140" spans="2:8" x14ac:dyDescent="0.25">
      <c r="B140">
        <v>5158</v>
      </c>
      <c r="C140" s="18">
        <v>44566</v>
      </c>
      <c r="D140" t="s">
        <v>3652</v>
      </c>
      <c r="E140">
        <v>2</v>
      </c>
      <c r="F140" t="s">
        <v>3644</v>
      </c>
      <c r="G140">
        <f>IF(_xlfn.XLOOKUP(tblOrders4[[#This Row],[Product ID]],tblProducts[Item],tblProducts[Weight])&lt;40,_xlfn.XLOOKUP(tblOrders4[[#This Row],[Product ID]],tblProducts[Item],tblProducts[Weight]),"BULK")</f>
        <v>38</v>
      </c>
      <c r="H140">
        <f>_xlfn.LET(_xlpm.weight,_xlfn.XLOOKUP(tblOrders4[[#This Row],[Product ID]],tblProducts[Item],tblProducts[Weight]),
IF(_xlpm.weight&lt;40,_xlpm.weight,"BULK"))</f>
        <v>38</v>
      </c>
    </row>
    <row r="141" spans="2:8" x14ac:dyDescent="0.25">
      <c r="B141">
        <v>5159</v>
      </c>
      <c r="C141" s="18">
        <v>44566</v>
      </c>
      <c r="D141" t="s">
        <v>3659</v>
      </c>
      <c r="E141">
        <v>1</v>
      </c>
      <c r="F141" t="s">
        <v>3653</v>
      </c>
      <c r="G141" t="str">
        <f>IF(_xlfn.XLOOKUP(tblOrders4[[#This Row],[Product ID]],tblProducts[Item],tblProducts[Weight])&lt;40,_xlfn.XLOOKUP(tblOrders4[[#This Row],[Product ID]],tblProducts[Item],tblProducts[Weight]),"BULK")</f>
        <v>BULK</v>
      </c>
      <c r="H141" t="str">
        <f>_xlfn.LET(_xlpm.weight,_xlfn.XLOOKUP(tblOrders4[[#This Row],[Product ID]],tblProducts[Item],tblProducts[Weight]),
IF(_xlpm.weight&lt;40,_xlpm.weight,"BULK"))</f>
        <v>BULK</v>
      </c>
    </row>
    <row r="142" spans="2:8" x14ac:dyDescent="0.25">
      <c r="B142">
        <v>5160</v>
      </c>
      <c r="C142" s="18">
        <v>44566</v>
      </c>
      <c r="D142" t="s">
        <v>3645</v>
      </c>
      <c r="E142">
        <v>1</v>
      </c>
      <c r="F142" t="s">
        <v>3655</v>
      </c>
      <c r="G142" t="str">
        <f>IF(_xlfn.XLOOKUP(tblOrders4[[#This Row],[Product ID]],tblProducts[Item],tblProducts[Weight])&lt;40,_xlfn.XLOOKUP(tblOrders4[[#This Row],[Product ID]],tblProducts[Item],tblProducts[Weight]),"BULK")</f>
        <v>BULK</v>
      </c>
      <c r="H142" t="str">
        <f>_xlfn.LET(_xlpm.weight,_xlfn.XLOOKUP(tblOrders4[[#This Row],[Product ID]],tblProducts[Item],tblProducts[Weight]),
IF(_xlpm.weight&lt;40,_xlpm.weight,"BULK"))</f>
        <v>BULK</v>
      </c>
    </row>
    <row r="143" spans="2:8" x14ac:dyDescent="0.25">
      <c r="B143">
        <v>5161</v>
      </c>
      <c r="C143" s="18">
        <v>44566</v>
      </c>
      <c r="D143" t="s">
        <v>3656</v>
      </c>
      <c r="E143">
        <v>4</v>
      </c>
      <c r="F143" t="s">
        <v>3655</v>
      </c>
      <c r="G143">
        <f>IF(_xlfn.XLOOKUP(tblOrders4[[#This Row],[Product ID]],tblProducts[Item],tblProducts[Weight])&lt;40,_xlfn.XLOOKUP(tblOrders4[[#This Row],[Product ID]],tblProducts[Item],tblProducts[Weight]),"BULK")</f>
        <v>33</v>
      </c>
      <c r="H143">
        <f>_xlfn.LET(_xlpm.weight,_xlfn.XLOOKUP(tblOrders4[[#This Row],[Product ID]],tblProducts[Item],tblProducts[Weight]),
IF(_xlpm.weight&lt;40,_xlpm.weight,"BULK"))</f>
        <v>33</v>
      </c>
    </row>
    <row r="144" spans="2:8" x14ac:dyDescent="0.25">
      <c r="B144">
        <v>5162</v>
      </c>
      <c r="C144" s="18">
        <v>44566</v>
      </c>
      <c r="D144" t="s">
        <v>3645</v>
      </c>
      <c r="E144">
        <v>1</v>
      </c>
      <c r="F144" t="s">
        <v>3644</v>
      </c>
      <c r="G144" t="str">
        <f>IF(_xlfn.XLOOKUP(tblOrders4[[#This Row],[Product ID]],tblProducts[Item],tblProducts[Weight])&lt;40,_xlfn.XLOOKUP(tblOrders4[[#This Row],[Product ID]],tblProducts[Item],tblProducts[Weight]),"BULK")</f>
        <v>BULK</v>
      </c>
      <c r="H144" t="str">
        <f>_xlfn.LET(_xlpm.weight,_xlfn.XLOOKUP(tblOrders4[[#This Row],[Product ID]],tblProducts[Item],tblProducts[Weight]),
IF(_xlpm.weight&lt;40,_xlpm.weight,"BULK"))</f>
        <v>BULK</v>
      </c>
    </row>
    <row r="145" spans="2:8" x14ac:dyDescent="0.25">
      <c r="B145">
        <v>5163</v>
      </c>
      <c r="C145" s="18">
        <v>44566</v>
      </c>
      <c r="D145" t="s">
        <v>3658</v>
      </c>
      <c r="E145">
        <v>3</v>
      </c>
      <c r="F145" t="s">
        <v>3655</v>
      </c>
      <c r="G145">
        <f>IF(_xlfn.XLOOKUP(tblOrders4[[#This Row],[Product ID]],tblProducts[Item],tblProducts[Weight])&lt;40,_xlfn.XLOOKUP(tblOrders4[[#This Row],[Product ID]],tblProducts[Item],tblProducts[Weight]),"BULK")</f>
        <v>10</v>
      </c>
      <c r="H145">
        <f>_xlfn.LET(_xlpm.weight,_xlfn.XLOOKUP(tblOrders4[[#This Row],[Product ID]],tblProducts[Item],tblProducts[Weight]),
IF(_xlpm.weight&lt;40,_xlpm.weight,"BULK"))</f>
        <v>10</v>
      </c>
    </row>
    <row r="146" spans="2:8" x14ac:dyDescent="0.25">
      <c r="B146">
        <v>5164</v>
      </c>
      <c r="C146" s="18">
        <v>44566</v>
      </c>
      <c r="D146" t="s">
        <v>3645</v>
      </c>
      <c r="E146">
        <v>4</v>
      </c>
      <c r="F146" t="s">
        <v>3647</v>
      </c>
      <c r="G146" t="str">
        <f>IF(_xlfn.XLOOKUP(tblOrders4[[#This Row],[Product ID]],tblProducts[Item],tblProducts[Weight])&lt;40,_xlfn.XLOOKUP(tblOrders4[[#This Row],[Product ID]],tblProducts[Item],tblProducts[Weight]),"BULK")</f>
        <v>BULK</v>
      </c>
      <c r="H146" t="str">
        <f>_xlfn.LET(_xlpm.weight,_xlfn.XLOOKUP(tblOrders4[[#This Row],[Product ID]],tblProducts[Item],tblProducts[Weight]),
IF(_xlpm.weight&lt;40,_xlpm.weight,"BULK"))</f>
        <v>BULK</v>
      </c>
    </row>
    <row r="147" spans="2:8" x14ac:dyDescent="0.25">
      <c r="B147">
        <v>5165</v>
      </c>
      <c r="C147" s="18">
        <v>44566</v>
      </c>
      <c r="D147" t="s">
        <v>3658</v>
      </c>
      <c r="E147">
        <v>3</v>
      </c>
      <c r="F147" t="s">
        <v>3648</v>
      </c>
      <c r="G147">
        <f>IF(_xlfn.XLOOKUP(tblOrders4[[#This Row],[Product ID]],tblProducts[Item],tblProducts[Weight])&lt;40,_xlfn.XLOOKUP(tblOrders4[[#This Row],[Product ID]],tblProducts[Item],tblProducts[Weight]),"BULK")</f>
        <v>10</v>
      </c>
      <c r="H147">
        <f>_xlfn.LET(_xlpm.weight,_xlfn.XLOOKUP(tblOrders4[[#This Row],[Product ID]],tblProducts[Item],tblProducts[Weight]),
IF(_xlpm.weight&lt;40,_xlpm.weight,"BULK"))</f>
        <v>10</v>
      </c>
    </row>
    <row r="148" spans="2:8" x14ac:dyDescent="0.25">
      <c r="B148">
        <v>5166</v>
      </c>
      <c r="C148" s="18">
        <v>44566</v>
      </c>
      <c r="D148" t="s">
        <v>3652</v>
      </c>
      <c r="E148">
        <v>3</v>
      </c>
      <c r="F148" t="s">
        <v>3648</v>
      </c>
      <c r="G148">
        <f>IF(_xlfn.XLOOKUP(tblOrders4[[#This Row],[Product ID]],tblProducts[Item],tblProducts[Weight])&lt;40,_xlfn.XLOOKUP(tblOrders4[[#This Row],[Product ID]],tblProducts[Item],tblProducts[Weight]),"BULK")</f>
        <v>38</v>
      </c>
      <c r="H148">
        <f>_xlfn.LET(_xlpm.weight,_xlfn.XLOOKUP(tblOrders4[[#This Row],[Product ID]],tblProducts[Item],tblProducts[Weight]),
IF(_xlpm.weight&lt;40,_xlpm.weight,"BULK"))</f>
        <v>38</v>
      </c>
    </row>
    <row r="149" spans="2:8" x14ac:dyDescent="0.25">
      <c r="B149">
        <v>5167</v>
      </c>
      <c r="C149" s="18">
        <v>44566</v>
      </c>
      <c r="D149" t="s">
        <v>3652</v>
      </c>
      <c r="E149">
        <v>2</v>
      </c>
      <c r="F149" t="s">
        <v>3655</v>
      </c>
      <c r="G149">
        <f>IF(_xlfn.XLOOKUP(tblOrders4[[#This Row],[Product ID]],tblProducts[Item],tblProducts[Weight])&lt;40,_xlfn.XLOOKUP(tblOrders4[[#This Row],[Product ID]],tblProducts[Item],tblProducts[Weight]),"BULK")</f>
        <v>38</v>
      </c>
      <c r="H149">
        <f>_xlfn.LET(_xlpm.weight,_xlfn.XLOOKUP(tblOrders4[[#This Row],[Product ID]],tblProducts[Item],tblProducts[Weight]),
IF(_xlpm.weight&lt;40,_xlpm.weight,"BULK"))</f>
        <v>38</v>
      </c>
    </row>
    <row r="150" spans="2:8" x14ac:dyDescent="0.25">
      <c r="B150">
        <v>5168</v>
      </c>
      <c r="C150" s="18">
        <v>44566</v>
      </c>
      <c r="D150" t="s">
        <v>3643</v>
      </c>
      <c r="E150">
        <v>1</v>
      </c>
      <c r="F150" t="s">
        <v>3644</v>
      </c>
      <c r="G150">
        <f>IF(_xlfn.XLOOKUP(tblOrders4[[#This Row],[Product ID]],tblProducts[Item],tblProducts[Weight])&lt;40,_xlfn.XLOOKUP(tblOrders4[[#This Row],[Product ID]],tblProducts[Item],tblProducts[Weight]),"BULK")</f>
        <v>12</v>
      </c>
      <c r="H150">
        <f>_xlfn.LET(_xlpm.weight,_xlfn.XLOOKUP(tblOrders4[[#This Row],[Product ID]],tblProducts[Item],tblProducts[Weight]),
IF(_xlpm.weight&lt;40,_xlpm.weight,"BULK"))</f>
        <v>12</v>
      </c>
    </row>
    <row r="151" spans="2:8" x14ac:dyDescent="0.25">
      <c r="B151">
        <v>5169</v>
      </c>
      <c r="C151" s="18">
        <v>44566</v>
      </c>
      <c r="D151" t="s">
        <v>3659</v>
      </c>
      <c r="E151">
        <v>1</v>
      </c>
      <c r="F151" t="s">
        <v>3644</v>
      </c>
      <c r="G151" t="str">
        <f>IF(_xlfn.XLOOKUP(tblOrders4[[#This Row],[Product ID]],tblProducts[Item],tblProducts[Weight])&lt;40,_xlfn.XLOOKUP(tblOrders4[[#This Row],[Product ID]],tblProducts[Item],tblProducts[Weight]),"BULK")</f>
        <v>BULK</v>
      </c>
      <c r="H151" t="str">
        <f>_xlfn.LET(_xlpm.weight,_xlfn.XLOOKUP(tblOrders4[[#This Row],[Product ID]],tblProducts[Item],tblProducts[Weight]),
IF(_xlpm.weight&lt;40,_xlpm.weight,"BULK"))</f>
        <v>BULK</v>
      </c>
    </row>
    <row r="152" spans="2:8" x14ac:dyDescent="0.25">
      <c r="B152">
        <v>5170</v>
      </c>
      <c r="C152" s="18">
        <v>44566</v>
      </c>
      <c r="D152" t="s">
        <v>3650</v>
      </c>
      <c r="E152">
        <v>4</v>
      </c>
      <c r="F152" t="s">
        <v>3657</v>
      </c>
      <c r="G152">
        <f>IF(_xlfn.XLOOKUP(tblOrders4[[#This Row],[Product ID]],tblProducts[Item],tblProducts[Weight])&lt;40,_xlfn.XLOOKUP(tblOrders4[[#This Row],[Product ID]],tblProducts[Item],tblProducts[Weight]),"BULK")</f>
        <v>8</v>
      </c>
      <c r="H152">
        <f>_xlfn.LET(_xlpm.weight,_xlfn.XLOOKUP(tblOrders4[[#This Row],[Product ID]],tblProducts[Item],tblProducts[Weight]),
IF(_xlpm.weight&lt;40,_xlpm.weight,"BULK"))</f>
        <v>8</v>
      </c>
    </row>
    <row r="153" spans="2:8" x14ac:dyDescent="0.25">
      <c r="B153">
        <v>5171</v>
      </c>
      <c r="C153" s="18">
        <v>44566</v>
      </c>
      <c r="D153" t="s">
        <v>3656</v>
      </c>
      <c r="E153">
        <v>3</v>
      </c>
      <c r="F153" t="s">
        <v>3653</v>
      </c>
      <c r="G153">
        <f>IF(_xlfn.XLOOKUP(tblOrders4[[#This Row],[Product ID]],tblProducts[Item],tblProducts[Weight])&lt;40,_xlfn.XLOOKUP(tblOrders4[[#This Row],[Product ID]],tblProducts[Item],tblProducts[Weight]),"BULK")</f>
        <v>33</v>
      </c>
      <c r="H153">
        <f>_xlfn.LET(_xlpm.weight,_xlfn.XLOOKUP(tblOrders4[[#This Row],[Product ID]],tblProducts[Item],tblProducts[Weight]),
IF(_xlpm.weight&lt;40,_xlpm.weight,"BULK"))</f>
        <v>33</v>
      </c>
    </row>
    <row r="154" spans="2:8" x14ac:dyDescent="0.25">
      <c r="B154">
        <v>5172</v>
      </c>
      <c r="C154" s="18">
        <v>44566</v>
      </c>
      <c r="D154" t="s">
        <v>3646</v>
      </c>
      <c r="E154">
        <v>1</v>
      </c>
      <c r="F154" t="s">
        <v>3653</v>
      </c>
      <c r="G154">
        <f>IF(_xlfn.XLOOKUP(tblOrders4[[#This Row],[Product ID]],tblProducts[Item],tblProducts[Weight])&lt;40,_xlfn.XLOOKUP(tblOrders4[[#This Row],[Product ID]],tblProducts[Item],tblProducts[Weight]),"BULK")</f>
        <v>29</v>
      </c>
      <c r="H154">
        <f>_xlfn.LET(_xlpm.weight,_xlfn.XLOOKUP(tblOrders4[[#This Row],[Product ID]],tblProducts[Item],tblProducts[Weight]),
IF(_xlpm.weight&lt;40,_xlpm.weight,"BULK"))</f>
        <v>29</v>
      </c>
    </row>
    <row r="155" spans="2:8" x14ac:dyDescent="0.25">
      <c r="B155">
        <v>5173</v>
      </c>
      <c r="C155" s="18">
        <v>44567</v>
      </c>
      <c r="D155" t="s">
        <v>3656</v>
      </c>
      <c r="E155">
        <v>4</v>
      </c>
      <c r="F155" t="s">
        <v>3647</v>
      </c>
      <c r="G155">
        <f>IF(_xlfn.XLOOKUP(tblOrders4[[#This Row],[Product ID]],tblProducts[Item],tblProducts[Weight])&lt;40,_xlfn.XLOOKUP(tblOrders4[[#This Row],[Product ID]],tblProducts[Item],tblProducts[Weight]),"BULK")</f>
        <v>33</v>
      </c>
      <c r="H155">
        <f>_xlfn.LET(_xlpm.weight,_xlfn.XLOOKUP(tblOrders4[[#This Row],[Product ID]],tblProducts[Item],tblProducts[Weight]),
IF(_xlpm.weight&lt;40,_xlpm.weight,"BULK"))</f>
        <v>33</v>
      </c>
    </row>
    <row r="156" spans="2:8" x14ac:dyDescent="0.25">
      <c r="B156">
        <v>5174</v>
      </c>
      <c r="C156" s="18">
        <v>44567</v>
      </c>
      <c r="D156" t="s">
        <v>3652</v>
      </c>
      <c r="E156">
        <v>1</v>
      </c>
      <c r="F156" t="s">
        <v>3655</v>
      </c>
      <c r="G156">
        <f>IF(_xlfn.XLOOKUP(tblOrders4[[#This Row],[Product ID]],tblProducts[Item],tblProducts[Weight])&lt;40,_xlfn.XLOOKUP(tblOrders4[[#This Row],[Product ID]],tblProducts[Item],tblProducts[Weight]),"BULK")</f>
        <v>38</v>
      </c>
      <c r="H156">
        <f>_xlfn.LET(_xlpm.weight,_xlfn.XLOOKUP(tblOrders4[[#This Row],[Product ID]],tblProducts[Item],tblProducts[Weight]),
IF(_xlpm.weight&lt;40,_xlpm.weight,"BULK"))</f>
        <v>38</v>
      </c>
    </row>
    <row r="157" spans="2:8" x14ac:dyDescent="0.25">
      <c r="B157">
        <v>5175</v>
      </c>
      <c r="C157" s="18">
        <v>44567</v>
      </c>
      <c r="D157" t="s">
        <v>3659</v>
      </c>
      <c r="E157">
        <v>4</v>
      </c>
      <c r="F157" t="s">
        <v>3644</v>
      </c>
      <c r="G157" t="str">
        <f>IF(_xlfn.XLOOKUP(tblOrders4[[#This Row],[Product ID]],tblProducts[Item],tblProducts[Weight])&lt;40,_xlfn.XLOOKUP(tblOrders4[[#This Row],[Product ID]],tblProducts[Item],tblProducts[Weight]),"BULK")</f>
        <v>BULK</v>
      </c>
      <c r="H157" t="str">
        <f>_xlfn.LET(_xlpm.weight,_xlfn.XLOOKUP(tblOrders4[[#This Row],[Product ID]],tblProducts[Item],tblProducts[Weight]),
IF(_xlpm.weight&lt;40,_xlpm.weight,"BULK"))</f>
        <v>BULK</v>
      </c>
    </row>
    <row r="158" spans="2:8" x14ac:dyDescent="0.25">
      <c r="B158">
        <v>5176</v>
      </c>
      <c r="C158" s="18">
        <v>44567</v>
      </c>
      <c r="D158" t="s">
        <v>3643</v>
      </c>
      <c r="E158">
        <v>2</v>
      </c>
      <c r="F158" t="s">
        <v>3648</v>
      </c>
      <c r="G158">
        <f>IF(_xlfn.XLOOKUP(tblOrders4[[#This Row],[Product ID]],tblProducts[Item],tblProducts[Weight])&lt;40,_xlfn.XLOOKUP(tblOrders4[[#This Row],[Product ID]],tblProducts[Item],tblProducts[Weight]),"BULK")</f>
        <v>12</v>
      </c>
      <c r="H158">
        <f>_xlfn.LET(_xlpm.weight,_xlfn.XLOOKUP(tblOrders4[[#This Row],[Product ID]],tblProducts[Item],tblProducts[Weight]),
IF(_xlpm.weight&lt;40,_xlpm.weight,"BULK"))</f>
        <v>12</v>
      </c>
    </row>
    <row r="159" spans="2:8" x14ac:dyDescent="0.25">
      <c r="B159">
        <v>5177</v>
      </c>
      <c r="C159" s="18">
        <v>44567</v>
      </c>
      <c r="D159" t="s">
        <v>3652</v>
      </c>
      <c r="E159">
        <v>1</v>
      </c>
      <c r="F159" t="s">
        <v>3655</v>
      </c>
      <c r="G159">
        <f>IF(_xlfn.XLOOKUP(tblOrders4[[#This Row],[Product ID]],tblProducts[Item],tblProducts[Weight])&lt;40,_xlfn.XLOOKUP(tblOrders4[[#This Row],[Product ID]],tblProducts[Item],tblProducts[Weight]),"BULK")</f>
        <v>38</v>
      </c>
      <c r="H159">
        <f>_xlfn.LET(_xlpm.weight,_xlfn.XLOOKUP(tblOrders4[[#This Row],[Product ID]],tblProducts[Item],tblProducts[Weight]),
IF(_xlpm.weight&lt;40,_xlpm.weight,"BULK"))</f>
        <v>38</v>
      </c>
    </row>
    <row r="160" spans="2:8" x14ac:dyDescent="0.25">
      <c r="B160">
        <v>5178</v>
      </c>
      <c r="C160" s="18">
        <v>44567</v>
      </c>
      <c r="D160" t="s">
        <v>3650</v>
      </c>
      <c r="E160">
        <v>3</v>
      </c>
      <c r="F160" t="s">
        <v>3648</v>
      </c>
      <c r="G160">
        <f>IF(_xlfn.XLOOKUP(tblOrders4[[#This Row],[Product ID]],tblProducts[Item],tblProducts[Weight])&lt;40,_xlfn.XLOOKUP(tblOrders4[[#This Row],[Product ID]],tblProducts[Item],tblProducts[Weight]),"BULK")</f>
        <v>8</v>
      </c>
      <c r="H160">
        <f>_xlfn.LET(_xlpm.weight,_xlfn.XLOOKUP(tblOrders4[[#This Row],[Product ID]],tblProducts[Item],tblProducts[Weight]),
IF(_xlpm.weight&lt;40,_xlpm.weight,"BULK"))</f>
        <v>8</v>
      </c>
    </row>
    <row r="161" spans="2:8" x14ac:dyDescent="0.25">
      <c r="B161">
        <v>5179</v>
      </c>
      <c r="C161" s="18">
        <v>44567</v>
      </c>
      <c r="D161" t="s">
        <v>3654</v>
      </c>
      <c r="E161">
        <v>2</v>
      </c>
      <c r="F161" t="s">
        <v>3648</v>
      </c>
      <c r="G161" t="str">
        <f>IF(_xlfn.XLOOKUP(tblOrders4[[#This Row],[Product ID]],tblProducts[Item],tblProducts[Weight])&lt;40,_xlfn.XLOOKUP(tblOrders4[[#This Row],[Product ID]],tblProducts[Item],tblProducts[Weight]),"BULK")</f>
        <v>BULK</v>
      </c>
      <c r="H161" t="str">
        <f>_xlfn.LET(_xlpm.weight,_xlfn.XLOOKUP(tblOrders4[[#This Row],[Product ID]],tblProducts[Item],tblProducts[Weight]),
IF(_xlpm.weight&lt;40,_xlpm.weight,"BULK"))</f>
        <v>BULK</v>
      </c>
    </row>
    <row r="162" spans="2:8" x14ac:dyDescent="0.25">
      <c r="B162">
        <v>5180</v>
      </c>
      <c r="C162" s="18">
        <v>44567</v>
      </c>
      <c r="D162" t="s">
        <v>3659</v>
      </c>
      <c r="E162">
        <v>4</v>
      </c>
      <c r="F162" t="s">
        <v>3644</v>
      </c>
      <c r="G162" t="str">
        <f>IF(_xlfn.XLOOKUP(tblOrders4[[#This Row],[Product ID]],tblProducts[Item],tblProducts[Weight])&lt;40,_xlfn.XLOOKUP(tblOrders4[[#This Row],[Product ID]],tblProducts[Item],tblProducts[Weight]),"BULK")</f>
        <v>BULK</v>
      </c>
      <c r="H162" t="str">
        <f>_xlfn.LET(_xlpm.weight,_xlfn.XLOOKUP(tblOrders4[[#This Row],[Product ID]],tblProducts[Item],tblProducts[Weight]),
IF(_xlpm.weight&lt;40,_xlpm.weight,"BULK"))</f>
        <v>BULK</v>
      </c>
    </row>
    <row r="163" spans="2:8" x14ac:dyDescent="0.25">
      <c r="B163">
        <v>5181</v>
      </c>
      <c r="C163" s="18">
        <v>44567</v>
      </c>
      <c r="D163" t="s">
        <v>3643</v>
      </c>
      <c r="E163">
        <v>1</v>
      </c>
      <c r="F163" t="s">
        <v>3655</v>
      </c>
      <c r="G163">
        <f>IF(_xlfn.XLOOKUP(tblOrders4[[#This Row],[Product ID]],tblProducts[Item],tblProducts[Weight])&lt;40,_xlfn.XLOOKUP(tblOrders4[[#This Row],[Product ID]],tblProducts[Item],tblProducts[Weight]),"BULK")</f>
        <v>12</v>
      </c>
      <c r="H163">
        <f>_xlfn.LET(_xlpm.weight,_xlfn.XLOOKUP(tblOrders4[[#This Row],[Product ID]],tblProducts[Item],tblProducts[Weight]),
IF(_xlpm.weight&lt;40,_xlpm.weight,"BULK"))</f>
        <v>12</v>
      </c>
    </row>
    <row r="164" spans="2:8" x14ac:dyDescent="0.25">
      <c r="B164">
        <v>5182</v>
      </c>
      <c r="C164" s="18">
        <v>44567</v>
      </c>
      <c r="D164" t="s">
        <v>3656</v>
      </c>
      <c r="E164">
        <v>4</v>
      </c>
      <c r="F164" t="s">
        <v>3655</v>
      </c>
      <c r="G164">
        <f>IF(_xlfn.XLOOKUP(tblOrders4[[#This Row],[Product ID]],tblProducts[Item],tblProducts[Weight])&lt;40,_xlfn.XLOOKUP(tblOrders4[[#This Row],[Product ID]],tblProducts[Item],tblProducts[Weight]),"BULK")</f>
        <v>33</v>
      </c>
      <c r="H164">
        <f>_xlfn.LET(_xlpm.weight,_xlfn.XLOOKUP(tblOrders4[[#This Row],[Product ID]],tblProducts[Item],tblProducts[Weight]),
IF(_xlpm.weight&lt;40,_xlpm.weight,"BULK"))</f>
        <v>33</v>
      </c>
    </row>
    <row r="165" spans="2:8" x14ac:dyDescent="0.25">
      <c r="B165">
        <v>5183</v>
      </c>
      <c r="C165" s="18">
        <v>44567</v>
      </c>
      <c r="D165" t="s">
        <v>3651</v>
      </c>
      <c r="E165">
        <v>3</v>
      </c>
      <c r="F165" t="s">
        <v>3644</v>
      </c>
      <c r="G165">
        <f>IF(_xlfn.XLOOKUP(tblOrders4[[#This Row],[Product ID]],tblProducts[Item],tblProducts[Weight])&lt;40,_xlfn.XLOOKUP(tblOrders4[[#This Row],[Product ID]],tblProducts[Item],tblProducts[Weight]),"BULK")</f>
        <v>10</v>
      </c>
      <c r="H165">
        <f>_xlfn.LET(_xlpm.weight,_xlfn.XLOOKUP(tblOrders4[[#This Row],[Product ID]],tblProducts[Item],tblProducts[Weight]),
IF(_xlpm.weight&lt;40,_xlpm.weight,"BULK"))</f>
        <v>10</v>
      </c>
    </row>
    <row r="166" spans="2:8" x14ac:dyDescent="0.25">
      <c r="B166">
        <v>5184</v>
      </c>
      <c r="C166" s="18">
        <v>44567</v>
      </c>
      <c r="D166" t="s">
        <v>3656</v>
      </c>
      <c r="E166">
        <v>1</v>
      </c>
      <c r="F166" t="s">
        <v>3647</v>
      </c>
      <c r="G166">
        <f>IF(_xlfn.XLOOKUP(tblOrders4[[#This Row],[Product ID]],tblProducts[Item],tblProducts[Weight])&lt;40,_xlfn.XLOOKUP(tblOrders4[[#This Row],[Product ID]],tblProducts[Item],tblProducts[Weight]),"BULK")</f>
        <v>33</v>
      </c>
      <c r="H166">
        <f>_xlfn.LET(_xlpm.weight,_xlfn.XLOOKUP(tblOrders4[[#This Row],[Product ID]],tblProducts[Item],tblProducts[Weight]),
IF(_xlpm.weight&lt;40,_xlpm.weight,"BULK"))</f>
        <v>33</v>
      </c>
    </row>
    <row r="167" spans="2:8" x14ac:dyDescent="0.25">
      <c r="B167">
        <v>5185</v>
      </c>
      <c r="C167" s="18">
        <v>44567</v>
      </c>
      <c r="D167" t="s">
        <v>3643</v>
      </c>
      <c r="E167">
        <v>1</v>
      </c>
      <c r="F167" t="s">
        <v>3644</v>
      </c>
      <c r="G167">
        <f>IF(_xlfn.XLOOKUP(tblOrders4[[#This Row],[Product ID]],tblProducts[Item],tblProducts[Weight])&lt;40,_xlfn.XLOOKUP(tblOrders4[[#This Row],[Product ID]],tblProducts[Item],tblProducts[Weight]),"BULK")</f>
        <v>12</v>
      </c>
      <c r="H167">
        <f>_xlfn.LET(_xlpm.weight,_xlfn.XLOOKUP(tblOrders4[[#This Row],[Product ID]],tblProducts[Item],tblProducts[Weight]),
IF(_xlpm.weight&lt;40,_xlpm.weight,"BULK"))</f>
        <v>12</v>
      </c>
    </row>
    <row r="168" spans="2:8" x14ac:dyDescent="0.25">
      <c r="B168">
        <v>5186</v>
      </c>
      <c r="C168" s="18">
        <v>44567</v>
      </c>
      <c r="D168" t="s">
        <v>3646</v>
      </c>
      <c r="E168">
        <v>4</v>
      </c>
      <c r="F168" t="s">
        <v>3657</v>
      </c>
      <c r="G168">
        <f>IF(_xlfn.XLOOKUP(tblOrders4[[#This Row],[Product ID]],tblProducts[Item],tblProducts[Weight])&lt;40,_xlfn.XLOOKUP(tblOrders4[[#This Row],[Product ID]],tblProducts[Item],tblProducts[Weight]),"BULK")</f>
        <v>29</v>
      </c>
      <c r="H168">
        <f>_xlfn.LET(_xlpm.weight,_xlfn.XLOOKUP(tblOrders4[[#This Row],[Product ID]],tblProducts[Item],tblProducts[Weight]),
IF(_xlpm.weight&lt;40,_xlpm.weight,"BULK"))</f>
        <v>29</v>
      </c>
    </row>
    <row r="169" spans="2:8" x14ac:dyDescent="0.25">
      <c r="B169">
        <v>5187</v>
      </c>
      <c r="C169" s="18">
        <v>44567</v>
      </c>
      <c r="D169" t="s">
        <v>3659</v>
      </c>
      <c r="E169">
        <v>2</v>
      </c>
      <c r="F169" t="s">
        <v>3653</v>
      </c>
      <c r="G169" t="str">
        <f>IF(_xlfn.XLOOKUP(tblOrders4[[#This Row],[Product ID]],tblProducts[Item],tblProducts[Weight])&lt;40,_xlfn.XLOOKUP(tblOrders4[[#This Row],[Product ID]],tblProducts[Item],tblProducts[Weight]),"BULK")</f>
        <v>BULK</v>
      </c>
      <c r="H169" t="str">
        <f>_xlfn.LET(_xlpm.weight,_xlfn.XLOOKUP(tblOrders4[[#This Row],[Product ID]],tblProducts[Item],tblProducts[Weight]),
IF(_xlpm.weight&lt;40,_xlpm.weight,"BULK"))</f>
        <v>BULK</v>
      </c>
    </row>
    <row r="170" spans="2:8" x14ac:dyDescent="0.25">
      <c r="B170">
        <v>5188</v>
      </c>
      <c r="C170" s="18">
        <v>44567</v>
      </c>
      <c r="D170" t="s">
        <v>3646</v>
      </c>
      <c r="E170">
        <v>3</v>
      </c>
      <c r="F170" t="s">
        <v>3653</v>
      </c>
      <c r="G170">
        <f>IF(_xlfn.XLOOKUP(tblOrders4[[#This Row],[Product ID]],tblProducts[Item],tblProducts[Weight])&lt;40,_xlfn.XLOOKUP(tblOrders4[[#This Row],[Product ID]],tblProducts[Item],tblProducts[Weight]),"BULK")</f>
        <v>29</v>
      </c>
      <c r="H170">
        <f>_xlfn.LET(_xlpm.weight,_xlfn.XLOOKUP(tblOrders4[[#This Row],[Product ID]],tblProducts[Item],tblProducts[Weight]),
IF(_xlpm.weight&lt;40,_xlpm.weight,"BULK"))</f>
        <v>29</v>
      </c>
    </row>
    <row r="171" spans="2:8" x14ac:dyDescent="0.25">
      <c r="B171">
        <v>5189</v>
      </c>
      <c r="C171" s="18">
        <v>44567</v>
      </c>
      <c r="D171" t="s">
        <v>3651</v>
      </c>
      <c r="E171">
        <v>1</v>
      </c>
      <c r="F171" t="s">
        <v>3644</v>
      </c>
      <c r="G171">
        <f>IF(_xlfn.XLOOKUP(tblOrders4[[#This Row],[Product ID]],tblProducts[Item],tblProducts[Weight])&lt;40,_xlfn.XLOOKUP(tblOrders4[[#This Row],[Product ID]],tblProducts[Item],tblProducts[Weight]),"BULK")</f>
        <v>10</v>
      </c>
      <c r="H171">
        <f>_xlfn.LET(_xlpm.weight,_xlfn.XLOOKUP(tblOrders4[[#This Row],[Product ID]],tblProducts[Item],tblProducts[Weight]),
IF(_xlpm.weight&lt;40,_xlpm.weight,"BULK"))</f>
        <v>10</v>
      </c>
    </row>
    <row r="172" spans="2:8" x14ac:dyDescent="0.25">
      <c r="B172">
        <v>5190</v>
      </c>
      <c r="C172" s="18">
        <v>44567</v>
      </c>
      <c r="D172" t="s">
        <v>3650</v>
      </c>
      <c r="E172">
        <v>3</v>
      </c>
      <c r="F172" t="s">
        <v>3653</v>
      </c>
      <c r="G172">
        <f>IF(_xlfn.XLOOKUP(tblOrders4[[#This Row],[Product ID]],tblProducts[Item],tblProducts[Weight])&lt;40,_xlfn.XLOOKUP(tblOrders4[[#This Row],[Product ID]],tblProducts[Item],tblProducts[Weight]),"BULK")</f>
        <v>8</v>
      </c>
      <c r="H172">
        <f>_xlfn.LET(_xlpm.weight,_xlfn.XLOOKUP(tblOrders4[[#This Row],[Product ID]],tblProducts[Item],tblProducts[Weight]),
IF(_xlpm.weight&lt;40,_xlpm.weight,"BULK"))</f>
        <v>8</v>
      </c>
    </row>
    <row r="173" spans="2:8" x14ac:dyDescent="0.25">
      <c r="B173">
        <v>5191</v>
      </c>
      <c r="C173" s="18">
        <v>44567</v>
      </c>
      <c r="D173" t="s">
        <v>3645</v>
      </c>
      <c r="E173">
        <v>1</v>
      </c>
      <c r="F173" t="s">
        <v>3647</v>
      </c>
      <c r="G173" t="str">
        <f>IF(_xlfn.XLOOKUP(tblOrders4[[#This Row],[Product ID]],tblProducts[Item],tblProducts[Weight])&lt;40,_xlfn.XLOOKUP(tblOrders4[[#This Row],[Product ID]],tblProducts[Item],tblProducts[Weight]),"BULK")</f>
        <v>BULK</v>
      </c>
      <c r="H173" t="str">
        <f>_xlfn.LET(_xlpm.weight,_xlfn.XLOOKUP(tblOrders4[[#This Row],[Product ID]],tblProducts[Item],tblProducts[Weight]),
IF(_xlpm.weight&lt;40,_xlpm.weight,"BULK"))</f>
        <v>BULK</v>
      </c>
    </row>
    <row r="174" spans="2:8" x14ac:dyDescent="0.25">
      <c r="B174">
        <v>5192</v>
      </c>
      <c r="C174" s="18">
        <v>44567</v>
      </c>
      <c r="D174" t="s">
        <v>3651</v>
      </c>
      <c r="E174">
        <v>4</v>
      </c>
      <c r="F174" t="s">
        <v>3647</v>
      </c>
      <c r="G174">
        <f>IF(_xlfn.XLOOKUP(tblOrders4[[#This Row],[Product ID]],tblProducts[Item],tblProducts[Weight])&lt;40,_xlfn.XLOOKUP(tblOrders4[[#This Row],[Product ID]],tblProducts[Item],tblProducts[Weight]),"BULK")</f>
        <v>10</v>
      </c>
      <c r="H174">
        <f>_xlfn.LET(_xlpm.weight,_xlfn.XLOOKUP(tblOrders4[[#This Row],[Product ID]],tblProducts[Item],tblProducts[Weight]),
IF(_xlpm.weight&lt;40,_xlpm.weight,"BULK"))</f>
        <v>10</v>
      </c>
    </row>
    <row r="175" spans="2:8" x14ac:dyDescent="0.25">
      <c r="B175">
        <v>5193</v>
      </c>
      <c r="C175" s="18">
        <v>44567</v>
      </c>
      <c r="D175" t="s">
        <v>3645</v>
      </c>
      <c r="E175">
        <v>4</v>
      </c>
      <c r="F175" t="s">
        <v>3655</v>
      </c>
      <c r="G175" t="str">
        <f>IF(_xlfn.XLOOKUP(tblOrders4[[#This Row],[Product ID]],tblProducts[Item],tblProducts[Weight])&lt;40,_xlfn.XLOOKUP(tblOrders4[[#This Row],[Product ID]],tblProducts[Item],tblProducts[Weight]),"BULK")</f>
        <v>BULK</v>
      </c>
      <c r="H175" t="str">
        <f>_xlfn.LET(_xlpm.weight,_xlfn.XLOOKUP(tblOrders4[[#This Row],[Product ID]],tblProducts[Item],tblProducts[Weight]),
IF(_xlpm.weight&lt;40,_xlpm.weight,"BULK"))</f>
        <v>BULK</v>
      </c>
    </row>
    <row r="176" spans="2:8" x14ac:dyDescent="0.25">
      <c r="B176">
        <v>5194</v>
      </c>
      <c r="C176" s="18">
        <v>44567</v>
      </c>
      <c r="D176" t="s">
        <v>3654</v>
      </c>
      <c r="E176">
        <v>3</v>
      </c>
      <c r="F176" t="s">
        <v>3644</v>
      </c>
      <c r="G176" t="str">
        <f>IF(_xlfn.XLOOKUP(tblOrders4[[#This Row],[Product ID]],tblProducts[Item],tblProducts[Weight])&lt;40,_xlfn.XLOOKUP(tblOrders4[[#This Row],[Product ID]],tblProducts[Item],tblProducts[Weight]),"BULK")</f>
        <v>BULK</v>
      </c>
      <c r="H176" t="str">
        <f>_xlfn.LET(_xlpm.weight,_xlfn.XLOOKUP(tblOrders4[[#This Row],[Product ID]],tblProducts[Item],tblProducts[Weight]),
IF(_xlpm.weight&lt;40,_xlpm.weight,"BULK"))</f>
        <v>BULK</v>
      </c>
    </row>
    <row r="177" spans="2:8" x14ac:dyDescent="0.25">
      <c r="B177">
        <v>5195</v>
      </c>
      <c r="C177" s="18">
        <v>44567</v>
      </c>
      <c r="D177" t="s">
        <v>3650</v>
      </c>
      <c r="E177">
        <v>2</v>
      </c>
      <c r="F177" t="s">
        <v>3653</v>
      </c>
      <c r="G177">
        <f>IF(_xlfn.XLOOKUP(tblOrders4[[#This Row],[Product ID]],tblProducts[Item],tblProducts[Weight])&lt;40,_xlfn.XLOOKUP(tblOrders4[[#This Row],[Product ID]],tblProducts[Item],tblProducts[Weight]),"BULK")</f>
        <v>8</v>
      </c>
      <c r="H177">
        <f>_xlfn.LET(_xlpm.weight,_xlfn.XLOOKUP(tblOrders4[[#This Row],[Product ID]],tblProducts[Item],tblProducts[Weight]),
IF(_xlpm.weight&lt;40,_xlpm.weight,"BULK"))</f>
        <v>8</v>
      </c>
    </row>
    <row r="178" spans="2:8" x14ac:dyDescent="0.25">
      <c r="B178">
        <v>5196</v>
      </c>
      <c r="C178" s="18">
        <v>44567</v>
      </c>
      <c r="D178" t="s">
        <v>3656</v>
      </c>
      <c r="E178">
        <v>1</v>
      </c>
      <c r="F178" t="s">
        <v>3655</v>
      </c>
      <c r="G178">
        <f>IF(_xlfn.XLOOKUP(tblOrders4[[#This Row],[Product ID]],tblProducts[Item],tblProducts[Weight])&lt;40,_xlfn.XLOOKUP(tblOrders4[[#This Row],[Product ID]],tblProducts[Item],tblProducts[Weight]),"BULK")</f>
        <v>33</v>
      </c>
      <c r="H178">
        <f>_xlfn.LET(_xlpm.weight,_xlfn.XLOOKUP(tblOrders4[[#This Row],[Product ID]],tblProducts[Item],tblProducts[Weight]),
IF(_xlpm.weight&lt;40,_xlpm.weight,"BULK"))</f>
        <v>33</v>
      </c>
    </row>
    <row r="179" spans="2:8" x14ac:dyDescent="0.25">
      <c r="B179">
        <v>5197</v>
      </c>
      <c r="C179" s="18">
        <v>44567</v>
      </c>
      <c r="D179" t="s">
        <v>3646</v>
      </c>
      <c r="E179">
        <v>4</v>
      </c>
      <c r="F179" t="s">
        <v>3653</v>
      </c>
      <c r="G179">
        <f>IF(_xlfn.XLOOKUP(tblOrders4[[#This Row],[Product ID]],tblProducts[Item],tblProducts[Weight])&lt;40,_xlfn.XLOOKUP(tblOrders4[[#This Row],[Product ID]],tblProducts[Item],tblProducts[Weight]),"BULK")</f>
        <v>29</v>
      </c>
      <c r="H179">
        <f>_xlfn.LET(_xlpm.weight,_xlfn.XLOOKUP(tblOrders4[[#This Row],[Product ID]],tblProducts[Item],tblProducts[Weight]),
IF(_xlpm.weight&lt;40,_xlpm.weight,"BULK"))</f>
        <v>29</v>
      </c>
    </row>
    <row r="180" spans="2:8" x14ac:dyDescent="0.25">
      <c r="B180">
        <v>5198</v>
      </c>
      <c r="C180" s="18">
        <v>44567</v>
      </c>
      <c r="D180" t="s">
        <v>3646</v>
      </c>
      <c r="E180">
        <v>4</v>
      </c>
      <c r="F180" t="s">
        <v>3648</v>
      </c>
      <c r="G180">
        <f>IF(_xlfn.XLOOKUP(tblOrders4[[#This Row],[Product ID]],tblProducts[Item],tblProducts[Weight])&lt;40,_xlfn.XLOOKUP(tblOrders4[[#This Row],[Product ID]],tblProducts[Item],tblProducts[Weight]),"BULK")</f>
        <v>29</v>
      </c>
      <c r="H180">
        <f>_xlfn.LET(_xlpm.weight,_xlfn.XLOOKUP(tblOrders4[[#This Row],[Product ID]],tblProducts[Item],tblProducts[Weight]),
IF(_xlpm.weight&lt;40,_xlpm.weight,"BULK"))</f>
        <v>29</v>
      </c>
    </row>
    <row r="181" spans="2:8" x14ac:dyDescent="0.25">
      <c r="B181">
        <v>5199</v>
      </c>
      <c r="C181" s="18">
        <v>44567</v>
      </c>
      <c r="D181" t="s">
        <v>3659</v>
      </c>
      <c r="E181">
        <v>1</v>
      </c>
      <c r="F181" t="s">
        <v>3644</v>
      </c>
      <c r="G181" t="str">
        <f>IF(_xlfn.XLOOKUP(tblOrders4[[#This Row],[Product ID]],tblProducts[Item],tblProducts[Weight])&lt;40,_xlfn.XLOOKUP(tblOrders4[[#This Row],[Product ID]],tblProducts[Item],tblProducts[Weight]),"BULK")</f>
        <v>BULK</v>
      </c>
      <c r="H181" t="str">
        <f>_xlfn.LET(_xlpm.weight,_xlfn.XLOOKUP(tblOrders4[[#This Row],[Product ID]],tblProducts[Item],tblProducts[Weight]),
IF(_xlpm.weight&lt;40,_xlpm.weight,"BULK"))</f>
        <v>BULK</v>
      </c>
    </row>
    <row r="182" spans="2:8" x14ac:dyDescent="0.25">
      <c r="B182">
        <v>5200</v>
      </c>
      <c r="C182" s="18">
        <v>44567</v>
      </c>
      <c r="D182" t="s">
        <v>3643</v>
      </c>
      <c r="E182">
        <v>3</v>
      </c>
      <c r="F182" t="s">
        <v>3647</v>
      </c>
      <c r="G182">
        <f>IF(_xlfn.XLOOKUP(tblOrders4[[#This Row],[Product ID]],tblProducts[Item],tblProducts[Weight])&lt;40,_xlfn.XLOOKUP(tblOrders4[[#This Row],[Product ID]],tblProducts[Item],tblProducts[Weight]),"BULK")</f>
        <v>12</v>
      </c>
      <c r="H182">
        <f>_xlfn.LET(_xlpm.weight,_xlfn.XLOOKUP(tblOrders4[[#This Row],[Product ID]],tblProducts[Item],tblProducts[Weight]),
IF(_xlpm.weight&lt;40,_xlpm.weight,"BULK"))</f>
        <v>12</v>
      </c>
    </row>
    <row r="183" spans="2:8" x14ac:dyDescent="0.25">
      <c r="B183">
        <v>5201</v>
      </c>
      <c r="C183" s="18">
        <v>44567</v>
      </c>
      <c r="D183" t="s">
        <v>3650</v>
      </c>
      <c r="E183">
        <v>3</v>
      </c>
      <c r="F183" t="s">
        <v>3648</v>
      </c>
      <c r="G183">
        <f>IF(_xlfn.XLOOKUP(tblOrders4[[#This Row],[Product ID]],tblProducts[Item],tblProducts[Weight])&lt;40,_xlfn.XLOOKUP(tblOrders4[[#This Row],[Product ID]],tblProducts[Item],tblProducts[Weight]),"BULK")</f>
        <v>8</v>
      </c>
      <c r="H183">
        <f>_xlfn.LET(_xlpm.weight,_xlfn.XLOOKUP(tblOrders4[[#This Row],[Product ID]],tblProducts[Item],tblProducts[Weight]),
IF(_xlpm.weight&lt;40,_xlpm.weight,"BULK"))</f>
        <v>8</v>
      </c>
    </row>
    <row r="184" spans="2:8" x14ac:dyDescent="0.25">
      <c r="B184">
        <v>5202</v>
      </c>
      <c r="C184" s="18">
        <v>44567</v>
      </c>
      <c r="D184" t="s">
        <v>3646</v>
      </c>
      <c r="E184">
        <v>2</v>
      </c>
      <c r="F184" t="s">
        <v>3648</v>
      </c>
      <c r="G184">
        <f>IF(_xlfn.XLOOKUP(tblOrders4[[#This Row],[Product ID]],tblProducts[Item],tblProducts[Weight])&lt;40,_xlfn.XLOOKUP(tblOrders4[[#This Row],[Product ID]],tblProducts[Item],tblProducts[Weight]),"BULK")</f>
        <v>29</v>
      </c>
      <c r="H184">
        <f>_xlfn.LET(_xlpm.weight,_xlfn.XLOOKUP(tblOrders4[[#This Row],[Product ID]],tblProducts[Item],tblProducts[Weight]),
IF(_xlpm.weight&lt;40,_xlpm.weight,"BULK"))</f>
        <v>29</v>
      </c>
    </row>
    <row r="185" spans="2:8" x14ac:dyDescent="0.25">
      <c r="B185">
        <v>5203</v>
      </c>
      <c r="C185" s="18">
        <v>44567</v>
      </c>
      <c r="D185" t="s">
        <v>3659</v>
      </c>
      <c r="E185">
        <v>3</v>
      </c>
      <c r="F185" t="s">
        <v>3648</v>
      </c>
      <c r="G185" t="str">
        <f>IF(_xlfn.XLOOKUP(tblOrders4[[#This Row],[Product ID]],tblProducts[Item],tblProducts[Weight])&lt;40,_xlfn.XLOOKUP(tblOrders4[[#This Row],[Product ID]],tblProducts[Item],tblProducts[Weight]),"BULK")</f>
        <v>BULK</v>
      </c>
      <c r="H185" t="str">
        <f>_xlfn.LET(_xlpm.weight,_xlfn.XLOOKUP(tblOrders4[[#This Row],[Product ID]],tblProducts[Item],tblProducts[Weight]),
IF(_xlpm.weight&lt;40,_xlpm.weight,"BULK"))</f>
        <v>BULK</v>
      </c>
    </row>
    <row r="186" spans="2:8" x14ac:dyDescent="0.25">
      <c r="B186">
        <v>5204</v>
      </c>
      <c r="C186" s="18">
        <v>44567</v>
      </c>
      <c r="D186" t="s">
        <v>3643</v>
      </c>
      <c r="E186">
        <v>3</v>
      </c>
      <c r="F186" t="s">
        <v>3655</v>
      </c>
      <c r="G186">
        <f>IF(_xlfn.XLOOKUP(tblOrders4[[#This Row],[Product ID]],tblProducts[Item],tblProducts[Weight])&lt;40,_xlfn.XLOOKUP(tblOrders4[[#This Row],[Product ID]],tblProducts[Item],tblProducts[Weight]),"BULK")</f>
        <v>12</v>
      </c>
      <c r="H186">
        <f>_xlfn.LET(_xlpm.weight,_xlfn.XLOOKUP(tblOrders4[[#This Row],[Product ID]],tblProducts[Item],tblProducts[Weight]),
IF(_xlpm.weight&lt;40,_xlpm.weight,"BULK"))</f>
        <v>12</v>
      </c>
    </row>
    <row r="187" spans="2:8" x14ac:dyDescent="0.25">
      <c r="B187">
        <v>5205</v>
      </c>
      <c r="C187" s="18">
        <v>44568</v>
      </c>
      <c r="D187" t="s">
        <v>3650</v>
      </c>
      <c r="E187">
        <v>4</v>
      </c>
      <c r="F187" t="s">
        <v>3644</v>
      </c>
      <c r="G187">
        <f>IF(_xlfn.XLOOKUP(tblOrders4[[#This Row],[Product ID]],tblProducts[Item],tblProducts[Weight])&lt;40,_xlfn.XLOOKUP(tblOrders4[[#This Row],[Product ID]],tblProducts[Item],tblProducts[Weight]),"BULK")</f>
        <v>8</v>
      </c>
      <c r="H187">
        <f>_xlfn.LET(_xlpm.weight,_xlfn.XLOOKUP(tblOrders4[[#This Row],[Product ID]],tblProducts[Item],tblProducts[Weight]),
IF(_xlpm.weight&lt;40,_xlpm.weight,"BULK"))</f>
        <v>8</v>
      </c>
    </row>
    <row r="188" spans="2:8" x14ac:dyDescent="0.25">
      <c r="B188">
        <v>5206</v>
      </c>
      <c r="C188" s="18">
        <v>44568</v>
      </c>
      <c r="D188" t="s">
        <v>3649</v>
      </c>
      <c r="E188">
        <v>1</v>
      </c>
      <c r="F188" t="s">
        <v>3644</v>
      </c>
      <c r="G188">
        <f>IF(_xlfn.XLOOKUP(tblOrders4[[#This Row],[Product ID]],tblProducts[Item],tblProducts[Weight])&lt;40,_xlfn.XLOOKUP(tblOrders4[[#This Row],[Product ID]],tblProducts[Item],tblProducts[Weight]),"BULK")</f>
        <v>29</v>
      </c>
      <c r="H188">
        <f>_xlfn.LET(_xlpm.weight,_xlfn.XLOOKUP(tblOrders4[[#This Row],[Product ID]],tblProducts[Item],tblProducts[Weight]),
IF(_xlpm.weight&lt;40,_xlpm.weight,"BULK"))</f>
        <v>29</v>
      </c>
    </row>
    <row r="189" spans="2:8" x14ac:dyDescent="0.25">
      <c r="B189">
        <v>5207</v>
      </c>
      <c r="C189" s="18">
        <v>44568</v>
      </c>
      <c r="D189" t="s">
        <v>3654</v>
      </c>
      <c r="E189">
        <v>4</v>
      </c>
      <c r="F189" t="s">
        <v>3647</v>
      </c>
      <c r="G189" t="str">
        <f>IF(_xlfn.XLOOKUP(tblOrders4[[#This Row],[Product ID]],tblProducts[Item],tblProducts[Weight])&lt;40,_xlfn.XLOOKUP(tblOrders4[[#This Row],[Product ID]],tblProducts[Item],tblProducts[Weight]),"BULK")</f>
        <v>BULK</v>
      </c>
      <c r="H189" t="str">
        <f>_xlfn.LET(_xlpm.weight,_xlfn.XLOOKUP(tblOrders4[[#This Row],[Product ID]],tblProducts[Item],tblProducts[Weight]),
IF(_xlpm.weight&lt;40,_xlpm.weight,"BULK"))</f>
        <v>BULK</v>
      </c>
    </row>
    <row r="190" spans="2:8" x14ac:dyDescent="0.25">
      <c r="B190">
        <v>5208</v>
      </c>
      <c r="C190" s="18">
        <v>44568</v>
      </c>
      <c r="D190" t="s">
        <v>3649</v>
      </c>
      <c r="E190">
        <v>2</v>
      </c>
      <c r="F190" t="s">
        <v>3653</v>
      </c>
      <c r="G190">
        <f>IF(_xlfn.XLOOKUP(tblOrders4[[#This Row],[Product ID]],tblProducts[Item],tblProducts[Weight])&lt;40,_xlfn.XLOOKUP(tblOrders4[[#This Row],[Product ID]],tblProducts[Item],tblProducts[Weight]),"BULK")</f>
        <v>29</v>
      </c>
      <c r="H190">
        <f>_xlfn.LET(_xlpm.weight,_xlfn.XLOOKUP(tblOrders4[[#This Row],[Product ID]],tblProducts[Item],tblProducts[Weight]),
IF(_xlpm.weight&lt;40,_xlpm.weight,"BULK"))</f>
        <v>29</v>
      </c>
    </row>
    <row r="191" spans="2:8" x14ac:dyDescent="0.25">
      <c r="B191">
        <v>5209</v>
      </c>
      <c r="C191" s="18">
        <v>44568</v>
      </c>
      <c r="D191" t="s">
        <v>3652</v>
      </c>
      <c r="E191">
        <v>3</v>
      </c>
      <c r="F191" t="s">
        <v>3648</v>
      </c>
      <c r="G191">
        <f>IF(_xlfn.XLOOKUP(tblOrders4[[#This Row],[Product ID]],tblProducts[Item],tblProducts[Weight])&lt;40,_xlfn.XLOOKUP(tblOrders4[[#This Row],[Product ID]],tblProducts[Item],tblProducts[Weight]),"BULK")</f>
        <v>38</v>
      </c>
      <c r="H191">
        <f>_xlfn.LET(_xlpm.weight,_xlfn.XLOOKUP(tblOrders4[[#This Row],[Product ID]],tblProducts[Item],tblProducts[Weight]),
IF(_xlpm.weight&lt;40,_xlpm.weight,"BULK"))</f>
        <v>38</v>
      </c>
    </row>
    <row r="192" spans="2:8" x14ac:dyDescent="0.25">
      <c r="B192">
        <v>5210</v>
      </c>
      <c r="C192" s="18">
        <v>44568</v>
      </c>
      <c r="D192" t="s">
        <v>3650</v>
      </c>
      <c r="E192">
        <v>1</v>
      </c>
      <c r="F192" t="s">
        <v>3648</v>
      </c>
      <c r="G192">
        <f>IF(_xlfn.XLOOKUP(tblOrders4[[#This Row],[Product ID]],tblProducts[Item],tblProducts[Weight])&lt;40,_xlfn.XLOOKUP(tblOrders4[[#This Row],[Product ID]],tblProducts[Item],tblProducts[Weight]),"BULK")</f>
        <v>8</v>
      </c>
      <c r="H192">
        <f>_xlfn.LET(_xlpm.weight,_xlfn.XLOOKUP(tblOrders4[[#This Row],[Product ID]],tblProducts[Item],tblProducts[Weight]),
IF(_xlpm.weight&lt;40,_xlpm.weight,"BULK"))</f>
        <v>8</v>
      </c>
    </row>
    <row r="193" spans="2:8" x14ac:dyDescent="0.25">
      <c r="B193">
        <v>5211</v>
      </c>
      <c r="C193" s="18">
        <v>44568</v>
      </c>
      <c r="D193" t="s">
        <v>3654</v>
      </c>
      <c r="E193">
        <v>2</v>
      </c>
      <c r="F193" t="s">
        <v>3653</v>
      </c>
      <c r="G193" t="str">
        <f>IF(_xlfn.XLOOKUP(tblOrders4[[#This Row],[Product ID]],tblProducts[Item],tblProducts[Weight])&lt;40,_xlfn.XLOOKUP(tblOrders4[[#This Row],[Product ID]],tblProducts[Item],tblProducts[Weight]),"BULK")</f>
        <v>BULK</v>
      </c>
      <c r="H193" t="str">
        <f>_xlfn.LET(_xlpm.weight,_xlfn.XLOOKUP(tblOrders4[[#This Row],[Product ID]],tblProducts[Item],tblProducts[Weight]),
IF(_xlpm.weight&lt;40,_xlpm.weight,"BULK"))</f>
        <v>BULK</v>
      </c>
    </row>
    <row r="194" spans="2:8" x14ac:dyDescent="0.25">
      <c r="B194">
        <v>5212</v>
      </c>
      <c r="C194" s="18">
        <v>44568</v>
      </c>
      <c r="D194" t="s">
        <v>3652</v>
      </c>
      <c r="E194">
        <v>4</v>
      </c>
      <c r="F194" t="s">
        <v>3653</v>
      </c>
      <c r="G194">
        <f>IF(_xlfn.XLOOKUP(tblOrders4[[#This Row],[Product ID]],tblProducts[Item],tblProducts[Weight])&lt;40,_xlfn.XLOOKUP(tblOrders4[[#This Row],[Product ID]],tblProducts[Item],tblProducts[Weight]),"BULK")</f>
        <v>38</v>
      </c>
      <c r="H194">
        <f>_xlfn.LET(_xlpm.weight,_xlfn.XLOOKUP(tblOrders4[[#This Row],[Product ID]],tblProducts[Item],tblProducts[Weight]),
IF(_xlpm.weight&lt;40,_xlpm.weight,"BULK"))</f>
        <v>38</v>
      </c>
    </row>
    <row r="195" spans="2:8" x14ac:dyDescent="0.25">
      <c r="B195">
        <v>5213</v>
      </c>
      <c r="C195" s="18">
        <v>44568</v>
      </c>
      <c r="D195" t="s">
        <v>3652</v>
      </c>
      <c r="E195">
        <v>4</v>
      </c>
      <c r="F195" t="s">
        <v>3653</v>
      </c>
      <c r="G195">
        <f>IF(_xlfn.XLOOKUP(tblOrders4[[#This Row],[Product ID]],tblProducts[Item],tblProducts[Weight])&lt;40,_xlfn.XLOOKUP(tblOrders4[[#This Row],[Product ID]],tblProducts[Item],tblProducts[Weight]),"BULK")</f>
        <v>38</v>
      </c>
      <c r="H195">
        <f>_xlfn.LET(_xlpm.weight,_xlfn.XLOOKUP(tblOrders4[[#This Row],[Product ID]],tblProducts[Item],tblProducts[Weight]),
IF(_xlpm.weight&lt;40,_xlpm.weight,"BULK"))</f>
        <v>38</v>
      </c>
    </row>
    <row r="196" spans="2:8" x14ac:dyDescent="0.25">
      <c r="B196">
        <v>5214</v>
      </c>
      <c r="C196" s="18">
        <v>44568</v>
      </c>
      <c r="D196" t="s">
        <v>3649</v>
      </c>
      <c r="E196">
        <v>3</v>
      </c>
      <c r="F196" t="s">
        <v>3647</v>
      </c>
      <c r="G196">
        <f>IF(_xlfn.XLOOKUP(tblOrders4[[#This Row],[Product ID]],tblProducts[Item],tblProducts[Weight])&lt;40,_xlfn.XLOOKUP(tblOrders4[[#This Row],[Product ID]],tblProducts[Item],tblProducts[Weight]),"BULK")</f>
        <v>29</v>
      </c>
      <c r="H196">
        <f>_xlfn.LET(_xlpm.weight,_xlfn.XLOOKUP(tblOrders4[[#This Row],[Product ID]],tblProducts[Item],tblProducts[Weight]),
IF(_xlpm.weight&lt;40,_xlpm.weight,"BULK"))</f>
        <v>29</v>
      </c>
    </row>
    <row r="197" spans="2:8" x14ac:dyDescent="0.25">
      <c r="B197">
        <v>5215</v>
      </c>
      <c r="C197" s="18">
        <v>44568</v>
      </c>
      <c r="D197" t="s">
        <v>3643</v>
      </c>
      <c r="E197">
        <v>3</v>
      </c>
      <c r="F197" t="s">
        <v>3657</v>
      </c>
      <c r="G197">
        <f>IF(_xlfn.XLOOKUP(tblOrders4[[#This Row],[Product ID]],tblProducts[Item],tblProducts[Weight])&lt;40,_xlfn.XLOOKUP(tblOrders4[[#This Row],[Product ID]],tblProducts[Item],tblProducts[Weight]),"BULK")</f>
        <v>12</v>
      </c>
      <c r="H197">
        <f>_xlfn.LET(_xlpm.weight,_xlfn.XLOOKUP(tblOrders4[[#This Row],[Product ID]],tblProducts[Item],tblProducts[Weight]),
IF(_xlpm.weight&lt;40,_xlpm.weight,"BULK"))</f>
        <v>12</v>
      </c>
    </row>
    <row r="198" spans="2:8" x14ac:dyDescent="0.25">
      <c r="B198">
        <v>5216</v>
      </c>
      <c r="C198" s="18">
        <v>44568</v>
      </c>
      <c r="D198" t="s">
        <v>3649</v>
      </c>
      <c r="E198">
        <v>3</v>
      </c>
      <c r="F198" t="s">
        <v>3647</v>
      </c>
      <c r="G198">
        <f>IF(_xlfn.XLOOKUP(tblOrders4[[#This Row],[Product ID]],tblProducts[Item],tblProducts[Weight])&lt;40,_xlfn.XLOOKUP(tblOrders4[[#This Row],[Product ID]],tblProducts[Item],tblProducts[Weight]),"BULK")</f>
        <v>29</v>
      </c>
      <c r="H198">
        <f>_xlfn.LET(_xlpm.weight,_xlfn.XLOOKUP(tblOrders4[[#This Row],[Product ID]],tblProducts[Item],tblProducts[Weight]),
IF(_xlpm.weight&lt;40,_xlpm.weight,"BULK"))</f>
        <v>29</v>
      </c>
    </row>
    <row r="199" spans="2:8" x14ac:dyDescent="0.25">
      <c r="B199">
        <v>5217</v>
      </c>
      <c r="C199" s="18">
        <v>44568</v>
      </c>
      <c r="D199" t="s">
        <v>3654</v>
      </c>
      <c r="E199">
        <v>4</v>
      </c>
      <c r="F199" t="s">
        <v>3644</v>
      </c>
      <c r="G199" t="str">
        <f>IF(_xlfn.XLOOKUP(tblOrders4[[#This Row],[Product ID]],tblProducts[Item],tblProducts[Weight])&lt;40,_xlfn.XLOOKUP(tblOrders4[[#This Row],[Product ID]],tblProducts[Item],tblProducts[Weight]),"BULK")</f>
        <v>BULK</v>
      </c>
      <c r="H199" t="str">
        <f>_xlfn.LET(_xlpm.weight,_xlfn.XLOOKUP(tblOrders4[[#This Row],[Product ID]],tblProducts[Item],tblProducts[Weight]),
IF(_xlpm.weight&lt;40,_xlpm.weight,"BULK"))</f>
        <v>BULK</v>
      </c>
    </row>
    <row r="200" spans="2:8" x14ac:dyDescent="0.25">
      <c r="B200">
        <v>5218</v>
      </c>
      <c r="C200" s="18">
        <v>44568</v>
      </c>
      <c r="D200" t="s">
        <v>3646</v>
      </c>
      <c r="E200">
        <v>2</v>
      </c>
      <c r="F200" t="s">
        <v>3647</v>
      </c>
      <c r="G200">
        <f>IF(_xlfn.XLOOKUP(tblOrders4[[#This Row],[Product ID]],tblProducts[Item],tblProducts[Weight])&lt;40,_xlfn.XLOOKUP(tblOrders4[[#This Row],[Product ID]],tblProducts[Item],tblProducts[Weight]),"BULK")</f>
        <v>29</v>
      </c>
      <c r="H200">
        <f>_xlfn.LET(_xlpm.weight,_xlfn.XLOOKUP(tblOrders4[[#This Row],[Product ID]],tblProducts[Item],tblProducts[Weight]),
IF(_xlpm.weight&lt;40,_xlpm.weight,"BULK"))</f>
        <v>29</v>
      </c>
    </row>
    <row r="201" spans="2:8" x14ac:dyDescent="0.25">
      <c r="B201">
        <v>5219</v>
      </c>
      <c r="C201" s="18">
        <v>44568</v>
      </c>
      <c r="D201" t="s">
        <v>3654</v>
      </c>
      <c r="E201">
        <v>2</v>
      </c>
      <c r="F201" t="s">
        <v>3657</v>
      </c>
      <c r="G201" t="str">
        <f>IF(_xlfn.XLOOKUP(tblOrders4[[#This Row],[Product ID]],tblProducts[Item],tblProducts[Weight])&lt;40,_xlfn.XLOOKUP(tblOrders4[[#This Row],[Product ID]],tblProducts[Item],tblProducts[Weight]),"BULK")</f>
        <v>BULK</v>
      </c>
      <c r="H201" t="str">
        <f>_xlfn.LET(_xlpm.weight,_xlfn.XLOOKUP(tblOrders4[[#This Row],[Product ID]],tblProducts[Item],tblProducts[Weight]),
IF(_xlpm.weight&lt;40,_xlpm.weight,"BULK"))</f>
        <v>BULK</v>
      </c>
    </row>
    <row r="202" spans="2:8" x14ac:dyDescent="0.25">
      <c r="B202">
        <v>5220</v>
      </c>
      <c r="C202" s="18">
        <v>44568</v>
      </c>
      <c r="D202" t="s">
        <v>3646</v>
      </c>
      <c r="E202">
        <v>1</v>
      </c>
      <c r="F202" t="s">
        <v>3648</v>
      </c>
      <c r="G202">
        <f>IF(_xlfn.XLOOKUP(tblOrders4[[#This Row],[Product ID]],tblProducts[Item],tblProducts[Weight])&lt;40,_xlfn.XLOOKUP(tblOrders4[[#This Row],[Product ID]],tblProducts[Item],tblProducts[Weight]),"BULK")</f>
        <v>29</v>
      </c>
      <c r="H202">
        <f>_xlfn.LET(_xlpm.weight,_xlfn.XLOOKUP(tblOrders4[[#This Row],[Product ID]],tblProducts[Item],tblProducts[Weight]),
IF(_xlpm.weight&lt;40,_xlpm.weight,"BULK"))</f>
        <v>29</v>
      </c>
    </row>
    <row r="203" spans="2:8" x14ac:dyDescent="0.25">
      <c r="B203">
        <v>5221</v>
      </c>
      <c r="C203" s="18">
        <v>44568</v>
      </c>
      <c r="D203" t="s">
        <v>3643</v>
      </c>
      <c r="E203">
        <v>1</v>
      </c>
      <c r="F203" t="s">
        <v>3647</v>
      </c>
      <c r="G203">
        <f>IF(_xlfn.XLOOKUP(tblOrders4[[#This Row],[Product ID]],tblProducts[Item],tblProducts[Weight])&lt;40,_xlfn.XLOOKUP(tblOrders4[[#This Row],[Product ID]],tblProducts[Item],tblProducts[Weight]),"BULK")</f>
        <v>12</v>
      </c>
      <c r="H203">
        <f>_xlfn.LET(_xlpm.weight,_xlfn.XLOOKUP(tblOrders4[[#This Row],[Product ID]],tblProducts[Item],tblProducts[Weight]),
IF(_xlpm.weight&lt;40,_xlpm.weight,"BULK"))</f>
        <v>12</v>
      </c>
    </row>
    <row r="204" spans="2:8" x14ac:dyDescent="0.25">
      <c r="B204">
        <v>5222</v>
      </c>
      <c r="C204" s="18">
        <v>44568</v>
      </c>
      <c r="D204" t="s">
        <v>3650</v>
      </c>
      <c r="E204">
        <v>3</v>
      </c>
      <c r="F204" t="s">
        <v>3648</v>
      </c>
      <c r="G204">
        <f>IF(_xlfn.XLOOKUP(tblOrders4[[#This Row],[Product ID]],tblProducts[Item],tblProducts[Weight])&lt;40,_xlfn.XLOOKUP(tblOrders4[[#This Row],[Product ID]],tblProducts[Item],tblProducts[Weight]),"BULK")</f>
        <v>8</v>
      </c>
      <c r="H204">
        <f>_xlfn.LET(_xlpm.weight,_xlfn.XLOOKUP(tblOrders4[[#This Row],[Product ID]],tblProducts[Item],tblProducts[Weight]),
IF(_xlpm.weight&lt;40,_xlpm.weight,"BULK"))</f>
        <v>8</v>
      </c>
    </row>
    <row r="205" spans="2:8" x14ac:dyDescent="0.25">
      <c r="B205">
        <v>5223</v>
      </c>
      <c r="C205" s="18">
        <v>44568</v>
      </c>
      <c r="D205" t="s">
        <v>3643</v>
      </c>
      <c r="E205">
        <v>1</v>
      </c>
      <c r="F205" t="s">
        <v>3653</v>
      </c>
      <c r="G205">
        <f>IF(_xlfn.XLOOKUP(tblOrders4[[#This Row],[Product ID]],tblProducts[Item],tblProducts[Weight])&lt;40,_xlfn.XLOOKUP(tblOrders4[[#This Row],[Product ID]],tblProducts[Item],tblProducts[Weight]),"BULK")</f>
        <v>12</v>
      </c>
      <c r="H205">
        <f>_xlfn.LET(_xlpm.weight,_xlfn.XLOOKUP(tblOrders4[[#This Row],[Product ID]],tblProducts[Item],tblProducts[Weight]),
IF(_xlpm.weight&lt;40,_xlpm.weight,"BULK"))</f>
        <v>12</v>
      </c>
    </row>
    <row r="206" spans="2:8" x14ac:dyDescent="0.25">
      <c r="B206">
        <v>5224</v>
      </c>
      <c r="C206" s="18">
        <v>44568</v>
      </c>
      <c r="D206" t="s">
        <v>3650</v>
      </c>
      <c r="E206">
        <v>1</v>
      </c>
      <c r="F206" t="s">
        <v>3653</v>
      </c>
      <c r="G206">
        <f>IF(_xlfn.XLOOKUP(tblOrders4[[#This Row],[Product ID]],tblProducts[Item],tblProducts[Weight])&lt;40,_xlfn.XLOOKUP(tblOrders4[[#This Row],[Product ID]],tblProducts[Item],tblProducts[Weight]),"BULK")</f>
        <v>8</v>
      </c>
      <c r="H206">
        <f>_xlfn.LET(_xlpm.weight,_xlfn.XLOOKUP(tblOrders4[[#This Row],[Product ID]],tblProducts[Item],tblProducts[Weight]),
IF(_xlpm.weight&lt;40,_xlpm.weight,"BULK"))</f>
        <v>8</v>
      </c>
    </row>
    <row r="207" spans="2:8" x14ac:dyDescent="0.25">
      <c r="B207">
        <v>5225</v>
      </c>
      <c r="C207" s="18">
        <v>44568</v>
      </c>
      <c r="D207" t="s">
        <v>3654</v>
      </c>
      <c r="E207">
        <v>2</v>
      </c>
      <c r="F207" t="s">
        <v>3647</v>
      </c>
      <c r="G207" t="str">
        <f>IF(_xlfn.XLOOKUP(tblOrders4[[#This Row],[Product ID]],tblProducts[Item],tblProducts[Weight])&lt;40,_xlfn.XLOOKUP(tblOrders4[[#This Row],[Product ID]],tblProducts[Item],tblProducts[Weight]),"BULK")</f>
        <v>BULK</v>
      </c>
      <c r="H207" t="str">
        <f>_xlfn.LET(_xlpm.weight,_xlfn.XLOOKUP(tblOrders4[[#This Row],[Product ID]],tblProducts[Item],tblProducts[Weight]),
IF(_xlpm.weight&lt;40,_xlpm.weight,"BULK"))</f>
        <v>BULK</v>
      </c>
    </row>
    <row r="208" spans="2:8" x14ac:dyDescent="0.25">
      <c r="B208">
        <v>5226</v>
      </c>
      <c r="C208" s="18">
        <v>44568</v>
      </c>
      <c r="D208" t="s">
        <v>3659</v>
      </c>
      <c r="E208">
        <v>4</v>
      </c>
      <c r="F208" t="s">
        <v>3653</v>
      </c>
      <c r="G208" t="str">
        <f>IF(_xlfn.XLOOKUP(tblOrders4[[#This Row],[Product ID]],tblProducts[Item],tblProducts[Weight])&lt;40,_xlfn.XLOOKUP(tblOrders4[[#This Row],[Product ID]],tblProducts[Item],tblProducts[Weight]),"BULK")</f>
        <v>BULK</v>
      </c>
      <c r="H208" t="str">
        <f>_xlfn.LET(_xlpm.weight,_xlfn.XLOOKUP(tblOrders4[[#This Row],[Product ID]],tblProducts[Item],tblProducts[Weight]),
IF(_xlpm.weight&lt;40,_xlpm.weight,"BULK"))</f>
        <v>BULK</v>
      </c>
    </row>
    <row r="209" spans="2:8" x14ac:dyDescent="0.25">
      <c r="B209">
        <v>5227</v>
      </c>
      <c r="C209" s="18">
        <v>44568</v>
      </c>
      <c r="D209" t="s">
        <v>3643</v>
      </c>
      <c r="E209">
        <v>3</v>
      </c>
      <c r="F209" t="s">
        <v>3647</v>
      </c>
      <c r="G209">
        <f>IF(_xlfn.XLOOKUP(tblOrders4[[#This Row],[Product ID]],tblProducts[Item],tblProducts[Weight])&lt;40,_xlfn.XLOOKUP(tblOrders4[[#This Row],[Product ID]],tblProducts[Item],tblProducts[Weight]),"BULK")</f>
        <v>12</v>
      </c>
      <c r="H209">
        <f>_xlfn.LET(_xlpm.weight,_xlfn.XLOOKUP(tblOrders4[[#This Row],[Product ID]],tblProducts[Item],tblProducts[Weight]),
IF(_xlpm.weight&lt;40,_xlpm.weight,"BULK"))</f>
        <v>12</v>
      </c>
    </row>
    <row r="210" spans="2:8" x14ac:dyDescent="0.25">
      <c r="B210">
        <v>5228</v>
      </c>
      <c r="C210" s="18">
        <v>44568</v>
      </c>
      <c r="D210" t="s">
        <v>3659</v>
      </c>
      <c r="E210">
        <v>3</v>
      </c>
      <c r="F210" t="s">
        <v>3647</v>
      </c>
      <c r="G210" t="str">
        <f>IF(_xlfn.XLOOKUP(tblOrders4[[#This Row],[Product ID]],tblProducts[Item],tblProducts[Weight])&lt;40,_xlfn.XLOOKUP(tblOrders4[[#This Row],[Product ID]],tblProducts[Item],tblProducts[Weight]),"BULK")</f>
        <v>BULK</v>
      </c>
      <c r="H210" t="str">
        <f>_xlfn.LET(_xlpm.weight,_xlfn.XLOOKUP(tblOrders4[[#This Row],[Product ID]],tblProducts[Item],tblProducts[Weight]),
IF(_xlpm.weight&lt;40,_xlpm.weight,"BULK"))</f>
        <v>BULK</v>
      </c>
    </row>
    <row r="211" spans="2:8" x14ac:dyDescent="0.25">
      <c r="B211">
        <v>5229</v>
      </c>
      <c r="C211" s="18">
        <v>44568</v>
      </c>
      <c r="D211" t="s">
        <v>3649</v>
      </c>
      <c r="E211">
        <v>4</v>
      </c>
      <c r="F211" t="s">
        <v>3648</v>
      </c>
      <c r="G211">
        <f>IF(_xlfn.XLOOKUP(tblOrders4[[#This Row],[Product ID]],tblProducts[Item],tblProducts[Weight])&lt;40,_xlfn.XLOOKUP(tblOrders4[[#This Row],[Product ID]],tblProducts[Item],tblProducts[Weight]),"BULK")</f>
        <v>29</v>
      </c>
      <c r="H211">
        <f>_xlfn.LET(_xlpm.weight,_xlfn.XLOOKUP(tblOrders4[[#This Row],[Product ID]],tblProducts[Item],tblProducts[Weight]),
IF(_xlpm.weight&lt;40,_xlpm.weight,"BULK"))</f>
        <v>29</v>
      </c>
    </row>
    <row r="212" spans="2:8" x14ac:dyDescent="0.25">
      <c r="B212">
        <v>5230</v>
      </c>
      <c r="C212" s="18">
        <v>44568</v>
      </c>
      <c r="D212" t="s">
        <v>3659</v>
      </c>
      <c r="E212">
        <v>1</v>
      </c>
      <c r="F212" t="s">
        <v>3653</v>
      </c>
      <c r="G212" t="str">
        <f>IF(_xlfn.XLOOKUP(tblOrders4[[#This Row],[Product ID]],tblProducts[Item],tblProducts[Weight])&lt;40,_xlfn.XLOOKUP(tblOrders4[[#This Row],[Product ID]],tblProducts[Item],tblProducts[Weight]),"BULK")</f>
        <v>BULK</v>
      </c>
      <c r="H212" t="str">
        <f>_xlfn.LET(_xlpm.weight,_xlfn.XLOOKUP(tblOrders4[[#This Row],[Product ID]],tblProducts[Item],tblProducts[Weight]),
IF(_xlpm.weight&lt;40,_xlpm.weight,"BULK"))</f>
        <v>BULK</v>
      </c>
    </row>
    <row r="213" spans="2:8" x14ac:dyDescent="0.25">
      <c r="B213">
        <v>5231</v>
      </c>
      <c r="C213" s="18">
        <v>44568</v>
      </c>
      <c r="D213" t="s">
        <v>3652</v>
      </c>
      <c r="E213">
        <v>4</v>
      </c>
      <c r="F213" t="s">
        <v>3644</v>
      </c>
      <c r="G213">
        <f>IF(_xlfn.XLOOKUP(tblOrders4[[#This Row],[Product ID]],tblProducts[Item],tblProducts[Weight])&lt;40,_xlfn.XLOOKUP(tblOrders4[[#This Row],[Product ID]],tblProducts[Item],tblProducts[Weight]),"BULK")</f>
        <v>38</v>
      </c>
      <c r="H213">
        <f>_xlfn.LET(_xlpm.weight,_xlfn.XLOOKUP(tblOrders4[[#This Row],[Product ID]],tblProducts[Item],tblProducts[Weight]),
IF(_xlpm.weight&lt;40,_xlpm.weight,"BULK"))</f>
        <v>38</v>
      </c>
    </row>
    <row r="214" spans="2:8" x14ac:dyDescent="0.25">
      <c r="B214">
        <v>5232</v>
      </c>
      <c r="C214" s="18">
        <v>44568</v>
      </c>
      <c r="D214" t="s">
        <v>3643</v>
      </c>
      <c r="E214">
        <v>4</v>
      </c>
      <c r="F214" t="s">
        <v>3647</v>
      </c>
      <c r="G214">
        <f>IF(_xlfn.XLOOKUP(tblOrders4[[#This Row],[Product ID]],tblProducts[Item],tblProducts[Weight])&lt;40,_xlfn.XLOOKUP(tblOrders4[[#This Row],[Product ID]],tblProducts[Item],tblProducts[Weight]),"BULK")</f>
        <v>12</v>
      </c>
      <c r="H214">
        <f>_xlfn.LET(_xlpm.weight,_xlfn.XLOOKUP(tblOrders4[[#This Row],[Product ID]],tblProducts[Item],tblProducts[Weight]),
IF(_xlpm.weight&lt;40,_xlpm.weight,"BULK"))</f>
        <v>12</v>
      </c>
    </row>
    <row r="215" spans="2:8" x14ac:dyDescent="0.25">
      <c r="B215">
        <v>5233</v>
      </c>
      <c r="C215" s="18">
        <v>44569</v>
      </c>
      <c r="D215" t="s">
        <v>3650</v>
      </c>
      <c r="E215">
        <v>2</v>
      </c>
      <c r="F215" t="s">
        <v>3655</v>
      </c>
      <c r="G215">
        <f>IF(_xlfn.XLOOKUP(tblOrders4[[#This Row],[Product ID]],tblProducts[Item],tblProducts[Weight])&lt;40,_xlfn.XLOOKUP(tblOrders4[[#This Row],[Product ID]],tblProducts[Item],tblProducts[Weight]),"BULK")</f>
        <v>8</v>
      </c>
      <c r="H215">
        <f>_xlfn.LET(_xlpm.weight,_xlfn.XLOOKUP(tblOrders4[[#This Row],[Product ID]],tblProducts[Item],tblProducts[Weight]),
IF(_xlpm.weight&lt;40,_xlpm.weight,"BULK"))</f>
        <v>8</v>
      </c>
    </row>
    <row r="216" spans="2:8" x14ac:dyDescent="0.25">
      <c r="B216">
        <v>5234</v>
      </c>
      <c r="C216" s="18">
        <v>44569</v>
      </c>
      <c r="D216" t="s">
        <v>3656</v>
      </c>
      <c r="E216">
        <v>1</v>
      </c>
      <c r="F216" t="s">
        <v>3655</v>
      </c>
      <c r="G216">
        <f>IF(_xlfn.XLOOKUP(tblOrders4[[#This Row],[Product ID]],tblProducts[Item],tblProducts[Weight])&lt;40,_xlfn.XLOOKUP(tblOrders4[[#This Row],[Product ID]],tblProducts[Item],tblProducts[Weight]),"BULK")</f>
        <v>33</v>
      </c>
      <c r="H216">
        <f>_xlfn.LET(_xlpm.weight,_xlfn.XLOOKUP(tblOrders4[[#This Row],[Product ID]],tblProducts[Item],tblProducts[Weight]),
IF(_xlpm.weight&lt;40,_xlpm.weight,"BULK"))</f>
        <v>33</v>
      </c>
    </row>
    <row r="217" spans="2:8" x14ac:dyDescent="0.25">
      <c r="B217">
        <v>5235</v>
      </c>
      <c r="C217" s="18">
        <v>44569</v>
      </c>
      <c r="D217" t="s">
        <v>3652</v>
      </c>
      <c r="E217">
        <v>2</v>
      </c>
      <c r="F217" t="s">
        <v>3653</v>
      </c>
      <c r="G217">
        <f>IF(_xlfn.XLOOKUP(tblOrders4[[#This Row],[Product ID]],tblProducts[Item],tblProducts[Weight])&lt;40,_xlfn.XLOOKUP(tblOrders4[[#This Row],[Product ID]],tblProducts[Item],tblProducts[Weight]),"BULK")</f>
        <v>38</v>
      </c>
      <c r="H217">
        <f>_xlfn.LET(_xlpm.weight,_xlfn.XLOOKUP(tblOrders4[[#This Row],[Product ID]],tblProducts[Item],tblProducts[Weight]),
IF(_xlpm.weight&lt;40,_xlpm.weight,"BULK"))</f>
        <v>38</v>
      </c>
    </row>
    <row r="218" spans="2:8" x14ac:dyDescent="0.25">
      <c r="B218">
        <v>5236</v>
      </c>
      <c r="C218" s="18">
        <v>44569</v>
      </c>
      <c r="D218" t="s">
        <v>3651</v>
      </c>
      <c r="E218">
        <v>4</v>
      </c>
      <c r="F218" t="s">
        <v>3648</v>
      </c>
      <c r="G218">
        <f>IF(_xlfn.XLOOKUP(tblOrders4[[#This Row],[Product ID]],tblProducts[Item],tblProducts[Weight])&lt;40,_xlfn.XLOOKUP(tblOrders4[[#This Row],[Product ID]],tblProducts[Item],tblProducts[Weight]),"BULK")</f>
        <v>10</v>
      </c>
      <c r="H218">
        <f>_xlfn.LET(_xlpm.weight,_xlfn.XLOOKUP(tblOrders4[[#This Row],[Product ID]],tblProducts[Item],tblProducts[Weight]),
IF(_xlpm.weight&lt;40,_xlpm.weight,"BULK"))</f>
        <v>10</v>
      </c>
    </row>
    <row r="219" spans="2:8" x14ac:dyDescent="0.25">
      <c r="B219">
        <v>5237</v>
      </c>
      <c r="C219" s="18">
        <v>44569</v>
      </c>
      <c r="D219" t="s">
        <v>3656</v>
      </c>
      <c r="E219">
        <v>1</v>
      </c>
      <c r="F219" t="s">
        <v>3653</v>
      </c>
      <c r="G219">
        <f>IF(_xlfn.XLOOKUP(tblOrders4[[#This Row],[Product ID]],tblProducts[Item],tblProducts[Weight])&lt;40,_xlfn.XLOOKUP(tblOrders4[[#This Row],[Product ID]],tblProducts[Item],tblProducts[Weight]),"BULK")</f>
        <v>33</v>
      </c>
      <c r="H219">
        <f>_xlfn.LET(_xlpm.weight,_xlfn.XLOOKUP(tblOrders4[[#This Row],[Product ID]],tblProducts[Item],tblProducts[Weight]),
IF(_xlpm.weight&lt;40,_xlpm.weight,"BULK"))</f>
        <v>33</v>
      </c>
    </row>
    <row r="220" spans="2:8" x14ac:dyDescent="0.25">
      <c r="B220">
        <v>5238</v>
      </c>
      <c r="C220" s="18">
        <v>44569</v>
      </c>
      <c r="D220" t="s">
        <v>3656</v>
      </c>
      <c r="E220">
        <v>2</v>
      </c>
      <c r="F220" t="s">
        <v>3644</v>
      </c>
      <c r="G220">
        <f>IF(_xlfn.XLOOKUP(tblOrders4[[#This Row],[Product ID]],tblProducts[Item],tblProducts[Weight])&lt;40,_xlfn.XLOOKUP(tblOrders4[[#This Row],[Product ID]],tblProducts[Item],tblProducts[Weight]),"BULK")</f>
        <v>33</v>
      </c>
      <c r="H220">
        <f>_xlfn.LET(_xlpm.weight,_xlfn.XLOOKUP(tblOrders4[[#This Row],[Product ID]],tblProducts[Item],tblProducts[Weight]),
IF(_xlpm.weight&lt;40,_xlpm.weight,"BULK"))</f>
        <v>33</v>
      </c>
    </row>
    <row r="221" spans="2:8" x14ac:dyDescent="0.25">
      <c r="B221">
        <v>5239</v>
      </c>
      <c r="C221" s="18">
        <v>44569</v>
      </c>
      <c r="D221" t="s">
        <v>3651</v>
      </c>
      <c r="E221">
        <v>2</v>
      </c>
      <c r="F221" t="s">
        <v>3653</v>
      </c>
      <c r="G221">
        <f>IF(_xlfn.XLOOKUP(tblOrders4[[#This Row],[Product ID]],tblProducts[Item],tblProducts[Weight])&lt;40,_xlfn.XLOOKUP(tblOrders4[[#This Row],[Product ID]],tblProducts[Item],tblProducts[Weight]),"BULK")</f>
        <v>10</v>
      </c>
      <c r="H221">
        <f>_xlfn.LET(_xlpm.weight,_xlfn.XLOOKUP(tblOrders4[[#This Row],[Product ID]],tblProducts[Item],tblProducts[Weight]),
IF(_xlpm.weight&lt;40,_xlpm.weight,"BULK"))</f>
        <v>10</v>
      </c>
    </row>
    <row r="222" spans="2:8" x14ac:dyDescent="0.25">
      <c r="B222">
        <v>5240</v>
      </c>
      <c r="C222" s="18">
        <v>44569</v>
      </c>
      <c r="D222" t="s">
        <v>3652</v>
      </c>
      <c r="E222">
        <v>3</v>
      </c>
      <c r="F222" t="s">
        <v>3647</v>
      </c>
      <c r="G222">
        <f>IF(_xlfn.XLOOKUP(tblOrders4[[#This Row],[Product ID]],tblProducts[Item],tblProducts[Weight])&lt;40,_xlfn.XLOOKUP(tblOrders4[[#This Row],[Product ID]],tblProducts[Item],tblProducts[Weight]),"BULK")</f>
        <v>38</v>
      </c>
      <c r="H222">
        <f>_xlfn.LET(_xlpm.weight,_xlfn.XLOOKUP(tblOrders4[[#This Row],[Product ID]],tblProducts[Item],tblProducts[Weight]),
IF(_xlpm.weight&lt;40,_xlpm.weight,"BULK"))</f>
        <v>38</v>
      </c>
    </row>
    <row r="223" spans="2:8" x14ac:dyDescent="0.25">
      <c r="B223">
        <v>5241</v>
      </c>
      <c r="C223" s="18">
        <v>44569</v>
      </c>
      <c r="D223" t="s">
        <v>3649</v>
      </c>
      <c r="E223">
        <v>2</v>
      </c>
      <c r="F223" t="s">
        <v>3648</v>
      </c>
      <c r="G223">
        <f>IF(_xlfn.XLOOKUP(tblOrders4[[#This Row],[Product ID]],tblProducts[Item],tblProducts[Weight])&lt;40,_xlfn.XLOOKUP(tblOrders4[[#This Row],[Product ID]],tblProducts[Item],tblProducts[Weight]),"BULK")</f>
        <v>29</v>
      </c>
      <c r="H223">
        <f>_xlfn.LET(_xlpm.weight,_xlfn.XLOOKUP(tblOrders4[[#This Row],[Product ID]],tblProducts[Item],tblProducts[Weight]),
IF(_xlpm.weight&lt;40,_xlpm.weight,"BULK"))</f>
        <v>29</v>
      </c>
    </row>
    <row r="224" spans="2:8" x14ac:dyDescent="0.25">
      <c r="B224">
        <v>5242</v>
      </c>
      <c r="C224" s="18">
        <v>44569</v>
      </c>
      <c r="D224" t="s">
        <v>3654</v>
      </c>
      <c r="E224">
        <v>2</v>
      </c>
      <c r="F224" t="s">
        <v>3644</v>
      </c>
      <c r="G224" t="str">
        <f>IF(_xlfn.XLOOKUP(tblOrders4[[#This Row],[Product ID]],tblProducts[Item],tblProducts[Weight])&lt;40,_xlfn.XLOOKUP(tblOrders4[[#This Row],[Product ID]],tblProducts[Item],tblProducts[Weight]),"BULK")</f>
        <v>BULK</v>
      </c>
      <c r="H224" t="str">
        <f>_xlfn.LET(_xlpm.weight,_xlfn.XLOOKUP(tblOrders4[[#This Row],[Product ID]],tblProducts[Item],tblProducts[Weight]),
IF(_xlpm.weight&lt;40,_xlpm.weight,"BULK"))</f>
        <v>BULK</v>
      </c>
    </row>
    <row r="225" spans="2:8" x14ac:dyDescent="0.25">
      <c r="B225">
        <v>5243</v>
      </c>
      <c r="C225" s="18">
        <v>44569</v>
      </c>
      <c r="D225" t="s">
        <v>3646</v>
      </c>
      <c r="E225">
        <v>4</v>
      </c>
      <c r="F225" t="s">
        <v>3644</v>
      </c>
      <c r="G225">
        <f>IF(_xlfn.XLOOKUP(tblOrders4[[#This Row],[Product ID]],tblProducts[Item],tblProducts[Weight])&lt;40,_xlfn.XLOOKUP(tblOrders4[[#This Row],[Product ID]],tblProducts[Item],tblProducts[Weight]),"BULK")</f>
        <v>29</v>
      </c>
      <c r="H225">
        <f>_xlfn.LET(_xlpm.weight,_xlfn.XLOOKUP(tblOrders4[[#This Row],[Product ID]],tblProducts[Item],tblProducts[Weight]),
IF(_xlpm.weight&lt;40,_xlpm.weight,"BULK"))</f>
        <v>29</v>
      </c>
    </row>
    <row r="226" spans="2:8" x14ac:dyDescent="0.25">
      <c r="B226">
        <v>5244</v>
      </c>
      <c r="C226" s="18">
        <v>44569</v>
      </c>
      <c r="D226" t="s">
        <v>3658</v>
      </c>
      <c r="E226">
        <v>3</v>
      </c>
      <c r="F226" t="s">
        <v>3644</v>
      </c>
      <c r="G226">
        <f>IF(_xlfn.XLOOKUP(tblOrders4[[#This Row],[Product ID]],tblProducts[Item],tblProducts[Weight])&lt;40,_xlfn.XLOOKUP(tblOrders4[[#This Row],[Product ID]],tblProducts[Item],tblProducts[Weight]),"BULK")</f>
        <v>10</v>
      </c>
      <c r="H226">
        <f>_xlfn.LET(_xlpm.weight,_xlfn.XLOOKUP(tblOrders4[[#This Row],[Product ID]],tblProducts[Item],tblProducts[Weight]),
IF(_xlpm.weight&lt;40,_xlpm.weight,"BULK"))</f>
        <v>10</v>
      </c>
    </row>
    <row r="227" spans="2:8" x14ac:dyDescent="0.25">
      <c r="B227">
        <v>5245</v>
      </c>
      <c r="C227" s="18">
        <v>44569</v>
      </c>
      <c r="D227" t="s">
        <v>3651</v>
      </c>
      <c r="E227">
        <v>1</v>
      </c>
      <c r="F227" t="s">
        <v>3648</v>
      </c>
      <c r="G227">
        <f>IF(_xlfn.XLOOKUP(tblOrders4[[#This Row],[Product ID]],tblProducts[Item],tblProducts[Weight])&lt;40,_xlfn.XLOOKUP(tblOrders4[[#This Row],[Product ID]],tblProducts[Item],tblProducts[Weight]),"BULK")</f>
        <v>10</v>
      </c>
      <c r="H227">
        <f>_xlfn.LET(_xlpm.weight,_xlfn.XLOOKUP(tblOrders4[[#This Row],[Product ID]],tblProducts[Item],tblProducts[Weight]),
IF(_xlpm.weight&lt;40,_xlpm.weight,"BULK"))</f>
        <v>10</v>
      </c>
    </row>
    <row r="228" spans="2:8" x14ac:dyDescent="0.25">
      <c r="B228">
        <v>5246</v>
      </c>
      <c r="C228" s="18">
        <v>44569</v>
      </c>
      <c r="D228" t="s">
        <v>3658</v>
      </c>
      <c r="E228">
        <v>3</v>
      </c>
      <c r="F228" t="s">
        <v>3655</v>
      </c>
      <c r="G228">
        <f>IF(_xlfn.XLOOKUP(tblOrders4[[#This Row],[Product ID]],tblProducts[Item],tblProducts[Weight])&lt;40,_xlfn.XLOOKUP(tblOrders4[[#This Row],[Product ID]],tblProducts[Item],tblProducts[Weight]),"BULK")</f>
        <v>10</v>
      </c>
      <c r="H228">
        <f>_xlfn.LET(_xlpm.weight,_xlfn.XLOOKUP(tblOrders4[[#This Row],[Product ID]],tblProducts[Item],tblProducts[Weight]),
IF(_xlpm.weight&lt;40,_xlpm.weight,"BULK"))</f>
        <v>10</v>
      </c>
    </row>
    <row r="229" spans="2:8" x14ac:dyDescent="0.25">
      <c r="B229">
        <v>5247</v>
      </c>
      <c r="C229" s="18">
        <v>44569</v>
      </c>
      <c r="D229" t="s">
        <v>3652</v>
      </c>
      <c r="E229">
        <v>4</v>
      </c>
      <c r="F229" t="s">
        <v>3647</v>
      </c>
      <c r="G229">
        <f>IF(_xlfn.XLOOKUP(tblOrders4[[#This Row],[Product ID]],tblProducts[Item],tblProducts[Weight])&lt;40,_xlfn.XLOOKUP(tblOrders4[[#This Row],[Product ID]],tblProducts[Item],tblProducts[Weight]),"BULK")</f>
        <v>38</v>
      </c>
      <c r="H229">
        <f>_xlfn.LET(_xlpm.weight,_xlfn.XLOOKUP(tblOrders4[[#This Row],[Product ID]],tblProducts[Item],tblProducts[Weight]),
IF(_xlpm.weight&lt;40,_xlpm.weight,"BULK"))</f>
        <v>38</v>
      </c>
    </row>
    <row r="230" spans="2:8" x14ac:dyDescent="0.25">
      <c r="B230">
        <v>5248</v>
      </c>
      <c r="C230" s="18">
        <v>44569</v>
      </c>
      <c r="D230" t="s">
        <v>3658</v>
      </c>
      <c r="E230">
        <v>2</v>
      </c>
      <c r="F230" t="s">
        <v>3657</v>
      </c>
      <c r="G230">
        <f>IF(_xlfn.XLOOKUP(tblOrders4[[#This Row],[Product ID]],tblProducts[Item],tblProducts[Weight])&lt;40,_xlfn.XLOOKUP(tblOrders4[[#This Row],[Product ID]],tblProducts[Item],tblProducts[Weight]),"BULK")</f>
        <v>10</v>
      </c>
      <c r="H230">
        <f>_xlfn.LET(_xlpm.weight,_xlfn.XLOOKUP(tblOrders4[[#This Row],[Product ID]],tblProducts[Item],tblProducts[Weight]),
IF(_xlpm.weight&lt;40,_xlpm.weight,"BULK"))</f>
        <v>10</v>
      </c>
    </row>
    <row r="231" spans="2:8" x14ac:dyDescent="0.25">
      <c r="B231">
        <v>5249</v>
      </c>
      <c r="C231" s="18">
        <v>44569</v>
      </c>
      <c r="D231" t="s">
        <v>3659</v>
      </c>
      <c r="E231">
        <v>1</v>
      </c>
      <c r="F231" t="s">
        <v>3644</v>
      </c>
      <c r="G231" t="str">
        <f>IF(_xlfn.XLOOKUP(tblOrders4[[#This Row],[Product ID]],tblProducts[Item],tblProducts[Weight])&lt;40,_xlfn.XLOOKUP(tblOrders4[[#This Row],[Product ID]],tblProducts[Item],tblProducts[Weight]),"BULK")</f>
        <v>BULK</v>
      </c>
      <c r="H231" t="str">
        <f>_xlfn.LET(_xlpm.weight,_xlfn.XLOOKUP(tblOrders4[[#This Row],[Product ID]],tblProducts[Item],tblProducts[Weight]),
IF(_xlpm.weight&lt;40,_xlpm.weight,"BULK"))</f>
        <v>BULK</v>
      </c>
    </row>
    <row r="232" spans="2:8" x14ac:dyDescent="0.25">
      <c r="B232">
        <v>5250</v>
      </c>
      <c r="C232" s="18">
        <v>44569</v>
      </c>
      <c r="D232" t="s">
        <v>3643</v>
      </c>
      <c r="E232">
        <v>4</v>
      </c>
      <c r="F232" t="s">
        <v>3647</v>
      </c>
      <c r="G232">
        <f>IF(_xlfn.XLOOKUP(tblOrders4[[#This Row],[Product ID]],tblProducts[Item],tblProducts[Weight])&lt;40,_xlfn.XLOOKUP(tblOrders4[[#This Row],[Product ID]],tblProducts[Item],tblProducts[Weight]),"BULK")</f>
        <v>12</v>
      </c>
      <c r="H232">
        <f>_xlfn.LET(_xlpm.weight,_xlfn.XLOOKUP(tblOrders4[[#This Row],[Product ID]],tblProducts[Item],tblProducts[Weight]),
IF(_xlpm.weight&lt;40,_xlpm.weight,"BULK"))</f>
        <v>12</v>
      </c>
    </row>
    <row r="233" spans="2:8" x14ac:dyDescent="0.25">
      <c r="B233">
        <v>5251</v>
      </c>
      <c r="C233" s="18">
        <v>44569</v>
      </c>
      <c r="D233" t="s">
        <v>3656</v>
      </c>
      <c r="E233">
        <v>3</v>
      </c>
      <c r="F233" t="s">
        <v>3657</v>
      </c>
      <c r="G233">
        <f>IF(_xlfn.XLOOKUP(tblOrders4[[#This Row],[Product ID]],tblProducts[Item],tblProducts[Weight])&lt;40,_xlfn.XLOOKUP(tblOrders4[[#This Row],[Product ID]],tblProducts[Item],tblProducts[Weight]),"BULK")</f>
        <v>33</v>
      </c>
      <c r="H233">
        <f>_xlfn.LET(_xlpm.weight,_xlfn.XLOOKUP(tblOrders4[[#This Row],[Product ID]],tblProducts[Item],tblProducts[Weight]),
IF(_xlpm.weight&lt;40,_xlpm.weight,"BULK"))</f>
        <v>33</v>
      </c>
    </row>
    <row r="234" spans="2:8" x14ac:dyDescent="0.25">
      <c r="B234">
        <v>5252</v>
      </c>
      <c r="C234" s="18">
        <v>44569</v>
      </c>
      <c r="D234" t="s">
        <v>3649</v>
      </c>
      <c r="E234">
        <v>1</v>
      </c>
      <c r="F234" t="s">
        <v>3647</v>
      </c>
      <c r="G234">
        <f>IF(_xlfn.XLOOKUP(tblOrders4[[#This Row],[Product ID]],tblProducts[Item],tblProducts[Weight])&lt;40,_xlfn.XLOOKUP(tblOrders4[[#This Row],[Product ID]],tblProducts[Item],tblProducts[Weight]),"BULK")</f>
        <v>29</v>
      </c>
      <c r="H234">
        <f>_xlfn.LET(_xlpm.weight,_xlfn.XLOOKUP(tblOrders4[[#This Row],[Product ID]],tblProducts[Item],tblProducts[Weight]),
IF(_xlpm.weight&lt;40,_xlpm.weight,"BULK"))</f>
        <v>29</v>
      </c>
    </row>
    <row r="235" spans="2:8" x14ac:dyDescent="0.25">
      <c r="B235">
        <v>5253</v>
      </c>
      <c r="C235" s="18">
        <v>44569</v>
      </c>
      <c r="D235" t="s">
        <v>3652</v>
      </c>
      <c r="E235">
        <v>2</v>
      </c>
      <c r="F235" t="s">
        <v>3647</v>
      </c>
      <c r="G235">
        <f>IF(_xlfn.XLOOKUP(tblOrders4[[#This Row],[Product ID]],tblProducts[Item],tblProducts[Weight])&lt;40,_xlfn.XLOOKUP(tblOrders4[[#This Row],[Product ID]],tblProducts[Item],tblProducts[Weight]),"BULK")</f>
        <v>38</v>
      </c>
      <c r="H235">
        <f>_xlfn.LET(_xlpm.weight,_xlfn.XLOOKUP(tblOrders4[[#This Row],[Product ID]],tblProducts[Item],tblProducts[Weight]),
IF(_xlpm.weight&lt;40,_xlpm.weight,"BULK"))</f>
        <v>38</v>
      </c>
    </row>
    <row r="236" spans="2:8" x14ac:dyDescent="0.25">
      <c r="B236">
        <v>5254</v>
      </c>
      <c r="C236" s="18">
        <v>44569</v>
      </c>
      <c r="D236" t="s">
        <v>3651</v>
      </c>
      <c r="E236">
        <v>4</v>
      </c>
      <c r="F236" t="s">
        <v>3653</v>
      </c>
      <c r="G236">
        <f>IF(_xlfn.XLOOKUP(tblOrders4[[#This Row],[Product ID]],tblProducts[Item],tblProducts[Weight])&lt;40,_xlfn.XLOOKUP(tblOrders4[[#This Row],[Product ID]],tblProducts[Item],tblProducts[Weight]),"BULK")</f>
        <v>10</v>
      </c>
      <c r="H236">
        <f>_xlfn.LET(_xlpm.weight,_xlfn.XLOOKUP(tblOrders4[[#This Row],[Product ID]],tblProducts[Item],tblProducts[Weight]),
IF(_xlpm.weight&lt;40,_xlpm.weight,"BULK"))</f>
        <v>10</v>
      </c>
    </row>
    <row r="237" spans="2:8" x14ac:dyDescent="0.25">
      <c r="B237">
        <v>5255</v>
      </c>
      <c r="C237" s="18">
        <v>44569</v>
      </c>
      <c r="D237" t="s">
        <v>3651</v>
      </c>
      <c r="E237">
        <v>1</v>
      </c>
      <c r="F237" t="s">
        <v>3648</v>
      </c>
      <c r="G237">
        <f>IF(_xlfn.XLOOKUP(tblOrders4[[#This Row],[Product ID]],tblProducts[Item],tblProducts[Weight])&lt;40,_xlfn.XLOOKUP(tblOrders4[[#This Row],[Product ID]],tblProducts[Item],tblProducts[Weight]),"BULK")</f>
        <v>10</v>
      </c>
      <c r="H237">
        <f>_xlfn.LET(_xlpm.weight,_xlfn.XLOOKUP(tblOrders4[[#This Row],[Product ID]],tblProducts[Item],tblProducts[Weight]),
IF(_xlpm.weight&lt;40,_xlpm.weight,"BULK"))</f>
        <v>10</v>
      </c>
    </row>
    <row r="238" spans="2:8" x14ac:dyDescent="0.25">
      <c r="B238">
        <v>5256</v>
      </c>
      <c r="C238" s="18">
        <v>44569</v>
      </c>
      <c r="D238" t="s">
        <v>3659</v>
      </c>
      <c r="E238">
        <v>4</v>
      </c>
      <c r="F238" t="s">
        <v>3653</v>
      </c>
      <c r="G238" t="str">
        <f>IF(_xlfn.XLOOKUP(tblOrders4[[#This Row],[Product ID]],tblProducts[Item],tblProducts[Weight])&lt;40,_xlfn.XLOOKUP(tblOrders4[[#This Row],[Product ID]],tblProducts[Item],tblProducts[Weight]),"BULK")</f>
        <v>BULK</v>
      </c>
      <c r="H238" t="str">
        <f>_xlfn.LET(_xlpm.weight,_xlfn.XLOOKUP(tblOrders4[[#This Row],[Product ID]],tblProducts[Item],tblProducts[Weight]),
IF(_xlpm.weight&lt;40,_xlpm.weight,"BULK"))</f>
        <v>BULK</v>
      </c>
    </row>
    <row r="239" spans="2:8" x14ac:dyDescent="0.25">
      <c r="B239">
        <v>5257</v>
      </c>
      <c r="C239" s="18">
        <v>44569</v>
      </c>
      <c r="D239" t="s">
        <v>3652</v>
      </c>
      <c r="E239">
        <v>4</v>
      </c>
      <c r="F239" t="s">
        <v>3657</v>
      </c>
      <c r="G239">
        <f>IF(_xlfn.XLOOKUP(tblOrders4[[#This Row],[Product ID]],tblProducts[Item],tblProducts[Weight])&lt;40,_xlfn.XLOOKUP(tblOrders4[[#This Row],[Product ID]],tblProducts[Item],tblProducts[Weight]),"BULK")</f>
        <v>38</v>
      </c>
      <c r="H239">
        <f>_xlfn.LET(_xlpm.weight,_xlfn.XLOOKUP(tblOrders4[[#This Row],[Product ID]],tblProducts[Item],tblProducts[Weight]),
IF(_xlpm.weight&lt;40,_xlpm.weight,"BULK"))</f>
        <v>38</v>
      </c>
    </row>
    <row r="240" spans="2:8" x14ac:dyDescent="0.25">
      <c r="B240">
        <v>5258</v>
      </c>
      <c r="C240" s="18">
        <v>44569</v>
      </c>
      <c r="D240" t="s">
        <v>3659</v>
      </c>
      <c r="E240">
        <v>1</v>
      </c>
      <c r="F240" t="s">
        <v>3644</v>
      </c>
      <c r="G240" t="str">
        <f>IF(_xlfn.XLOOKUP(tblOrders4[[#This Row],[Product ID]],tblProducts[Item],tblProducts[Weight])&lt;40,_xlfn.XLOOKUP(tblOrders4[[#This Row],[Product ID]],tblProducts[Item],tblProducts[Weight]),"BULK")</f>
        <v>BULK</v>
      </c>
      <c r="H240" t="str">
        <f>_xlfn.LET(_xlpm.weight,_xlfn.XLOOKUP(tblOrders4[[#This Row],[Product ID]],tblProducts[Item],tblProducts[Weight]),
IF(_xlpm.weight&lt;40,_xlpm.weight,"BULK"))</f>
        <v>BULK</v>
      </c>
    </row>
    <row r="241" spans="2:8" x14ac:dyDescent="0.25">
      <c r="B241">
        <v>5259</v>
      </c>
      <c r="C241" s="18">
        <v>44569</v>
      </c>
      <c r="D241" t="s">
        <v>3658</v>
      </c>
      <c r="E241">
        <v>4</v>
      </c>
      <c r="F241" t="s">
        <v>3653</v>
      </c>
      <c r="G241">
        <f>IF(_xlfn.XLOOKUP(tblOrders4[[#This Row],[Product ID]],tblProducts[Item],tblProducts[Weight])&lt;40,_xlfn.XLOOKUP(tblOrders4[[#This Row],[Product ID]],tblProducts[Item],tblProducts[Weight]),"BULK")</f>
        <v>10</v>
      </c>
      <c r="H241">
        <f>_xlfn.LET(_xlpm.weight,_xlfn.XLOOKUP(tblOrders4[[#This Row],[Product ID]],tblProducts[Item],tblProducts[Weight]),
IF(_xlpm.weight&lt;40,_xlpm.weight,"BULK"))</f>
        <v>10</v>
      </c>
    </row>
    <row r="242" spans="2:8" x14ac:dyDescent="0.25">
      <c r="B242">
        <v>5260</v>
      </c>
      <c r="C242" s="18">
        <v>44569</v>
      </c>
      <c r="D242" t="s">
        <v>3658</v>
      </c>
      <c r="E242">
        <v>4</v>
      </c>
      <c r="F242" t="s">
        <v>3653</v>
      </c>
      <c r="G242">
        <f>IF(_xlfn.XLOOKUP(tblOrders4[[#This Row],[Product ID]],tblProducts[Item],tblProducts[Weight])&lt;40,_xlfn.XLOOKUP(tblOrders4[[#This Row],[Product ID]],tblProducts[Item],tblProducts[Weight]),"BULK")</f>
        <v>10</v>
      </c>
      <c r="H242">
        <f>_xlfn.LET(_xlpm.weight,_xlfn.XLOOKUP(tblOrders4[[#This Row],[Product ID]],tblProducts[Item],tblProducts[Weight]),
IF(_xlpm.weight&lt;40,_xlpm.weight,"BULK"))</f>
        <v>10</v>
      </c>
    </row>
    <row r="243" spans="2:8" x14ac:dyDescent="0.25">
      <c r="B243">
        <v>5261</v>
      </c>
      <c r="C243" s="18">
        <v>44569</v>
      </c>
      <c r="D243" t="s">
        <v>3651</v>
      </c>
      <c r="E243">
        <v>3</v>
      </c>
      <c r="F243" t="s">
        <v>3657</v>
      </c>
      <c r="G243">
        <f>IF(_xlfn.XLOOKUP(tblOrders4[[#This Row],[Product ID]],tblProducts[Item],tblProducts[Weight])&lt;40,_xlfn.XLOOKUP(tblOrders4[[#This Row],[Product ID]],tblProducts[Item],tblProducts[Weight]),"BULK")</f>
        <v>10</v>
      </c>
      <c r="H243">
        <f>_xlfn.LET(_xlpm.weight,_xlfn.XLOOKUP(tblOrders4[[#This Row],[Product ID]],tblProducts[Item],tblProducts[Weight]),
IF(_xlpm.weight&lt;40,_xlpm.weight,"BULK"))</f>
        <v>10</v>
      </c>
    </row>
    <row r="244" spans="2:8" x14ac:dyDescent="0.25">
      <c r="B244">
        <v>5262</v>
      </c>
      <c r="C244" s="18">
        <v>44569</v>
      </c>
      <c r="D244" t="s">
        <v>3643</v>
      </c>
      <c r="E244">
        <v>4</v>
      </c>
      <c r="F244" t="s">
        <v>3644</v>
      </c>
      <c r="G244">
        <f>IF(_xlfn.XLOOKUP(tblOrders4[[#This Row],[Product ID]],tblProducts[Item],tblProducts[Weight])&lt;40,_xlfn.XLOOKUP(tblOrders4[[#This Row],[Product ID]],tblProducts[Item],tblProducts[Weight]),"BULK")</f>
        <v>12</v>
      </c>
      <c r="H244">
        <f>_xlfn.LET(_xlpm.weight,_xlfn.XLOOKUP(tblOrders4[[#This Row],[Product ID]],tblProducts[Item],tblProducts[Weight]),
IF(_xlpm.weight&lt;40,_xlpm.weight,"BULK"))</f>
        <v>12</v>
      </c>
    </row>
    <row r="245" spans="2:8" x14ac:dyDescent="0.25">
      <c r="B245">
        <v>5263</v>
      </c>
      <c r="C245" s="18">
        <v>44569</v>
      </c>
      <c r="D245" t="s">
        <v>3646</v>
      </c>
      <c r="E245">
        <v>2</v>
      </c>
      <c r="F245" t="s">
        <v>3648</v>
      </c>
      <c r="G245">
        <f>IF(_xlfn.XLOOKUP(tblOrders4[[#This Row],[Product ID]],tblProducts[Item],tblProducts[Weight])&lt;40,_xlfn.XLOOKUP(tblOrders4[[#This Row],[Product ID]],tblProducts[Item],tblProducts[Weight]),"BULK")</f>
        <v>29</v>
      </c>
      <c r="H245">
        <f>_xlfn.LET(_xlpm.weight,_xlfn.XLOOKUP(tblOrders4[[#This Row],[Product ID]],tblProducts[Item],tblProducts[Weight]),
IF(_xlpm.weight&lt;40,_xlpm.weight,"BULK"))</f>
        <v>29</v>
      </c>
    </row>
    <row r="246" spans="2:8" x14ac:dyDescent="0.25">
      <c r="B246">
        <v>5264</v>
      </c>
      <c r="C246" s="18">
        <v>44569</v>
      </c>
      <c r="D246" t="s">
        <v>3659</v>
      </c>
      <c r="E246">
        <v>3</v>
      </c>
      <c r="F246" t="s">
        <v>3653</v>
      </c>
      <c r="G246" t="str">
        <f>IF(_xlfn.XLOOKUP(tblOrders4[[#This Row],[Product ID]],tblProducts[Item],tblProducts[Weight])&lt;40,_xlfn.XLOOKUP(tblOrders4[[#This Row],[Product ID]],tblProducts[Item],tblProducts[Weight]),"BULK")</f>
        <v>BULK</v>
      </c>
      <c r="H246" t="str">
        <f>_xlfn.LET(_xlpm.weight,_xlfn.XLOOKUP(tblOrders4[[#This Row],[Product ID]],tblProducts[Item],tblProducts[Weight]),
IF(_xlpm.weight&lt;40,_xlpm.weight,"BULK"))</f>
        <v>BULK</v>
      </c>
    </row>
    <row r="247" spans="2:8" x14ac:dyDescent="0.25">
      <c r="B247">
        <v>5265</v>
      </c>
      <c r="C247" s="18">
        <v>44569</v>
      </c>
      <c r="D247" t="s">
        <v>3659</v>
      </c>
      <c r="E247">
        <v>1</v>
      </c>
      <c r="F247" t="s">
        <v>3653</v>
      </c>
      <c r="G247" t="str">
        <f>IF(_xlfn.XLOOKUP(tblOrders4[[#This Row],[Product ID]],tblProducts[Item],tblProducts[Weight])&lt;40,_xlfn.XLOOKUP(tblOrders4[[#This Row],[Product ID]],tblProducts[Item],tblProducts[Weight]),"BULK")</f>
        <v>BULK</v>
      </c>
      <c r="H247" t="str">
        <f>_xlfn.LET(_xlpm.weight,_xlfn.XLOOKUP(tblOrders4[[#This Row],[Product ID]],tblProducts[Item],tblProducts[Weight]),
IF(_xlpm.weight&lt;40,_xlpm.weight,"BULK"))</f>
        <v>BULK</v>
      </c>
    </row>
    <row r="248" spans="2:8" x14ac:dyDescent="0.25">
      <c r="B248">
        <v>5266</v>
      </c>
      <c r="C248" s="18">
        <v>44569</v>
      </c>
      <c r="D248" t="s">
        <v>3649</v>
      </c>
      <c r="E248">
        <v>1</v>
      </c>
      <c r="F248" t="s">
        <v>3655</v>
      </c>
      <c r="G248">
        <f>IF(_xlfn.XLOOKUP(tblOrders4[[#This Row],[Product ID]],tblProducts[Item],tblProducts[Weight])&lt;40,_xlfn.XLOOKUP(tblOrders4[[#This Row],[Product ID]],tblProducts[Item],tblProducts[Weight]),"BULK")</f>
        <v>29</v>
      </c>
      <c r="H248">
        <f>_xlfn.LET(_xlpm.weight,_xlfn.XLOOKUP(tblOrders4[[#This Row],[Product ID]],tblProducts[Item],tblProducts[Weight]),
IF(_xlpm.weight&lt;40,_xlpm.weight,"BULK"))</f>
        <v>29</v>
      </c>
    </row>
    <row r="249" spans="2:8" x14ac:dyDescent="0.25">
      <c r="B249">
        <v>5267</v>
      </c>
      <c r="C249" s="18">
        <v>44569</v>
      </c>
      <c r="D249" t="s">
        <v>3656</v>
      </c>
      <c r="E249">
        <v>2</v>
      </c>
      <c r="F249" t="s">
        <v>3653</v>
      </c>
      <c r="G249">
        <f>IF(_xlfn.XLOOKUP(tblOrders4[[#This Row],[Product ID]],tblProducts[Item],tblProducts[Weight])&lt;40,_xlfn.XLOOKUP(tblOrders4[[#This Row],[Product ID]],tblProducts[Item],tblProducts[Weight]),"BULK")</f>
        <v>33</v>
      </c>
      <c r="H249">
        <f>_xlfn.LET(_xlpm.weight,_xlfn.XLOOKUP(tblOrders4[[#This Row],[Product ID]],tblProducts[Item],tblProducts[Weight]),
IF(_xlpm.weight&lt;40,_xlpm.weight,"BULK"))</f>
        <v>33</v>
      </c>
    </row>
    <row r="250" spans="2:8" x14ac:dyDescent="0.25">
      <c r="B250">
        <v>5268</v>
      </c>
      <c r="C250" s="18">
        <v>44569</v>
      </c>
      <c r="D250" t="s">
        <v>3649</v>
      </c>
      <c r="E250">
        <v>2</v>
      </c>
      <c r="F250" t="s">
        <v>3644</v>
      </c>
      <c r="G250">
        <f>IF(_xlfn.XLOOKUP(tblOrders4[[#This Row],[Product ID]],tblProducts[Item],tblProducts[Weight])&lt;40,_xlfn.XLOOKUP(tblOrders4[[#This Row],[Product ID]],tblProducts[Item],tblProducts[Weight]),"BULK")</f>
        <v>29</v>
      </c>
      <c r="H250">
        <f>_xlfn.LET(_xlpm.weight,_xlfn.XLOOKUP(tblOrders4[[#This Row],[Product ID]],tblProducts[Item],tblProducts[Weight]),
IF(_xlpm.weight&lt;40,_xlpm.weight,"BULK"))</f>
        <v>29</v>
      </c>
    </row>
    <row r="251" spans="2:8" x14ac:dyDescent="0.25">
      <c r="B251">
        <v>5269</v>
      </c>
      <c r="C251" s="18">
        <v>44569</v>
      </c>
      <c r="D251" t="s">
        <v>3656</v>
      </c>
      <c r="E251">
        <v>3</v>
      </c>
      <c r="F251" t="s">
        <v>3647</v>
      </c>
      <c r="G251">
        <f>IF(_xlfn.XLOOKUP(tblOrders4[[#This Row],[Product ID]],tblProducts[Item],tblProducts[Weight])&lt;40,_xlfn.XLOOKUP(tblOrders4[[#This Row],[Product ID]],tblProducts[Item],tblProducts[Weight]),"BULK")</f>
        <v>33</v>
      </c>
      <c r="H251">
        <f>_xlfn.LET(_xlpm.weight,_xlfn.XLOOKUP(tblOrders4[[#This Row],[Product ID]],tblProducts[Item],tblProducts[Weight]),
IF(_xlpm.weight&lt;40,_xlpm.weight,"BULK"))</f>
        <v>33</v>
      </c>
    </row>
    <row r="252" spans="2:8" x14ac:dyDescent="0.25">
      <c r="B252">
        <v>5270</v>
      </c>
      <c r="C252" s="18">
        <v>44569</v>
      </c>
      <c r="D252" t="s">
        <v>3654</v>
      </c>
      <c r="E252">
        <v>2</v>
      </c>
      <c r="F252" t="s">
        <v>3655</v>
      </c>
      <c r="G252" t="str">
        <f>IF(_xlfn.XLOOKUP(tblOrders4[[#This Row],[Product ID]],tblProducts[Item],tblProducts[Weight])&lt;40,_xlfn.XLOOKUP(tblOrders4[[#This Row],[Product ID]],tblProducts[Item],tblProducts[Weight]),"BULK")</f>
        <v>BULK</v>
      </c>
      <c r="H252" t="str">
        <f>_xlfn.LET(_xlpm.weight,_xlfn.XLOOKUP(tblOrders4[[#This Row],[Product ID]],tblProducts[Item],tblProducts[Weight]),
IF(_xlpm.weight&lt;40,_xlpm.weight,"BULK"))</f>
        <v>BULK</v>
      </c>
    </row>
    <row r="253" spans="2:8" x14ac:dyDescent="0.25">
      <c r="B253">
        <v>5271</v>
      </c>
      <c r="C253" s="18">
        <v>44569</v>
      </c>
      <c r="D253" t="s">
        <v>3658</v>
      </c>
      <c r="E253">
        <v>3</v>
      </c>
      <c r="F253" t="s">
        <v>3655</v>
      </c>
      <c r="G253">
        <f>IF(_xlfn.XLOOKUP(tblOrders4[[#This Row],[Product ID]],tblProducts[Item],tblProducts[Weight])&lt;40,_xlfn.XLOOKUP(tblOrders4[[#This Row],[Product ID]],tblProducts[Item],tblProducts[Weight]),"BULK")</f>
        <v>10</v>
      </c>
      <c r="H253">
        <f>_xlfn.LET(_xlpm.weight,_xlfn.XLOOKUP(tblOrders4[[#This Row],[Product ID]],tblProducts[Item],tblProducts[Weight]),
IF(_xlpm.weight&lt;40,_xlpm.weight,"BULK"))</f>
        <v>10</v>
      </c>
    </row>
    <row r="254" spans="2:8" x14ac:dyDescent="0.25">
      <c r="B254">
        <v>5272</v>
      </c>
      <c r="C254" s="18">
        <v>44570</v>
      </c>
      <c r="D254" t="s">
        <v>3656</v>
      </c>
      <c r="E254">
        <v>3</v>
      </c>
      <c r="F254" t="s">
        <v>3647</v>
      </c>
      <c r="G254">
        <f>IF(_xlfn.XLOOKUP(tblOrders4[[#This Row],[Product ID]],tblProducts[Item],tblProducts[Weight])&lt;40,_xlfn.XLOOKUP(tblOrders4[[#This Row],[Product ID]],tblProducts[Item],tblProducts[Weight]),"BULK")</f>
        <v>33</v>
      </c>
      <c r="H254">
        <f>_xlfn.LET(_xlpm.weight,_xlfn.XLOOKUP(tblOrders4[[#This Row],[Product ID]],tblProducts[Item],tblProducts[Weight]),
IF(_xlpm.weight&lt;40,_xlpm.weight,"BULK"))</f>
        <v>33</v>
      </c>
    </row>
    <row r="255" spans="2:8" x14ac:dyDescent="0.25">
      <c r="B255">
        <v>5273</v>
      </c>
      <c r="C255" s="18">
        <v>44570</v>
      </c>
      <c r="D255" t="s">
        <v>3654</v>
      </c>
      <c r="E255">
        <v>3</v>
      </c>
      <c r="F255" t="s">
        <v>3655</v>
      </c>
      <c r="G255" t="str">
        <f>IF(_xlfn.XLOOKUP(tblOrders4[[#This Row],[Product ID]],tblProducts[Item],tblProducts[Weight])&lt;40,_xlfn.XLOOKUP(tblOrders4[[#This Row],[Product ID]],tblProducts[Item],tblProducts[Weight]),"BULK")</f>
        <v>BULK</v>
      </c>
      <c r="H255" t="str">
        <f>_xlfn.LET(_xlpm.weight,_xlfn.XLOOKUP(tblOrders4[[#This Row],[Product ID]],tblProducts[Item],tblProducts[Weight]),
IF(_xlpm.weight&lt;40,_xlpm.weight,"BULK"))</f>
        <v>BULK</v>
      </c>
    </row>
    <row r="256" spans="2:8" x14ac:dyDescent="0.25">
      <c r="B256">
        <v>5274</v>
      </c>
      <c r="C256" s="18">
        <v>44570</v>
      </c>
      <c r="D256" t="s">
        <v>3649</v>
      </c>
      <c r="E256">
        <v>1</v>
      </c>
      <c r="F256" t="s">
        <v>3655</v>
      </c>
      <c r="G256">
        <f>IF(_xlfn.XLOOKUP(tblOrders4[[#This Row],[Product ID]],tblProducts[Item],tblProducts[Weight])&lt;40,_xlfn.XLOOKUP(tblOrders4[[#This Row],[Product ID]],tblProducts[Item],tblProducts[Weight]),"BULK")</f>
        <v>29</v>
      </c>
      <c r="H256">
        <f>_xlfn.LET(_xlpm.weight,_xlfn.XLOOKUP(tblOrders4[[#This Row],[Product ID]],tblProducts[Item],tblProducts[Weight]),
IF(_xlpm.weight&lt;40,_xlpm.weight,"BULK"))</f>
        <v>29</v>
      </c>
    </row>
    <row r="257" spans="2:8" x14ac:dyDescent="0.25">
      <c r="B257">
        <v>5275</v>
      </c>
      <c r="C257" s="18">
        <v>44570</v>
      </c>
      <c r="D257" t="s">
        <v>3656</v>
      </c>
      <c r="E257">
        <v>4</v>
      </c>
      <c r="F257" t="s">
        <v>3648</v>
      </c>
      <c r="G257">
        <f>IF(_xlfn.XLOOKUP(tblOrders4[[#This Row],[Product ID]],tblProducts[Item],tblProducts[Weight])&lt;40,_xlfn.XLOOKUP(tblOrders4[[#This Row],[Product ID]],tblProducts[Item],tblProducts[Weight]),"BULK")</f>
        <v>33</v>
      </c>
      <c r="H257">
        <f>_xlfn.LET(_xlpm.weight,_xlfn.XLOOKUP(tblOrders4[[#This Row],[Product ID]],tblProducts[Item],tblProducts[Weight]),
IF(_xlpm.weight&lt;40,_xlpm.weight,"BULK"))</f>
        <v>33</v>
      </c>
    </row>
    <row r="258" spans="2:8" x14ac:dyDescent="0.25">
      <c r="B258">
        <v>5276</v>
      </c>
      <c r="C258" s="18">
        <v>44570</v>
      </c>
      <c r="D258" t="s">
        <v>3646</v>
      </c>
      <c r="E258">
        <v>1</v>
      </c>
      <c r="F258" t="s">
        <v>3657</v>
      </c>
      <c r="G258">
        <f>IF(_xlfn.XLOOKUP(tblOrders4[[#This Row],[Product ID]],tblProducts[Item],tblProducts[Weight])&lt;40,_xlfn.XLOOKUP(tblOrders4[[#This Row],[Product ID]],tblProducts[Item],tblProducts[Weight]),"BULK")</f>
        <v>29</v>
      </c>
      <c r="H258">
        <f>_xlfn.LET(_xlpm.weight,_xlfn.XLOOKUP(tblOrders4[[#This Row],[Product ID]],tblProducts[Item],tblProducts[Weight]),
IF(_xlpm.weight&lt;40,_xlpm.weight,"BULK"))</f>
        <v>29</v>
      </c>
    </row>
    <row r="259" spans="2:8" x14ac:dyDescent="0.25">
      <c r="B259">
        <v>5277</v>
      </c>
      <c r="C259" s="18">
        <v>44570</v>
      </c>
      <c r="D259" t="s">
        <v>3651</v>
      </c>
      <c r="E259">
        <v>3</v>
      </c>
      <c r="F259" t="s">
        <v>3648</v>
      </c>
      <c r="G259">
        <f>IF(_xlfn.XLOOKUP(tblOrders4[[#This Row],[Product ID]],tblProducts[Item],tblProducts[Weight])&lt;40,_xlfn.XLOOKUP(tblOrders4[[#This Row],[Product ID]],tblProducts[Item],tblProducts[Weight]),"BULK")</f>
        <v>10</v>
      </c>
      <c r="H259">
        <f>_xlfn.LET(_xlpm.weight,_xlfn.XLOOKUP(tblOrders4[[#This Row],[Product ID]],tblProducts[Item],tblProducts[Weight]),
IF(_xlpm.weight&lt;40,_xlpm.weight,"BULK"))</f>
        <v>10</v>
      </c>
    </row>
    <row r="260" spans="2:8" x14ac:dyDescent="0.25">
      <c r="B260">
        <v>5278</v>
      </c>
      <c r="C260" s="18">
        <v>44570</v>
      </c>
      <c r="D260" t="s">
        <v>3650</v>
      </c>
      <c r="E260">
        <v>4</v>
      </c>
      <c r="F260" t="s">
        <v>3655</v>
      </c>
      <c r="G260">
        <f>IF(_xlfn.XLOOKUP(tblOrders4[[#This Row],[Product ID]],tblProducts[Item],tblProducts[Weight])&lt;40,_xlfn.XLOOKUP(tblOrders4[[#This Row],[Product ID]],tblProducts[Item],tblProducts[Weight]),"BULK")</f>
        <v>8</v>
      </c>
      <c r="H260">
        <f>_xlfn.LET(_xlpm.weight,_xlfn.XLOOKUP(tblOrders4[[#This Row],[Product ID]],tblProducts[Item],tblProducts[Weight]),
IF(_xlpm.weight&lt;40,_xlpm.weight,"BULK"))</f>
        <v>8</v>
      </c>
    </row>
    <row r="261" spans="2:8" x14ac:dyDescent="0.25">
      <c r="B261">
        <v>5279</v>
      </c>
      <c r="C261" s="18">
        <v>44570</v>
      </c>
      <c r="D261" t="s">
        <v>3652</v>
      </c>
      <c r="E261">
        <v>1</v>
      </c>
      <c r="F261" t="s">
        <v>3657</v>
      </c>
      <c r="G261">
        <f>IF(_xlfn.XLOOKUP(tblOrders4[[#This Row],[Product ID]],tblProducts[Item],tblProducts[Weight])&lt;40,_xlfn.XLOOKUP(tblOrders4[[#This Row],[Product ID]],tblProducts[Item],tblProducts[Weight]),"BULK")</f>
        <v>38</v>
      </c>
      <c r="H261">
        <f>_xlfn.LET(_xlpm.weight,_xlfn.XLOOKUP(tblOrders4[[#This Row],[Product ID]],tblProducts[Item],tblProducts[Weight]),
IF(_xlpm.weight&lt;40,_xlpm.weight,"BULK"))</f>
        <v>38</v>
      </c>
    </row>
    <row r="262" spans="2:8" x14ac:dyDescent="0.25">
      <c r="B262">
        <v>5280</v>
      </c>
      <c r="C262" s="18">
        <v>44570</v>
      </c>
      <c r="D262" t="s">
        <v>3643</v>
      </c>
      <c r="E262">
        <v>4</v>
      </c>
      <c r="F262" t="s">
        <v>3644</v>
      </c>
      <c r="G262">
        <f>IF(_xlfn.XLOOKUP(tblOrders4[[#This Row],[Product ID]],tblProducts[Item],tblProducts[Weight])&lt;40,_xlfn.XLOOKUP(tblOrders4[[#This Row],[Product ID]],tblProducts[Item],tblProducts[Weight]),"BULK")</f>
        <v>12</v>
      </c>
      <c r="H262">
        <f>_xlfn.LET(_xlpm.weight,_xlfn.XLOOKUP(tblOrders4[[#This Row],[Product ID]],tblProducts[Item],tblProducts[Weight]),
IF(_xlpm.weight&lt;40,_xlpm.weight,"BULK"))</f>
        <v>12</v>
      </c>
    </row>
    <row r="263" spans="2:8" x14ac:dyDescent="0.25">
      <c r="B263">
        <v>5281</v>
      </c>
      <c r="C263" s="18">
        <v>44570</v>
      </c>
      <c r="D263" t="s">
        <v>3643</v>
      </c>
      <c r="E263">
        <v>3</v>
      </c>
      <c r="F263" t="s">
        <v>3655</v>
      </c>
      <c r="G263">
        <f>IF(_xlfn.XLOOKUP(tblOrders4[[#This Row],[Product ID]],tblProducts[Item],tblProducts[Weight])&lt;40,_xlfn.XLOOKUP(tblOrders4[[#This Row],[Product ID]],tblProducts[Item],tblProducts[Weight]),"BULK")</f>
        <v>12</v>
      </c>
      <c r="H263">
        <f>_xlfn.LET(_xlpm.weight,_xlfn.XLOOKUP(tblOrders4[[#This Row],[Product ID]],tblProducts[Item],tblProducts[Weight]),
IF(_xlpm.weight&lt;40,_xlpm.weight,"BULK"))</f>
        <v>12</v>
      </c>
    </row>
    <row r="264" spans="2:8" x14ac:dyDescent="0.25">
      <c r="B264">
        <v>5282</v>
      </c>
      <c r="C264" s="18">
        <v>44570</v>
      </c>
      <c r="D264" t="s">
        <v>3656</v>
      </c>
      <c r="E264">
        <v>1</v>
      </c>
      <c r="F264" t="s">
        <v>3653</v>
      </c>
      <c r="G264">
        <f>IF(_xlfn.XLOOKUP(tblOrders4[[#This Row],[Product ID]],tblProducts[Item],tblProducts[Weight])&lt;40,_xlfn.XLOOKUP(tblOrders4[[#This Row],[Product ID]],tblProducts[Item],tblProducts[Weight]),"BULK")</f>
        <v>33</v>
      </c>
      <c r="H264">
        <f>_xlfn.LET(_xlpm.weight,_xlfn.XLOOKUP(tblOrders4[[#This Row],[Product ID]],tblProducts[Item],tblProducts[Weight]),
IF(_xlpm.weight&lt;40,_xlpm.weight,"BULK"))</f>
        <v>33</v>
      </c>
    </row>
    <row r="265" spans="2:8" x14ac:dyDescent="0.25">
      <c r="B265">
        <v>5283</v>
      </c>
      <c r="C265" s="18">
        <v>44570</v>
      </c>
      <c r="D265" t="s">
        <v>3645</v>
      </c>
      <c r="E265">
        <v>4</v>
      </c>
      <c r="F265" t="s">
        <v>3647</v>
      </c>
      <c r="G265" t="str">
        <f>IF(_xlfn.XLOOKUP(tblOrders4[[#This Row],[Product ID]],tblProducts[Item],tblProducts[Weight])&lt;40,_xlfn.XLOOKUP(tblOrders4[[#This Row],[Product ID]],tblProducts[Item],tblProducts[Weight]),"BULK")</f>
        <v>BULK</v>
      </c>
      <c r="H265" t="str">
        <f>_xlfn.LET(_xlpm.weight,_xlfn.XLOOKUP(tblOrders4[[#This Row],[Product ID]],tblProducts[Item],tblProducts[Weight]),
IF(_xlpm.weight&lt;40,_xlpm.weight,"BULK"))</f>
        <v>BULK</v>
      </c>
    </row>
    <row r="266" spans="2:8" x14ac:dyDescent="0.25">
      <c r="B266">
        <v>5284</v>
      </c>
      <c r="C266" s="18">
        <v>44570</v>
      </c>
      <c r="D266" t="s">
        <v>3643</v>
      </c>
      <c r="E266">
        <v>2</v>
      </c>
      <c r="F266" t="s">
        <v>3648</v>
      </c>
      <c r="G266">
        <f>IF(_xlfn.XLOOKUP(tblOrders4[[#This Row],[Product ID]],tblProducts[Item],tblProducts[Weight])&lt;40,_xlfn.XLOOKUP(tblOrders4[[#This Row],[Product ID]],tblProducts[Item],tblProducts[Weight]),"BULK")</f>
        <v>12</v>
      </c>
      <c r="H266">
        <f>_xlfn.LET(_xlpm.weight,_xlfn.XLOOKUP(tblOrders4[[#This Row],[Product ID]],tblProducts[Item],tblProducts[Weight]),
IF(_xlpm.weight&lt;40,_xlpm.weight,"BULK"))</f>
        <v>12</v>
      </c>
    </row>
    <row r="267" spans="2:8" x14ac:dyDescent="0.25">
      <c r="B267">
        <v>5285</v>
      </c>
      <c r="C267" s="18">
        <v>44570</v>
      </c>
      <c r="D267" t="s">
        <v>3646</v>
      </c>
      <c r="E267">
        <v>4</v>
      </c>
      <c r="F267" t="s">
        <v>3653</v>
      </c>
      <c r="G267">
        <f>IF(_xlfn.XLOOKUP(tblOrders4[[#This Row],[Product ID]],tblProducts[Item],tblProducts[Weight])&lt;40,_xlfn.XLOOKUP(tblOrders4[[#This Row],[Product ID]],tblProducts[Item],tblProducts[Weight]),"BULK")</f>
        <v>29</v>
      </c>
      <c r="H267">
        <f>_xlfn.LET(_xlpm.weight,_xlfn.XLOOKUP(tblOrders4[[#This Row],[Product ID]],tblProducts[Item],tblProducts[Weight]),
IF(_xlpm.weight&lt;40,_xlpm.weight,"BULK"))</f>
        <v>29</v>
      </c>
    </row>
    <row r="268" spans="2:8" x14ac:dyDescent="0.25">
      <c r="B268">
        <v>5286</v>
      </c>
      <c r="C268" s="18">
        <v>44570</v>
      </c>
      <c r="D268" t="s">
        <v>3656</v>
      </c>
      <c r="E268">
        <v>1</v>
      </c>
      <c r="F268" t="s">
        <v>3647</v>
      </c>
      <c r="G268">
        <f>IF(_xlfn.XLOOKUP(tblOrders4[[#This Row],[Product ID]],tblProducts[Item],tblProducts[Weight])&lt;40,_xlfn.XLOOKUP(tblOrders4[[#This Row],[Product ID]],tblProducts[Item],tblProducts[Weight]),"BULK")</f>
        <v>33</v>
      </c>
      <c r="H268">
        <f>_xlfn.LET(_xlpm.weight,_xlfn.XLOOKUP(tblOrders4[[#This Row],[Product ID]],tblProducts[Item],tblProducts[Weight]),
IF(_xlpm.weight&lt;40,_xlpm.weight,"BULK"))</f>
        <v>33</v>
      </c>
    </row>
    <row r="269" spans="2:8" x14ac:dyDescent="0.25">
      <c r="B269">
        <v>5287</v>
      </c>
      <c r="C269" s="18">
        <v>44570</v>
      </c>
      <c r="D269" t="s">
        <v>3650</v>
      </c>
      <c r="E269">
        <v>4</v>
      </c>
      <c r="F269" t="s">
        <v>3648</v>
      </c>
      <c r="G269">
        <f>IF(_xlfn.XLOOKUP(tblOrders4[[#This Row],[Product ID]],tblProducts[Item],tblProducts[Weight])&lt;40,_xlfn.XLOOKUP(tblOrders4[[#This Row],[Product ID]],tblProducts[Item],tblProducts[Weight]),"BULK")</f>
        <v>8</v>
      </c>
      <c r="H269">
        <f>_xlfn.LET(_xlpm.weight,_xlfn.XLOOKUP(tblOrders4[[#This Row],[Product ID]],tblProducts[Item],tblProducts[Weight]),
IF(_xlpm.weight&lt;40,_xlpm.weight,"BULK"))</f>
        <v>8</v>
      </c>
    </row>
    <row r="270" spans="2:8" x14ac:dyDescent="0.25">
      <c r="B270">
        <v>5288</v>
      </c>
      <c r="C270" s="18">
        <v>44570</v>
      </c>
      <c r="D270" t="s">
        <v>3659</v>
      </c>
      <c r="E270">
        <v>2</v>
      </c>
      <c r="F270" t="s">
        <v>3657</v>
      </c>
      <c r="G270" t="str">
        <f>IF(_xlfn.XLOOKUP(tblOrders4[[#This Row],[Product ID]],tblProducts[Item],tblProducts[Weight])&lt;40,_xlfn.XLOOKUP(tblOrders4[[#This Row],[Product ID]],tblProducts[Item],tblProducts[Weight]),"BULK")</f>
        <v>BULK</v>
      </c>
      <c r="H270" t="str">
        <f>_xlfn.LET(_xlpm.weight,_xlfn.XLOOKUP(tblOrders4[[#This Row],[Product ID]],tblProducts[Item],tblProducts[Weight]),
IF(_xlpm.weight&lt;40,_xlpm.weight,"BULK"))</f>
        <v>BULK</v>
      </c>
    </row>
    <row r="271" spans="2:8" x14ac:dyDescent="0.25">
      <c r="B271">
        <v>5289</v>
      </c>
      <c r="C271" s="18">
        <v>44570</v>
      </c>
      <c r="D271" t="s">
        <v>3643</v>
      </c>
      <c r="E271">
        <v>4</v>
      </c>
      <c r="F271" t="s">
        <v>3644</v>
      </c>
      <c r="G271">
        <f>IF(_xlfn.XLOOKUP(tblOrders4[[#This Row],[Product ID]],tblProducts[Item],tblProducts[Weight])&lt;40,_xlfn.XLOOKUP(tblOrders4[[#This Row],[Product ID]],tblProducts[Item],tblProducts[Weight]),"BULK")</f>
        <v>12</v>
      </c>
      <c r="H271">
        <f>_xlfn.LET(_xlpm.weight,_xlfn.XLOOKUP(tblOrders4[[#This Row],[Product ID]],tblProducts[Item],tblProducts[Weight]),
IF(_xlpm.weight&lt;40,_xlpm.weight,"BULK"))</f>
        <v>12</v>
      </c>
    </row>
    <row r="272" spans="2:8" x14ac:dyDescent="0.25">
      <c r="B272">
        <v>5290</v>
      </c>
      <c r="C272" s="18">
        <v>44570</v>
      </c>
      <c r="D272" t="s">
        <v>3652</v>
      </c>
      <c r="E272">
        <v>3</v>
      </c>
      <c r="F272" t="s">
        <v>3647</v>
      </c>
      <c r="G272">
        <f>IF(_xlfn.XLOOKUP(tblOrders4[[#This Row],[Product ID]],tblProducts[Item],tblProducts[Weight])&lt;40,_xlfn.XLOOKUP(tblOrders4[[#This Row],[Product ID]],tblProducts[Item],tblProducts[Weight]),"BULK")</f>
        <v>38</v>
      </c>
      <c r="H272">
        <f>_xlfn.LET(_xlpm.weight,_xlfn.XLOOKUP(tblOrders4[[#This Row],[Product ID]],tblProducts[Item],tblProducts[Weight]),
IF(_xlpm.weight&lt;40,_xlpm.weight,"BULK"))</f>
        <v>38</v>
      </c>
    </row>
    <row r="273" spans="2:8" x14ac:dyDescent="0.25">
      <c r="B273">
        <v>5291</v>
      </c>
      <c r="C273" s="18">
        <v>44570</v>
      </c>
      <c r="D273" t="s">
        <v>3646</v>
      </c>
      <c r="E273">
        <v>4</v>
      </c>
      <c r="F273" t="s">
        <v>3657</v>
      </c>
      <c r="G273">
        <f>IF(_xlfn.XLOOKUP(tblOrders4[[#This Row],[Product ID]],tblProducts[Item],tblProducts[Weight])&lt;40,_xlfn.XLOOKUP(tblOrders4[[#This Row],[Product ID]],tblProducts[Item],tblProducts[Weight]),"BULK")</f>
        <v>29</v>
      </c>
      <c r="H273">
        <f>_xlfn.LET(_xlpm.weight,_xlfn.XLOOKUP(tblOrders4[[#This Row],[Product ID]],tblProducts[Item],tblProducts[Weight]),
IF(_xlpm.weight&lt;40,_xlpm.weight,"BULK"))</f>
        <v>29</v>
      </c>
    </row>
    <row r="274" spans="2:8" x14ac:dyDescent="0.25">
      <c r="B274">
        <v>5292</v>
      </c>
      <c r="C274" s="18">
        <v>44570</v>
      </c>
      <c r="D274" t="s">
        <v>3651</v>
      </c>
      <c r="E274">
        <v>1</v>
      </c>
      <c r="F274" t="s">
        <v>3648</v>
      </c>
      <c r="G274">
        <f>IF(_xlfn.XLOOKUP(tblOrders4[[#This Row],[Product ID]],tblProducts[Item],tblProducts[Weight])&lt;40,_xlfn.XLOOKUP(tblOrders4[[#This Row],[Product ID]],tblProducts[Item],tblProducts[Weight]),"BULK")</f>
        <v>10</v>
      </c>
      <c r="H274">
        <f>_xlfn.LET(_xlpm.weight,_xlfn.XLOOKUP(tblOrders4[[#This Row],[Product ID]],tblProducts[Item],tblProducts[Weight]),
IF(_xlpm.weight&lt;40,_xlpm.weight,"BULK"))</f>
        <v>10</v>
      </c>
    </row>
    <row r="275" spans="2:8" x14ac:dyDescent="0.25">
      <c r="B275">
        <v>5293</v>
      </c>
      <c r="C275" s="18">
        <v>44570</v>
      </c>
      <c r="D275" t="s">
        <v>3643</v>
      </c>
      <c r="E275">
        <v>2</v>
      </c>
      <c r="F275" t="s">
        <v>3644</v>
      </c>
      <c r="G275">
        <f>IF(_xlfn.XLOOKUP(tblOrders4[[#This Row],[Product ID]],tblProducts[Item],tblProducts[Weight])&lt;40,_xlfn.XLOOKUP(tblOrders4[[#This Row],[Product ID]],tblProducts[Item],tblProducts[Weight]),"BULK")</f>
        <v>12</v>
      </c>
      <c r="H275">
        <f>_xlfn.LET(_xlpm.weight,_xlfn.XLOOKUP(tblOrders4[[#This Row],[Product ID]],tblProducts[Item],tblProducts[Weight]),
IF(_xlpm.weight&lt;40,_xlpm.weight,"BULK"))</f>
        <v>12</v>
      </c>
    </row>
    <row r="276" spans="2:8" x14ac:dyDescent="0.25">
      <c r="B276">
        <v>5294</v>
      </c>
      <c r="C276" s="18">
        <v>44570</v>
      </c>
      <c r="D276" t="s">
        <v>3645</v>
      </c>
      <c r="E276">
        <v>3</v>
      </c>
      <c r="F276" t="s">
        <v>3655</v>
      </c>
      <c r="G276" t="str">
        <f>IF(_xlfn.XLOOKUP(tblOrders4[[#This Row],[Product ID]],tblProducts[Item],tblProducts[Weight])&lt;40,_xlfn.XLOOKUP(tblOrders4[[#This Row],[Product ID]],tblProducts[Item],tblProducts[Weight]),"BULK")</f>
        <v>BULK</v>
      </c>
      <c r="H276" t="str">
        <f>_xlfn.LET(_xlpm.weight,_xlfn.XLOOKUP(tblOrders4[[#This Row],[Product ID]],tblProducts[Item],tblProducts[Weight]),
IF(_xlpm.weight&lt;40,_xlpm.weight,"BULK"))</f>
        <v>BULK</v>
      </c>
    </row>
    <row r="277" spans="2:8" x14ac:dyDescent="0.25">
      <c r="B277">
        <v>5295</v>
      </c>
      <c r="C277" s="18">
        <v>44570</v>
      </c>
      <c r="D277" t="s">
        <v>3651</v>
      </c>
      <c r="E277">
        <v>3</v>
      </c>
      <c r="F277" t="s">
        <v>3644</v>
      </c>
      <c r="G277">
        <f>IF(_xlfn.XLOOKUP(tblOrders4[[#This Row],[Product ID]],tblProducts[Item],tblProducts[Weight])&lt;40,_xlfn.XLOOKUP(tblOrders4[[#This Row],[Product ID]],tblProducts[Item],tblProducts[Weight]),"BULK")</f>
        <v>10</v>
      </c>
      <c r="H277">
        <f>_xlfn.LET(_xlpm.weight,_xlfn.XLOOKUP(tblOrders4[[#This Row],[Product ID]],tblProducts[Item],tblProducts[Weight]),
IF(_xlpm.weight&lt;40,_xlpm.weight,"BULK"))</f>
        <v>10</v>
      </c>
    </row>
    <row r="278" spans="2:8" x14ac:dyDescent="0.25">
      <c r="B278">
        <v>5296</v>
      </c>
      <c r="C278" s="18">
        <v>44570</v>
      </c>
      <c r="D278" t="s">
        <v>3651</v>
      </c>
      <c r="E278">
        <v>1</v>
      </c>
      <c r="F278" t="s">
        <v>3655</v>
      </c>
      <c r="G278">
        <f>IF(_xlfn.XLOOKUP(tblOrders4[[#This Row],[Product ID]],tblProducts[Item],tblProducts[Weight])&lt;40,_xlfn.XLOOKUP(tblOrders4[[#This Row],[Product ID]],tblProducts[Item],tblProducts[Weight]),"BULK")</f>
        <v>10</v>
      </c>
      <c r="H278">
        <f>_xlfn.LET(_xlpm.weight,_xlfn.XLOOKUP(tblOrders4[[#This Row],[Product ID]],tblProducts[Item],tblProducts[Weight]),
IF(_xlpm.weight&lt;40,_xlpm.weight,"BULK"))</f>
        <v>10</v>
      </c>
    </row>
    <row r="279" spans="2:8" x14ac:dyDescent="0.25">
      <c r="B279">
        <v>5297</v>
      </c>
      <c r="C279" s="18">
        <v>44570</v>
      </c>
      <c r="D279" t="s">
        <v>3658</v>
      </c>
      <c r="E279">
        <v>4</v>
      </c>
      <c r="F279" t="s">
        <v>3657</v>
      </c>
      <c r="G279">
        <f>IF(_xlfn.XLOOKUP(tblOrders4[[#This Row],[Product ID]],tblProducts[Item],tblProducts[Weight])&lt;40,_xlfn.XLOOKUP(tblOrders4[[#This Row],[Product ID]],tblProducts[Item],tblProducts[Weight]),"BULK")</f>
        <v>10</v>
      </c>
      <c r="H279">
        <f>_xlfn.LET(_xlpm.weight,_xlfn.XLOOKUP(tblOrders4[[#This Row],[Product ID]],tblProducts[Item],tblProducts[Weight]),
IF(_xlpm.weight&lt;40,_xlpm.weight,"BULK"))</f>
        <v>10</v>
      </c>
    </row>
    <row r="280" spans="2:8" x14ac:dyDescent="0.25">
      <c r="B280">
        <v>5298</v>
      </c>
      <c r="C280" s="18">
        <v>44571</v>
      </c>
      <c r="D280" t="s">
        <v>3651</v>
      </c>
      <c r="E280">
        <v>4</v>
      </c>
      <c r="F280" t="s">
        <v>3655</v>
      </c>
      <c r="G280">
        <f>IF(_xlfn.XLOOKUP(tblOrders4[[#This Row],[Product ID]],tblProducts[Item],tblProducts[Weight])&lt;40,_xlfn.XLOOKUP(tblOrders4[[#This Row],[Product ID]],tblProducts[Item],tblProducts[Weight]),"BULK")</f>
        <v>10</v>
      </c>
      <c r="H280">
        <f>_xlfn.LET(_xlpm.weight,_xlfn.XLOOKUP(tblOrders4[[#This Row],[Product ID]],tblProducts[Item],tblProducts[Weight]),
IF(_xlpm.weight&lt;40,_xlpm.weight,"BULK"))</f>
        <v>10</v>
      </c>
    </row>
    <row r="281" spans="2:8" x14ac:dyDescent="0.25">
      <c r="B281">
        <v>5299</v>
      </c>
      <c r="C281" s="18">
        <v>44571</v>
      </c>
      <c r="D281" t="s">
        <v>3643</v>
      </c>
      <c r="E281">
        <v>4</v>
      </c>
      <c r="F281" t="s">
        <v>3647</v>
      </c>
      <c r="G281">
        <f>IF(_xlfn.XLOOKUP(tblOrders4[[#This Row],[Product ID]],tblProducts[Item],tblProducts[Weight])&lt;40,_xlfn.XLOOKUP(tblOrders4[[#This Row],[Product ID]],tblProducts[Item],tblProducts[Weight]),"BULK")</f>
        <v>12</v>
      </c>
      <c r="H281">
        <f>_xlfn.LET(_xlpm.weight,_xlfn.XLOOKUP(tblOrders4[[#This Row],[Product ID]],tblProducts[Item],tblProducts[Weight]),
IF(_xlpm.weight&lt;40,_xlpm.weight,"BULK"))</f>
        <v>12</v>
      </c>
    </row>
    <row r="282" spans="2:8" x14ac:dyDescent="0.25">
      <c r="B282">
        <v>5300</v>
      </c>
      <c r="C282" s="18">
        <v>44571</v>
      </c>
      <c r="D282" t="s">
        <v>3654</v>
      </c>
      <c r="E282">
        <v>2</v>
      </c>
      <c r="F282" t="s">
        <v>3644</v>
      </c>
      <c r="G282" t="str">
        <f>IF(_xlfn.XLOOKUP(tblOrders4[[#This Row],[Product ID]],tblProducts[Item],tblProducts[Weight])&lt;40,_xlfn.XLOOKUP(tblOrders4[[#This Row],[Product ID]],tblProducts[Item],tblProducts[Weight]),"BULK")</f>
        <v>BULK</v>
      </c>
      <c r="H282" t="str">
        <f>_xlfn.LET(_xlpm.weight,_xlfn.XLOOKUP(tblOrders4[[#This Row],[Product ID]],tblProducts[Item],tblProducts[Weight]),
IF(_xlpm.weight&lt;40,_xlpm.weight,"BULK"))</f>
        <v>BULK</v>
      </c>
    </row>
    <row r="283" spans="2:8" x14ac:dyDescent="0.25">
      <c r="B283">
        <v>5301</v>
      </c>
      <c r="C283" s="18">
        <v>44571</v>
      </c>
      <c r="D283" t="s">
        <v>3645</v>
      </c>
      <c r="E283">
        <v>3</v>
      </c>
      <c r="F283" t="s">
        <v>3653</v>
      </c>
      <c r="G283" t="str">
        <f>IF(_xlfn.XLOOKUP(tblOrders4[[#This Row],[Product ID]],tblProducts[Item],tblProducts[Weight])&lt;40,_xlfn.XLOOKUP(tblOrders4[[#This Row],[Product ID]],tblProducts[Item],tblProducts[Weight]),"BULK")</f>
        <v>BULK</v>
      </c>
      <c r="H283" t="str">
        <f>_xlfn.LET(_xlpm.weight,_xlfn.XLOOKUP(tblOrders4[[#This Row],[Product ID]],tblProducts[Item],tblProducts[Weight]),
IF(_xlpm.weight&lt;40,_xlpm.weight,"BULK"))</f>
        <v>BULK</v>
      </c>
    </row>
    <row r="284" spans="2:8" x14ac:dyDescent="0.25">
      <c r="B284">
        <v>5302</v>
      </c>
      <c r="C284" s="18">
        <v>44571</v>
      </c>
      <c r="D284" t="s">
        <v>3645</v>
      </c>
      <c r="E284">
        <v>3</v>
      </c>
      <c r="F284" t="s">
        <v>3657</v>
      </c>
      <c r="G284" t="str">
        <f>IF(_xlfn.XLOOKUP(tblOrders4[[#This Row],[Product ID]],tblProducts[Item],tblProducts[Weight])&lt;40,_xlfn.XLOOKUP(tblOrders4[[#This Row],[Product ID]],tblProducts[Item],tblProducts[Weight]),"BULK")</f>
        <v>BULK</v>
      </c>
      <c r="H284" t="str">
        <f>_xlfn.LET(_xlpm.weight,_xlfn.XLOOKUP(tblOrders4[[#This Row],[Product ID]],tblProducts[Item],tblProducts[Weight]),
IF(_xlpm.weight&lt;40,_xlpm.weight,"BULK"))</f>
        <v>BULK</v>
      </c>
    </row>
    <row r="285" spans="2:8" x14ac:dyDescent="0.25">
      <c r="B285">
        <v>5303</v>
      </c>
      <c r="C285" s="18">
        <v>44571</v>
      </c>
      <c r="D285" t="s">
        <v>3646</v>
      </c>
      <c r="E285">
        <v>1</v>
      </c>
      <c r="F285" t="s">
        <v>3647</v>
      </c>
      <c r="G285">
        <f>IF(_xlfn.XLOOKUP(tblOrders4[[#This Row],[Product ID]],tblProducts[Item],tblProducts[Weight])&lt;40,_xlfn.XLOOKUP(tblOrders4[[#This Row],[Product ID]],tblProducts[Item],tblProducts[Weight]),"BULK")</f>
        <v>29</v>
      </c>
      <c r="H285">
        <f>_xlfn.LET(_xlpm.weight,_xlfn.XLOOKUP(tblOrders4[[#This Row],[Product ID]],tblProducts[Item],tblProducts[Weight]),
IF(_xlpm.weight&lt;40,_xlpm.weight,"BULK"))</f>
        <v>29</v>
      </c>
    </row>
    <row r="286" spans="2:8" x14ac:dyDescent="0.25">
      <c r="B286">
        <v>5304</v>
      </c>
      <c r="C286" s="18">
        <v>44571</v>
      </c>
      <c r="D286" t="s">
        <v>3656</v>
      </c>
      <c r="E286">
        <v>4</v>
      </c>
      <c r="F286" t="s">
        <v>3655</v>
      </c>
      <c r="G286">
        <f>IF(_xlfn.XLOOKUP(tblOrders4[[#This Row],[Product ID]],tblProducts[Item],tblProducts[Weight])&lt;40,_xlfn.XLOOKUP(tblOrders4[[#This Row],[Product ID]],tblProducts[Item],tblProducts[Weight]),"BULK")</f>
        <v>33</v>
      </c>
      <c r="H286">
        <f>_xlfn.LET(_xlpm.weight,_xlfn.XLOOKUP(tblOrders4[[#This Row],[Product ID]],tblProducts[Item],tblProducts[Weight]),
IF(_xlpm.weight&lt;40,_xlpm.weight,"BULK"))</f>
        <v>33</v>
      </c>
    </row>
    <row r="287" spans="2:8" x14ac:dyDescent="0.25">
      <c r="B287">
        <v>5305</v>
      </c>
      <c r="C287" s="18">
        <v>44571</v>
      </c>
      <c r="D287" t="s">
        <v>3643</v>
      </c>
      <c r="E287">
        <v>2</v>
      </c>
      <c r="F287" t="s">
        <v>3644</v>
      </c>
      <c r="G287">
        <f>IF(_xlfn.XLOOKUP(tblOrders4[[#This Row],[Product ID]],tblProducts[Item],tblProducts[Weight])&lt;40,_xlfn.XLOOKUP(tblOrders4[[#This Row],[Product ID]],tblProducts[Item],tblProducts[Weight]),"BULK")</f>
        <v>12</v>
      </c>
      <c r="H287">
        <f>_xlfn.LET(_xlpm.weight,_xlfn.XLOOKUP(tblOrders4[[#This Row],[Product ID]],tblProducts[Item],tblProducts[Weight]),
IF(_xlpm.weight&lt;40,_xlpm.weight,"BULK"))</f>
        <v>12</v>
      </c>
    </row>
    <row r="288" spans="2:8" x14ac:dyDescent="0.25">
      <c r="B288">
        <v>5306</v>
      </c>
      <c r="C288" s="18">
        <v>44571</v>
      </c>
      <c r="D288" t="s">
        <v>3654</v>
      </c>
      <c r="E288">
        <v>2</v>
      </c>
      <c r="F288" t="s">
        <v>3657</v>
      </c>
      <c r="G288" t="str">
        <f>IF(_xlfn.XLOOKUP(tblOrders4[[#This Row],[Product ID]],tblProducts[Item],tblProducts[Weight])&lt;40,_xlfn.XLOOKUP(tblOrders4[[#This Row],[Product ID]],tblProducts[Item],tblProducts[Weight]),"BULK")</f>
        <v>BULK</v>
      </c>
      <c r="H288" t="str">
        <f>_xlfn.LET(_xlpm.weight,_xlfn.XLOOKUP(tblOrders4[[#This Row],[Product ID]],tblProducts[Item],tblProducts[Weight]),
IF(_xlpm.weight&lt;40,_xlpm.weight,"BULK"))</f>
        <v>BULK</v>
      </c>
    </row>
    <row r="289" spans="2:8" x14ac:dyDescent="0.25">
      <c r="B289">
        <v>5307</v>
      </c>
      <c r="C289" s="18">
        <v>44571</v>
      </c>
      <c r="D289" t="s">
        <v>3654</v>
      </c>
      <c r="E289">
        <v>4</v>
      </c>
      <c r="F289" t="s">
        <v>3647</v>
      </c>
      <c r="G289" t="str">
        <f>IF(_xlfn.XLOOKUP(tblOrders4[[#This Row],[Product ID]],tblProducts[Item],tblProducts[Weight])&lt;40,_xlfn.XLOOKUP(tblOrders4[[#This Row],[Product ID]],tblProducts[Item],tblProducts[Weight]),"BULK")</f>
        <v>BULK</v>
      </c>
      <c r="H289" t="str">
        <f>_xlfn.LET(_xlpm.weight,_xlfn.XLOOKUP(tblOrders4[[#This Row],[Product ID]],tblProducts[Item],tblProducts[Weight]),
IF(_xlpm.weight&lt;40,_xlpm.weight,"BULK"))</f>
        <v>BULK</v>
      </c>
    </row>
    <row r="290" spans="2:8" x14ac:dyDescent="0.25">
      <c r="B290">
        <v>5308</v>
      </c>
      <c r="C290" s="18">
        <v>44571</v>
      </c>
      <c r="D290" t="s">
        <v>3659</v>
      </c>
      <c r="E290">
        <v>3</v>
      </c>
      <c r="F290" t="s">
        <v>3655</v>
      </c>
      <c r="G290" t="str">
        <f>IF(_xlfn.XLOOKUP(tblOrders4[[#This Row],[Product ID]],tblProducts[Item],tblProducts[Weight])&lt;40,_xlfn.XLOOKUP(tblOrders4[[#This Row],[Product ID]],tblProducts[Item],tblProducts[Weight]),"BULK")</f>
        <v>BULK</v>
      </c>
      <c r="H290" t="str">
        <f>_xlfn.LET(_xlpm.weight,_xlfn.XLOOKUP(tblOrders4[[#This Row],[Product ID]],tblProducts[Item],tblProducts[Weight]),
IF(_xlpm.weight&lt;40,_xlpm.weight,"BULK"))</f>
        <v>BULK</v>
      </c>
    </row>
    <row r="291" spans="2:8" x14ac:dyDescent="0.25">
      <c r="B291">
        <v>5309</v>
      </c>
      <c r="C291" s="18">
        <v>44571</v>
      </c>
      <c r="D291" t="s">
        <v>3646</v>
      </c>
      <c r="E291">
        <v>2</v>
      </c>
      <c r="F291" t="s">
        <v>3655</v>
      </c>
      <c r="G291">
        <f>IF(_xlfn.XLOOKUP(tblOrders4[[#This Row],[Product ID]],tblProducts[Item],tblProducts[Weight])&lt;40,_xlfn.XLOOKUP(tblOrders4[[#This Row],[Product ID]],tblProducts[Item],tblProducts[Weight]),"BULK")</f>
        <v>29</v>
      </c>
      <c r="H291">
        <f>_xlfn.LET(_xlpm.weight,_xlfn.XLOOKUP(tblOrders4[[#This Row],[Product ID]],tblProducts[Item],tblProducts[Weight]),
IF(_xlpm.weight&lt;40,_xlpm.weight,"BULK"))</f>
        <v>29</v>
      </c>
    </row>
    <row r="292" spans="2:8" x14ac:dyDescent="0.25">
      <c r="B292">
        <v>5310</v>
      </c>
      <c r="C292" s="18">
        <v>44571</v>
      </c>
      <c r="D292" t="s">
        <v>3643</v>
      </c>
      <c r="E292">
        <v>1</v>
      </c>
      <c r="F292" t="s">
        <v>3653</v>
      </c>
      <c r="G292">
        <f>IF(_xlfn.XLOOKUP(tblOrders4[[#This Row],[Product ID]],tblProducts[Item],tblProducts[Weight])&lt;40,_xlfn.XLOOKUP(tblOrders4[[#This Row],[Product ID]],tblProducts[Item],tblProducts[Weight]),"BULK")</f>
        <v>12</v>
      </c>
      <c r="H292">
        <f>_xlfn.LET(_xlpm.weight,_xlfn.XLOOKUP(tblOrders4[[#This Row],[Product ID]],tblProducts[Item],tblProducts[Weight]),
IF(_xlpm.weight&lt;40,_xlpm.weight,"BULK"))</f>
        <v>12</v>
      </c>
    </row>
    <row r="293" spans="2:8" x14ac:dyDescent="0.25">
      <c r="B293">
        <v>5311</v>
      </c>
      <c r="C293" s="18">
        <v>44571</v>
      </c>
      <c r="D293" t="s">
        <v>3645</v>
      </c>
      <c r="E293">
        <v>3</v>
      </c>
      <c r="F293" t="s">
        <v>3647</v>
      </c>
      <c r="G293" t="str">
        <f>IF(_xlfn.XLOOKUP(tblOrders4[[#This Row],[Product ID]],tblProducts[Item],tblProducts[Weight])&lt;40,_xlfn.XLOOKUP(tblOrders4[[#This Row],[Product ID]],tblProducts[Item],tblProducts[Weight]),"BULK")</f>
        <v>BULK</v>
      </c>
      <c r="H293" t="str">
        <f>_xlfn.LET(_xlpm.weight,_xlfn.XLOOKUP(tblOrders4[[#This Row],[Product ID]],tblProducts[Item],tblProducts[Weight]),
IF(_xlpm.weight&lt;40,_xlpm.weight,"BULK"))</f>
        <v>BULK</v>
      </c>
    </row>
    <row r="294" spans="2:8" x14ac:dyDescent="0.25">
      <c r="B294">
        <v>5312</v>
      </c>
      <c r="C294" s="18">
        <v>44571</v>
      </c>
      <c r="D294" t="s">
        <v>3656</v>
      </c>
      <c r="E294">
        <v>4</v>
      </c>
      <c r="F294" t="s">
        <v>3647</v>
      </c>
      <c r="G294">
        <f>IF(_xlfn.XLOOKUP(tblOrders4[[#This Row],[Product ID]],tblProducts[Item],tblProducts[Weight])&lt;40,_xlfn.XLOOKUP(tblOrders4[[#This Row],[Product ID]],tblProducts[Item],tblProducts[Weight]),"BULK")</f>
        <v>33</v>
      </c>
      <c r="H294">
        <f>_xlfn.LET(_xlpm.weight,_xlfn.XLOOKUP(tblOrders4[[#This Row],[Product ID]],tblProducts[Item],tblProducts[Weight]),
IF(_xlpm.weight&lt;40,_xlpm.weight,"BULK"))</f>
        <v>33</v>
      </c>
    </row>
    <row r="295" spans="2:8" x14ac:dyDescent="0.25">
      <c r="B295">
        <v>5313</v>
      </c>
      <c r="C295" s="18">
        <v>44571</v>
      </c>
      <c r="D295" t="s">
        <v>3658</v>
      </c>
      <c r="E295">
        <v>4</v>
      </c>
      <c r="F295" t="s">
        <v>3653</v>
      </c>
      <c r="G295">
        <f>IF(_xlfn.XLOOKUP(tblOrders4[[#This Row],[Product ID]],tblProducts[Item],tblProducts[Weight])&lt;40,_xlfn.XLOOKUP(tblOrders4[[#This Row],[Product ID]],tblProducts[Item],tblProducts[Weight]),"BULK")</f>
        <v>10</v>
      </c>
      <c r="H295">
        <f>_xlfn.LET(_xlpm.weight,_xlfn.XLOOKUP(tblOrders4[[#This Row],[Product ID]],tblProducts[Item],tblProducts[Weight]),
IF(_xlpm.weight&lt;40,_xlpm.weight,"BULK"))</f>
        <v>10</v>
      </c>
    </row>
    <row r="296" spans="2:8" x14ac:dyDescent="0.25">
      <c r="B296">
        <v>5314</v>
      </c>
      <c r="C296" s="18">
        <v>44571</v>
      </c>
      <c r="D296" t="s">
        <v>3659</v>
      </c>
      <c r="E296">
        <v>1</v>
      </c>
      <c r="F296" t="s">
        <v>3657</v>
      </c>
      <c r="G296" t="str">
        <f>IF(_xlfn.XLOOKUP(tblOrders4[[#This Row],[Product ID]],tblProducts[Item],tblProducts[Weight])&lt;40,_xlfn.XLOOKUP(tblOrders4[[#This Row],[Product ID]],tblProducts[Item],tblProducts[Weight]),"BULK")</f>
        <v>BULK</v>
      </c>
      <c r="H296" t="str">
        <f>_xlfn.LET(_xlpm.weight,_xlfn.XLOOKUP(tblOrders4[[#This Row],[Product ID]],tblProducts[Item],tblProducts[Weight]),
IF(_xlpm.weight&lt;40,_xlpm.weight,"BULK"))</f>
        <v>BULK</v>
      </c>
    </row>
    <row r="297" spans="2:8" x14ac:dyDescent="0.25">
      <c r="B297">
        <v>5315</v>
      </c>
      <c r="C297" s="18">
        <v>44571</v>
      </c>
      <c r="D297" t="s">
        <v>3656</v>
      </c>
      <c r="E297">
        <v>2</v>
      </c>
      <c r="F297" t="s">
        <v>3655</v>
      </c>
      <c r="G297">
        <f>IF(_xlfn.XLOOKUP(tblOrders4[[#This Row],[Product ID]],tblProducts[Item],tblProducts[Weight])&lt;40,_xlfn.XLOOKUP(tblOrders4[[#This Row],[Product ID]],tblProducts[Item],tblProducts[Weight]),"BULK")</f>
        <v>33</v>
      </c>
      <c r="H297">
        <f>_xlfn.LET(_xlpm.weight,_xlfn.XLOOKUP(tblOrders4[[#This Row],[Product ID]],tblProducts[Item],tblProducts[Weight]),
IF(_xlpm.weight&lt;40,_xlpm.weight,"BULK"))</f>
        <v>33</v>
      </c>
    </row>
    <row r="298" spans="2:8" x14ac:dyDescent="0.25">
      <c r="B298">
        <v>5316</v>
      </c>
      <c r="C298" s="18">
        <v>44571</v>
      </c>
      <c r="D298" t="s">
        <v>3651</v>
      </c>
      <c r="E298">
        <v>4</v>
      </c>
      <c r="F298" t="s">
        <v>3653</v>
      </c>
      <c r="G298">
        <f>IF(_xlfn.XLOOKUP(tblOrders4[[#This Row],[Product ID]],tblProducts[Item],tblProducts[Weight])&lt;40,_xlfn.XLOOKUP(tblOrders4[[#This Row],[Product ID]],tblProducts[Item],tblProducts[Weight]),"BULK")</f>
        <v>10</v>
      </c>
      <c r="H298">
        <f>_xlfn.LET(_xlpm.weight,_xlfn.XLOOKUP(tblOrders4[[#This Row],[Product ID]],tblProducts[Item],tblProducts[Weight]),
IF(_xlpm.weight&lt;40,_xlpm.weight,"BULK"))</f>
        <v>10</v>
      </c>
    </row>
    <row r="299" spans="2:8" x14ac:dyDescent="0.25">
      <c r="B299">
        <v>5317</v>
      </c>
      <c r="C299" s="18">
        <v>44571</v>
      </c>
      <c r="D299" t="s">
        <v>3659</v>
      </c>
      <c r="E299">
        <v>1</v>
      </c>
      <c r="F299" t="s">
        <v>3647</v>
      </c>
      <c r="G299" t="str">
        <f>IF(_xlfn.XLOOKUP(tblOrders4[[#This Row],[Product ID]],tblProducts[Item],tblProducts[Weight])&lt;40,_xlfn.XLOOKUP(tblOrders4[[#This Row],[Product ID]],tblProducts[Item],tblProducts[Weight]),"BULK")</f>
        <v>BULK</v>
      </c>
      <c r="H299" t="str">
        <f>_xlfn.LET(_xlpm.weight,_xlfn.XLOOKUP(tblOrders4[[#This Row],[Product ID]],tblProducts[Item],tblProducts[Weight]),
IF(_xlpm.weight&lt;40,_xlpm.weight,"BULK"))</f>
        <v>BULK</v>
      </c>
    </row>
    <row r="300" spans="2:8" x14ac:dyDescent="0.25">
      <c r="B300">
        <v>5318</v>
      </c>
      <c r="C300" s="18">
        <v>44571</v>
      </c>
      <c r="D300" t="s">
        <v>3650</v>
      </c>
      <c r="E300">
        <v>4</v>
      </c>
      <c r="F300" t="s">
        <v>3653</v>
      </c>
      <c r="G300">
        <f>IF(_xlfn.XLOOKUP(tblOrders4[[#This Row],[Product ID]],tblProducts[Item],tblProducts[Weight])&lt;40,_xlfn.XLOOKUP(tblOrders4[[#This Row],[Product ID]],tblProducts[Item],tblProducts[Weight]),"BULK")</f>
        <v>8</v>
      </c>
      <c r="H300">
        <f>_xlfn.LET(_xlpm.weight,_xlfn.XLOOKUP(tblOrders4[[#This Row],[Product ID]],tblProducts[Item],tblProducts[Weight]),
IF(_xlpm.weight&lt;40,_xlpm.weight,"BULK"))</f>
        <v>8</v>
      </c>
    </row>
    <row r="301" spans="2:8" x14ac:dyDescent="0.25">
      <c r="B301">
        <v>5319</v>
      </c>
      <c r="C301" s="18">
        <v>44571</v>
      </c>
      <c r="D301" t="s">
        <v>3654</v>
      </c>
      <c r="E301">
        <v>2</v>
      </c>
      <c r="F301" t="s">
        <v>3648</v>
      </c>
      <c r="G301" t="str">
        <f>IF(_xlfn.XLOOKUP(tblOrders4[[#This Row],[Product ID]],tblProducts[Item],tblProducts[Weight])&lt;40,_xlfn.XLOOKUP(tblOrders4[[#This Row],[Product ID]],tblProducts[Item],tblProducts[Weight]),"BULK")</f>
        <v>BULK</v>
      </c>
      <c r="H301" t="str">
        <f>_xlfn.LET(_xlpm.weight,_xlfn.XLOOKUP(tblOrders4[[#This Row],[Product ID]],tblProducts[Item],tblProducts[Weight]),
IF(_xlpm.weight&lt;40,_xlpm.weight,"BULK"))</f>
        <v>BULK</v>
      </c>
    </row>
    <row r="302" spans="2:8" x14ac:dyDescent="0.25">
      <c r="B302">
        <v>5320</v>
      </c>
      <c r="C302" s="18">
        <v>44571</v>
      </c>
      <c r="D302" t="s">
        <v>3646</v>
      </c>
      <c r="E302">
        <v>3</v>
      </c>
      <c r="F302" t="s">
        <v>3647</v>
      </c>
      <c r="G302">
        <f>IF(_xlfn.XLOOKUP(tblOrders4[[#This Row],[Product ID]],tblProducts[Item],tblProducts[Weight])&lt;40,_xlfn.XLOOKUP(tblOrders4[[#This Row],[Product ID]],tblProducts[Item],tblProducts[Weight]),"BULK")</f>
        <v>29</v>
      </c>
      <c r="H302">
        <f>_xlfn.LET(_xlpm.weight,_xlfn.XLOOKUP(tblOrders4[[#This Row],[Product ID]],tblProducts[Item],tblProducts[Weight]),
IF(_xlpm.weight&lt;40,_xlpm.weight,"BULK"))</f>
        <v>29</v>
      </c>
    </row>
    <row r="303" spans="2:8" x14ac:dyDescent="0.25">
      <c r="B303">
        <v>5321</v>
      </c>
      <c r="C303" s="18">
        <v>44571</v>
      </c>
      <c r="D303" t="s">
        <v>3652</v>
      </c>
      <c r="E303">
        <v>3</v>
      </c>
      <c r="F303" t="s">
        <v>3648</v>
      </c>
      <c r="G303">
        <f>IF(_xlfn.XLOOKUP(tblOrders4[[#This Row],[Product ID]],tblProducts[Item],tblProducts[Weight])&lt;40,_xlfn.XLOOKUP(tblOrders4[[#This Row],[Product ID]],tblProducts[Item],tblProducts[Weight]),"BULK")</f>
        <v>38</v>
      </c>
      <c r="H303">
        <f>_xlfn.LET(_xlpm.weight,_xlfn.XLOOKUP(tblOrders4[[#This Row],[Product ID]],tblProducts[Item],tblProducts[Weight]),
IF(_xlpm.weight&lt;40,_xlpm.weight,"BULK"))</f>
        <v>38</v>
      </c>
    </row>
    <row r="304" spans="2:8" x14ac:dyDescent="0.25">
      <c r="B304">
        <v>5322</v>
      </c>
      <c r="C304" s="18">
        <v>44571</v>
      </c>
      <c r="D304" t="s">
        <v>3650</v>
      </c>
      <c r="E304">
        <v>4</v>
      </c>
      <c r="F304" t="s">
        <v>3655</v>
      </c>
      <c r="G304">
        <f>IF(_xlfn.XLOOKUP(tblOrders4[[#This Row],[Product ID]],tblProducts[Item],tblProducts[Weight])&lt;40,_xlfn.XLOOKUP(tblOrders4[[#This Row],[Product ID]],tblProducts[Item],tblProducts[Weight]),"BULK")</f>
        <v>8</v>
      </c>
      <c r="H304">
        <f>_xlfn.LET(_xlpm.weight,_xlfn.XLOOKUP(tblOrders4[[#This Row],[Product ID]],tblProducts[Item],tblProducts[Weight]),
IF(_xlpm.weight&lt;40,_xlpm.weight,"BULK"))</f>
        <v>8</v>
      </c>
    </row>
    <row r="305" spans="2:8" x14ac:dyDescent="0.25">
      <c r="B305">
        <v>5323</v>
      </c>
      <c r="C305" s="18">
        <v>44571</v>
      </c>
      <c r="D305" t="s">
        <v>3650</v>
      </c>
      <c r="E305">
        <v>4</v>
      </c>
      <c r="F305" t="s">
        <v>3648</v>
      </c>
      <c r="G305">
        <f>IF(_xlfn.XLOOKUP(tblOrders4[[#This Row],[Product ID]],tblProducts[Item],tblProducts[Weight])&lt;40,_xlfn.XLOOKUP(tblOrders4[[#This Row],[Product ID]],tblProducts[Item],tblProducts[Weight]),"BULK")</f>
        <v>8</v>
      </c>
      <c r="H305">
        <f>_xlfn.LET(_xlpm.weight,_xlfn.XLOOKUP(tblOrders4[[#This Row],[Product ID]],tblProducts[Item],tblProducts[Weight]),
IF(_xlpm.weight&lt;40,_xlpm.weight,"BULK"))</f>
        <v>8</v>
      </c>
    </row>
    <row r="306" spans="2:8" x14ac:dyDescent="0.25">
      <c r="B306">
        <v>5324</v>
      </c>
      <c r="C306" s="18">
        <v>44571</v>
      </c>
      <c r="D306" t="s">
        <v>3654</v>
      </c>
      <c r="E306">
        <v>2</v>
      </c>
      <c r="F306" t="s">
        <v>3657</v>
      </c>
      <c r="G306" t="str">
        <f>IF(_xlfn.XLOOKUP(tblOrders4[[#This Row],[Product ID]],tblProducts[Item],tblProducts[Weight])&lt;40,_xlfn.XLOOKUP(tblOrders4[[#This Row],[Product ID]],tblProducts[Item],tblProducts[Weight]),"BULK")</f>
        <v>BULK</v>
      </c>
      <c r="H306" t="str">
        <f>_xlfn.LET(_xlpm.weight,_xlfn.XLOOKUP(tblOrders4[[#This Row],[Product ID]],tblProducts[Item],tblProducts[Weight]),
IF(_xlpm.weight&lt;40,_xlpm.weight,"BULK"))</f>
        <v>BULK</v>
      </c>
    </row>
    <row r="307" spans="2:8" x14ac:dyDescent="0.25">
      <c r="B307">
        <v>5325</v>
      </c>
      <c r="C307" s="18">
        <v>44571</v>
      </c>
      <c r="D307" t="s">
        <v>3645</v>
      </c>
      <c r="E307">
        <v>1</v>
      </c>
      <c r="F307" t="s">
        <v>3647</v>
      </c>
      <c r="G307" t="str">
        <f>IF(_xlfn.XLOOKUP(tblOrders4[[#This Row],[Product ID]],tblProducts[Item],tblProducts[Weight])&lt;40,_xlfn.XLOOKUP(tblOrders4[[#This Row],[Product ID]],tblProducts[Item],tblProducts[Weight]),"BULK")</f>
        <v>BULK</v>
      </c>
      <c r="H307" t="str">
        <f>_xlfn.LET(_xlpm.weight,_xlfn.XLOOKUP(tblOrders4[[#This Row],[Product ID]],tblProducts[Item],tblProducts[Weight]),
IF(_xlpm.weight&lt;40,_xlpm.weight,"BULK"))</f>
        <v>BULK</v>
      </c>
    </row>
    <row r="308" spans="2:8" x14ac:dyDescent="0.25">
      <c r="B308">
        <v>5326</v>
      </c>
      <c r="C308" s="18">
        <v>44571</v>
      </c>
      <c r="D308" t="s">
        <v>3651</v>
      </c>
      <c r="E308">
        <v>4</v>
      </c>
      <c r="F308" t="s">
        <v>3655</v>
      </c>
      <c r="G308">
        <f>IF(_xlfn.XLOOKUP(tblOrders4[[#This Row],[Product ID]],tblProducts[Item],tblProducts[Weight])&lt;40,_xlfn.XLOOKUP(tblOrders4[[#This Row],[Product ID]],tblProducts[Item],tblProducts[Weight]),"BULK")</f>
        <v>10</v>
      </c>
      <c r="H308">
        <f>_xlfn.LET(_xlpm.weight,_xlfn.XLOOKUP(tblOrders4[[#This Row],[Product ID]],tblProducts[Item],tblProducts[Weight]),
IF(_xlpm.weight&lt;40,_xlpm.weight,"BULK"))</f>
        <v>10</v>
      </c>
    </row>
    <row r="309" spans="2:8" x14ac:dyDescent="0.25">
      <c r="B309">
        <v>5327</v>
      </c>
      <c r="C309" s="18">
        <v>44571</v>
      </c>
      <c r="D309" t="s">
        <v>3658</v>
      </c>
      <c r="E309">
        <v>1</v>
      </c>
      <c r="F309" t="s">
        <v>3657</v>
      </c>
      <c r="G309">
        <f>IF(_xlfn.XLOOKUP(tblOrders4[[#This Row],[Product ID]],tblProducts[Item],tblProducts[Weight])&lt;40,_xlfn.XLOOKUP(tblOrders4[[#This Row],[Product ID]],tblProducts[Item],tblProducts[Weight]),"BULK")</f>
        <v>10</v>
      </c>
      <c r="H309">
        <f>_xlfn.LET(_xlpm.weight,_xlfn.XLOOKUP(tblOrders4[[#This Row],[Product ID]],tblProducts[Item],tblProducts[Weight]),
IF(_xlpm.weight&lt;40,_xlpm.weight,"BULK"))</f>
        <v>10</v>
      </c>
    </row>
    <row r="310" spans="2:8" x14ac:dyDescent="0.25">
      <c r="B310">
        <v>5328</v>
      </c>
      <c r="C310" s="18">
        <v>44571</v>
      </c>
      <c r="D310" t="s">
        <v>3656</v>
      </c>
      <c r="E310">
        <v>3</v>
      </c>
      <c r="F310" t="s">
        <v>3655</v>
      </c>
      <c r="G310">
        <f>IF(_xlfn.XLOOKUP(tblOrders4[[#This Row],[Product ID]],tblProducts[Item],tblProducts[Weight])&lt;40,_xlfn.XLOOKUP(tblOrders4[[#This Row],[Product ID]],tblProducts[Item],tblProducts[Weight]),"BULK")</f>
        <v>33</v>
      </c>
      <c r="H310">
        <f>_xlfn.LET(_xlpm.weight,_xlfn.XLOOKUP(tblOrders4[[#This Row],[Product ID]],tblProducts[Item],tblProducts[Weight]),
IF(_xlpm.weight&lt;40,_xlpm.weight,"BULK"))</f>
        <v>33</v>
      </c>
    </row>
    <row r="311" spans="2:8" x14ac:dyDescent="0.25">
      <c r="B311">
        <v>5329</v>
      </c>
      <c r="C311" s="18">
        <v>44571</v>
      </c>
      <c r="D311" t="s">
        <v>3643</v>
      </c>
      <c r="E311">
        <v>1</v>
      </c>
      <c r="F311" t="s">
        <v>3653</v>
      </c>
      <c r="G311">
        <f>IF(_xlfn.XLOOKUP(tblOrders4[[#This Row],[Product ID]],tblProducts[Item],tblProducts[Weight])&lt;40,_xlfn.XLOOKUP(tblOrders4[[#This Row],[Product ID]],tblProducts[Item],tblProducts[Weight]),"BULK")</f>
        <v>12</v>
      </c>
      <c r="H311">
        <f>_xlfn.LET(_xlpm.weight,_xlfn.XLOOKUP(tblOrders4[[#This Row],[Product ID]],tblProducts[Item],tblProducts[Weight]),
IF(_xlpm.weight&lt;40,_xlpm.weight,"BULK"))</f>
        <v>12</v>
      </c>
    </row>
    <row r="312" spans="2:8" x14ac:dyDescent="0.25">
      <c r="B312">
        <v>5330</v>
      </c>
      <c r="C312" s="18">
        <v>44571</v>
      </c>
      <c r="D312" t="s">
        <v>3645</v>
      </c>
      <c r="E312">
        <v>1</v>
      </c>
      <c r="F312" t="s">
        <v>3648</v>
      </c>
      <c r="G312" t="str">
        <f>IF(_xlfn.XLOOKUP(tblOrders4[[#This Row],[Product ID]],tblProducts[Item],tblProducts[Weight])&lt;40,_xlfn.XLOOKUP(tblOrders4[[#This Row],[Product ID]],tblProducts[Item],tblProducts[Weight]),"BULK")</f>
        <v>BULK</v>
      </c>
      <c r="H312" t="str">
        <f>_xlfn.LET(_xlpm.weight,_xlfn.XLOOKUP(tblOrders4[[#This Row],[Product ID]],tblProducts[Item],tblProducts[Weight]),
IF(_xlpm.weight&lt;40,_xlpm.weight,"BULK"))</f>
        <v>BULK</v>
      </c>
    </row>
    <row r="313" spans="2:8" x14ac:dyDescent="0.25">
      <c r="B313">
        <v>5331</v>
      </c>
      <c r="C313" s="18">
        <v>44571</v>
      </c>
      <c r="D313" t="s">
        <v>3656</v>
      </c>
      <c r="E313">
        <v>4</v>
      </c>
      <c r="F313" t="s">
        <v>3647</v>
      </c>
      <c r="G313">
        <f>IF(_xlfn.XLOOKUP(tblOrders4[[#This Row],[Product ID]],tblProducts[Item],tblProducts[Weight])&lt;40,_xlfn.XLOOKUP(tblOrders4[[#This Row],[Product ID]],tblProducts[Item],tblProducts[Weight]),"BULK")</f>
        <v>33</v>
      </c>
      <c r="H313">
        <f>_xlfn.LET(_xlpm.weight,_xlfn.XLOOKUP(tblOrders4[[#This Row],[Product ID]],tblProducts[Item],tblProducts[Weight]),
IF(_xlpm.weight&lt;40,_xlpm.weight,"BULK"))</f>
        <v>33</v>
      </c>
    </row>
    <row r="314" spans="2:8" x14ac:dyDescent="0.25">
      <c r="B314">
        <v>5332</v>
      </c>
      <c r="C314" s="18">
        <v>44571</v>
      </c>
      <c r="D314" t="s">
        <v>3649</v>
      </c>
      <c r="E314">
        <v>2</v>
      </c>
      <c r="F314" t="s">
        <v>3655</v>
      </c>
      <c r="G314">
        <f>IF(_xlfn.XLOOKUP(tblOrders4[[#This Row],[Product ID]],tblProducts[Item],tblProducts[Weight])&lt;40,_xlfn.XLOOKUP(tblOrders4[[#This Row],[Product ID]],tblProducts[Item],tblProducts[Weight]),"BULK")</f>
        <v>29</v>
      </c>
      <c r="H314">
        <f>_xlfn.LET(_xlpm.weight,_xlfn.XLOOKUP(tblOrders4[[#This Row],[Product ID]],tblProducts[Item],tblProducts[Weight]),
IF(_xlpm.weight&lt;40,_xlpm.weight,"BULK"))</f>
        <v>29</v>
      </c>
    </row>
    <row r="315" spans="2:8" x14ac:dyDescent="0.25">
      <c r="B315">
        <v>5333</v>
      </c>
      <c r="C315" s="18">
        <v>44571</v>
      </c>
      <c r="D315" t="s">
        <v>3652</v>
      </c>
      <c r="E315">
        <v>4</v>
      </c>
      <c r="F315" t="s">
        <v>3647</v>
      </c>
      <c r="G315">
        <f>IF(_xlfn.XLOOKUP(tblOrders4[[#This Row],[Product ID]],tblProducts[Item],tblProducts[Weight])&lt;40,_xlfn.XLOOKUP(tblOrders4[[#This Row],[Product ID]],tblProducts[Item],tblProducts[Weight]),"BULK")</f>
        <v>38</v>
      </c>
      <c r="H315">
        <f>_xlfn.LET(_xlpm.weight,_xlfn.XLOOKUP(tblOrders4[[#This Row],[Product ID]],tblProducts[Item],tblProducts[Weight]),
IF(_xlpm.weight&lt;40,_xlpm.weight,"BULK"))</f>
        <v>38</v>
      </c>
    </row>
    <row r="316" spans="2:8" x14ac:dyDescent="0.25">
      <c r="B316">
        <v>5334</v>
      </c>
      <c r="C316" s="18">
        <v>44571</v>
      </c>
      <c r="D316" t="s">
        <v>3651</v>
      </c>
      <c r="E316">
        <v>3</v>
      </c>
      <c r="F316" t="s">
        <v>3653</v>
      </c>
      <c r="G316">
        <f>IF(_xlfn.XLOOKUP(tblOrders4[[#This Row],[Product ID]],tblProducts[Item],tblProducts[Weight])&lt;40,_xlfn.XLOOKUP(tblOrders4[[#This Row],[Product ID]],tblProducts[Item],tblProducts[Weight]),"BULK")</f>
        <v>10</v>
      </c>
      <c r="H316">
        <f>_xlfn.LET(_xlpm.weight,_xlfn.XLOOKUP(tblOrders4[[#This Row],[Product ID]],tblProducts[Item],tblProducts[Weight]),
IF(_xlpm.weight&lt;40,_xlpm.weight,"BULK"))</f>
        <v>10</v>
      </c>
    </row>
    <row r="317" spans="2:8" x14ac:dyDescent="0.25">
      <c r="B317">
        <v>5335</v>
      </c>
      <c r="C317" s="18">
        <v>44571</v>
      </c>
      <c r="D317" t="s">
        <v>3659</v>
      </c>
      <c r="E317">
        <v>2</v>
      </c>
      <c r="F317" t="s">
        <v>3644</v>
      </c>
      <c r="G317" t="str">
        <f>IF(_xlfn.XLOOKUP(tblOrders4[[#This Row],[Product ID]],tblProducts[Item],tblProducts[Weight])&lt;40,_xlfn.XLOOKUP(tblOrders4[[#This Row],[Product ID]],tblProducts[Item],tblProducts[Weight]),"BULK")</f>
        <v>BULK</v>
      </c>
      <c r="H317" t="str">
        <f>_xlfn.LET(_xlpm.weight,_xlfn.XLOOKUP(tblOrders4[[#This Row],[Product ID]],tblProducts[Item],tblProducts[Weight]),
IF(_xlpm.weight&lt;40,_xlpm.weight,"BULK"))</f>
        <v>BULK</v>
      </c>
    </row>
    <row r="318" spans="2:8" x14ac:dyDescent="0.25">
      <c r="B318">
        <v>5336</v>
      </c>
      <c r="C318" s="18">
        <v>44571</v>
      </c>
      <c r="D318" t="s">
        <v>3649</v>
      </c>
      <c r="E318">
        <v>3</v>
      </c>
      <c r="F318" t="s">
        <v>3644</v>
      </c>
      <c r="G318">
        <f>IF(_xlfn.XLOOKUP(tblOrders4[[#This Row],[Product ID]],tblProducts[Item],tblProducts[Weight])&lt;40,_xlfn.XLOOKUP(tblOrders4[[#This Row],[Product ID]],tblProducts[Item],tblProducts[Weight]),"BULK")</f>
        <v>29</v>
      </c>
      <c r="H318">
        <f>_xlfn.LET(_xlpm.weight,_xlfn.XLOOKUP(tblOrders4[[#This Row],[Product ID]],tblProducts[Item],tblProducts[Weight]),
IF(_xlpm.weight&lt;40,_xlpm.weight,"BULK"))</f>
        <v>29</v>
      </c>
    </row>
    <row r="319" spans="2:8" x14ac:dyDescent="0.25">
      <c r="B319">
        <v>5337</v>
      </c>
      <c r="C319" s="18">
        <v>44571</v>
      </c>
      <c r="D319" t="s">
        <v>3658</v>
      </c>
      <c r="E319">
        <v>4</v>
      </c>
      <c r="F319" t="s">
        <v>3653</v>
      </c>
      <c r="G319">
        <f>IF(_xlfn.XLOOKUP(tblOrders4[[#This Row],[Product ID]],tblProducts[Item],tblProducts[Weight])&lt;40,_xlfn.XLOOKUP(tblOrders4[[#This Row],[Product ID]],tblProducts[Item],tblProducts[Weight]),"BULK")</f>
        <v>10</v>
      </c>
      <c r="H319">
        <f>_xlfn.LET(_xlpm.weight,_xlfn.XLOOKUP(tblOrders4[[#This Row],[Product ID]],tblProducts[Item],tblProducts[Weight]),
IF(_xlpm.weight&lt;40,_xlpm.weight,"BULK"))</f>
        <v>10</v>
      </c>
    </row>
    <row r="320" spans="2:8" x14ac:dyDescent="0.25">
      <c r="B320">
        <v>5338</v>
      </c>
      <c r="C320" s="18">
        <v>44571</v>
      </c>
      <c r="D320" t="s">
        <v>3651</v>
      </c>
      <c r="E320">
        <v>1</v>
      </c>
      <c r="F320" t="s">
        <v>3648</v>
      </c>
      <c r="G320">
        <f>IF(_xlfn.XLOOKUP(tblOrders4[[#This Row],[Product ID]],tblProducts[Item],tblProducts[Weight])&lt;40,_xlfn.XLOOKUP(tblOrders4[[#This Row],[Product ID]],tblProducts[Item],tblProducts[Weight]),"BULK")</f>
        <v>10</v>
      </c>
      <c r="H320">
        <f>_xlfn.LET(_xlpm.weight,_xlfn.XLOOKUP(tblOrders4[[#This Row],[Product ID]],tblProducts[Item],tblProducts[Weight]),
IF(_xlpm.weight&lt;40,_xlpm.weight,"BULK"))</f>
        <v>10</v>
      </c>
    </row>
    <row r="321" spans="2:8" x14ac:dyDescent="0.25">
      <c r="B321">
        <v>5339</v>
      </c>
      <c r="C321" s="18">
        <v>44572</v>
      </c>
      <c r="D321" t="s">
        <v>3656</v>
      </c>
      <c r="E321">
        <v>2</v>
      </c>
      <c r="F321" t="s">
        <v>3653</v>
      </c>
      <c r="G321">
        <f>IF(_xlfn.XLOOKUP(tblOrders4[[#This Row],[Product ID]],tblProducts[Item],tblProducts[Weight])&lt;40,_xlfn.XLOOKUP(tblOrders4[[#This Row],[Product ID]],tblProducts[Item],tblProducts[Weight]),"BULK")</f>
        <v>33</v>
      </c>
      <c r="H321">
        <f>_xlfn.LET(_xlpm.weight,_xlfn.XLOOKUP(tblOrders4[[#This Row],[Product ID]],tblProducts[Item],tblProducts[Weight]),
IF(_xlpm.weight&lt;40,_xlpm.weight,"BULK"))</f>
        <v>33</v>
      </c>
    </row>
    <row r="322" spans="2:8" x14ac:dyDescent="0.25">
      <c r="B322">
        <v>5340</v>
      </c>
      <c r="C322" s="18">
        <v>44572</v>
      </c>
      <c r="D322" t="s">
        <v>3658</v>
      </c>
      <c r="E322">
        <v>1</v>
      </c>
      <c r="F322" t="s">
        <v>3653</v>
      </c>
      <c r="G322">
        <f>IF(_xlfn.XLOOKUP(tblOrders4[[#This Row],[Product ID]],tblProducts[Item],tblProducts[Weight])&lt;40,_xlfn.XLOOKUP(tblOrders4[[#This Row],[Product ID]],tblProducts[Item],tblProducts[Weight]),"BULK")</f>
        <v>10</v>
      </c>
      <c r="H322">
        <f>_xlfn.LET(_xlpm.weight,_xlfn.XLOOKUP(tblOrders4[[#This Row],[Product ID]],tblProducts[Item],tblProducts[Weight]),
IF(_xlpm.weight&lt;40,_xlpm.weight,"BULK"))</f>
        <v>10</v>
      </c>
    </row>
    <row r="323" spans="2:8" x14ac:dyDescent="0.25">
      <c r="B323">
        <v>5341</v>
      </c>
      <c r="C323" s="18">
        <v>44572</v>
      </c>
      <c r="D323" t="s">
        <v>3643</v>
      </c>
      <c r="E323">
        <v>2</v>
      </c>
      <c r="F323" t="s">
        <v>3647</v>
      </c>
      <c r="G323">
        <f>IF(_xlfn.XLOOKUP(tblOrders4[[#This Row],[Product ID]],tblProducts[Item],tblProducts[Weight])&lt;40,_xlfn.XLOOKUP(tblOrders4[[#This Row],[Product ID]],tblProducts[Item],tblProducts[Weight]),"BULK")</f>
        <v>12</v>
      </c>
      <c r="H323">
        <f>_xlfn.LET(_xlpm.weight,_xlfn.XLOOKUP(tblOrders4[[#This Row],[Product ID]],tblProducts[Item],tblProducts[Weight]),
IF(_xlpm.weight&lt;40,_xlpm.weight,"BULK"))</f>
        <v>12</v>
      </c>
    </row>
    <row r="324" spans="2:8" x14ac:dyDescent="0.25">
      <c r="B324">
        <v>5342</v>
      </c>
      <c r="C324" s="18">
        <v>44572</v>
      </c>
      <c r="D324" t="s">
        <v>3652</v>
      </c>
      <c r="E324">
        <v>1</v>
      </c>
      <c r="F324" t="s">
        <v>3647</v>
      </c>
      <c r="G324">
        <f>IF(_xlfn.XLOOKUP(tblOrders4[[#This Row],[Product ID]],tblProducts[Item],tblProducts[Weight])&lt;40,_xlfn.XLOOKUP(tblOrders4[[#This Row],[Product ID]],tblProducts[Item],tblProducts[Weight]),"BULK")</f>
        <v>38</v>
      </c>
      <c r="H324">
        <f>_xlfn.LET(_xlpm.weight,_xlfn.XLOOKUP(tblOrders4[[#This Row],[Product ID]],tblProducts[Item],tblProducts[Weight]),
IF(_xlpm.weight&lt;40,_xlpm.weight,"BULK"))</f>
        <v>38</v>
      </c>
    </row>
    <row r="325" spans="2:8" x14ac:dyDescent="0.25">
      <c r="B325">
        <v>5343</v>
      </c>
      <c r="C325" s="18">
        <v>44572</v>
      </c>
      <c r="D325" t="s">
        <v>3650</v>
      </c>
      <c r="E325">
        <v>4</v>
      </c>
      <c r="F325" t="s">
        <v>3653</v>
      </c>
      <c r="G325">
        <f>IF(_xlfn.XLOOKUP(tblOrders4[[#This Row],[Product ID]],tblProducts[Item],tblProducts[Weight])&lt;40,_xlfn.XLOOKUP(tblOrders4[[#This Row],[Product ID]],tblProducts[Item],tblProducts[Weight]),"BULK")</f>
        <v>8</v>
      </c>
      <c r="H325">
        <f>_xlfn.LET(_xlpm.weight,_xlfn.XLOOKUP(tblOrders4[[#This Row],[Product ID]],tblProducts[Item],tblProducts[Weight]),
IF(_xlpm.weight&lt;40,_xlpm.weight,"BULK"))</f>
        <v>8</v>
      </c>
    </row>
    <row r="326" spans="2:8" x14ac:dyDescent="0.25">
      <c r="B326">
        <v>5344</v>
      </c>
      <c r="C326" s="18">
        <v>44572</v>
      </c>
      <c r="D326" t="s">
        <v>3646</v>
      </c>
      <c r="E326">
        <v>3</v>
      </c>
      <c r="F326" t="s">
        <v>3657</v>
      </c>
      <c r="G326">
        <f>IF(_xlfn.XLOOKUP(tblOrders4[[#This Row],[Product ID]],tblProducts[Item],tblProducts[Weight])&lt;40,_xlfn.XLOOKUP(tblOrders4[[#This Row],[Product ID]],tblProducts[Item],tblProducts[Weight]),"BULK")</f>
        <v>29</v>
      </c>
      <c r="H326">
        <f>_xlfn.LET(_xlpm.weight,_xlfn.XLOOKUP(tblOrders4[[#This Row],[Product ID]],tblProducts[Item],tblProducts[Weight]),
IF(_xlpm.weight&lt;40,_xlpm.weight,"BULK"))</f>
        <v>29</v>
      </c>
    </row>
    <row r="327" spans="2:8" x14ac:dyDescent="0.25">
      <c r="B327">
        <v>5345</v>
      </c>
      <c r="C327" s="18">
        <v>44572</v>
      </c>
      <c r="D327" t="s">
        <v>3643</v>
      </c>
      <c r="E327">
        <v>3</v>
      </c>
      <c r="F327" t="s">
        <v>3648</v>
      </c>
      <c r="G327">
        <f>IF(_xlfn.XLOOKUP(tblOrders4[[#This Row],[Product ID]],tblProducts[Item],tblProducts[Weight])&lt;40,_xlfn.XLOOKUP(tblOrders4[[#This Row],[Product ID]],tblProducts[Item],tblProducts[Weight]),"BULK")</f>
        <v>12</v>
      </c>
      <c r="H327">
        <f>_xlfn.LET(_xlpm.weight,_xlfn.XLOOKUP(tblOrders4[[#This Row],[Product ID]],tblProducts[Item],tblProducts[Weight]),
IF(_xlpm.weight&lt;40,_xlpm.weight,"BULK"))</f>
        <v>12</v>
      </c>
    </row>
    <row r="328" spans="2:8" x14ac:dyDescent="0.25">
      <c r="B328">
        <v>5346</v>
      </c>
      <c r="C328" s="18">
        <v>44572</v>
      </c>
      <c r="D328" t="s">
        <v>3650</v>
      </c>
      <c r="E328">
        <v>1</v>
      </c>
      <c r="F328" t="s">
        <v>3647</v>
      </c>
      <c r="G328">
        <f>IF(_xlfn.XLOOKUP(tblOrders4[[#This Row],[Product ID]],tblProducts[Item],tblProducts[Weight])&lt;40,_xlfn.XLOOKUP(tblOrders4[[#This Row],[Product ID]],tblProducts[Item],tblProducts[Weight]),"BULK")</f>
        <v>8</v>
      </c>
      <c r="H328">
        <f>_xlfn.LET(_xlpm.weight,_xlfn.XLOOKUP(tblOrders4[[#This Row],[Product ID]],tblProducts[Item],tblProducts[Weight]),
IF(_xlpm.weight&lt;40,_xlpm.weight,"BULK"))</f>
        <v>8</v>
      </c>
    </row>
    <row r="329" spans="2:8" x14ac:dyDescent="0.25">
      <c r="B329">
        <v>5347</v>
      </c>
      <c r="C329" s="18">
        <v>44572</v>
      </c>
      <c r="D329" t="s">
        <v>3656</v>
      </c>
      <c r="E329">
        <v>3</v>
      </c>
      <c r="F329" t="s">
        <v>3647</v>
      </c>
      <c r="G329">
        <f>IF(_xlfn.XLOOKUP(tblOrders4[[#This Row],[Product ID]],tblProducts[Item],tblProducts[Weight])&lt;40,_xlfn.XLOOKUP(tblOrders4[[#This Row],[Product ID]],tblProducts[Item],tblProducts[Weight]),"BULK")</f>
        <v>33</v>
      </c>
      <c r="H329">
        <f>_xlfn.LET(_xlpm.weight,_xlfn.XLOOKUP(tblOrders4[[#This Row],[Product ID]],tblProducts[Item],tblProducts[Weight]),
IF(_xlpm.weight&lt;40,_xlpm.weight,"BULK"))</f>
        <v>33</v>
      </c>
    </row>
    <row r="330" spans="2:8" x14ac:dyDescent="0.25">
      <c r="B330">
        <v>5348</v>
      </c>
      <c r="C330" s="18">
        <v>44572</v>
      </c>
      <c r="D330" t="s">
        <v>3643</v>
      </c>
      <c r="E330">
        <v>3</v>
      </c>
      <c r="F330" t="s">
        <v>3648</v>
      </c>
      <c r="G330">
        <f>IF(_xlfn.XLOOKUP(tblOrders4[[#This Row],[Product ID]],tblProducts[Item],tblProducts[Weight])&lt;40,_xlfn.XLOOKUP(tblOrders4[[#This Row],[Product ID]],tblProducts[Item],tblProducts[Weight]),"BULK")</f>
        <v>12</v>
      </c>
      <c r="H330">
        <f>_xlfn.LET(_xlpm.weight,_xlfn.XLOOKUP(tblOrders4[[#This Row],[Product ID]],tblProducts[Item],tblProducts[Weight]),
IF(_xlpm.weight&lt;40,_xlpm.weight,"BULK"))</f>
        <v>12</v>
      </c>
    </row>
    <row r="331" spans="2:8" x14ac:dyDescent="0.25">
      <c r="B331">
        <v>5349</v>
      </c>
      <c r="C331" s="18">
        <v>44572</v>
      </c>
      <c r="D331" t="s">
        <v>3651</v>
      </c>
      <c r="E331">
        <v>2</v>
      </c>
      <c r="F331" t="s">
        <v>3644</v>
      </c>
      <c r="G331">
        <f>IF(_xlfn.XLOOKUP(tblOrders4[[#This Row],[Product ID]],tblProducts[Item],tblProducts[Weight])&lt;40,_xlfn.XLOOKUP(tblOrders4[[#This Row],[Product ID]],tblProducts[Item],tblProducts[Weight]),"BULK")</f>
        <v>10</v>
      </c>
      <c r="H331">
        <f>_xlfn.LET(_xlpm.weight,_xlfn.XLOOKUP(tblOrders4[[#This Row],[Product ID]],tblProducts[Item],tblProducts[Weight]),
IF(_xlpm.weight&lt;40,_xlpm.weight,"BULK"))</f>
        <v>10</v>
      </c>
    </row>
    <row r="332" spans="2:8" x14ac:dyDescent="0.25">
      <c r="B332">
        <v>5350</v>
      </c>
      <c r="C332" s="18">
        <v>44572</v>
      </c>
      <c r="D332" t="s">
        <v>3658</v>
      </c>
      <c r="E332">
        <v>1</v>
      </c>
      <c r="F332" t="s">
        <v>3647</v>
      </c>
      <c r="G332">
        <f>IF(_xlfn.XLOOKUP(tblOrders4[[#This Row],[Product ID]],tblProducts[Item],tblProducts[Weight])&lt;40,_xlfn.XLOOKUP(tblOrders4[[#This Row],[Product ID]],tblProducts[Item],tblProducts[Weight]),"BULK")</f>
        <v>10</v>
      </c>
      <c r="H332">
        <f>_xlfn.LET(_xlpm.weight,_xlfn.XLOOKUP(tblOrders4[[#This Row],[Product ID]],tblProducts[Item],tblProducts[Weight]),
IF(_xlpm.weight&lt;40,_xlpm.weight,"BULK"))</f>
        <v>10</v>
      </c>
    </row>
    <row r="333" spans="2:8" x14ac:dyDescent="0.25">
      <c r="B333">
        <v>5351</v>
      </c>
      <c r="C333" s="18">
        <v>44572</v>
      </c>
      <c r="D333" t="s">
        <v>3646</v>
      </c>
      <c r="E333">
        <v>1</v>
      </c>
      <c r="F333" t="s">
        <v>3644</v>
      </c>
      <c r="G333">
        <f>IF(_xlfn.XLOOKUP(tblOrders4[[#This Row],[Product ID]],tblProducts[Item],tblProducts[Weight])&lt;40,_xlfn.XLOOKUP(tblOrders4[[#This Row],[Product ID]],tblProducts[Item],tblProducts[Weight]),"BULK")</f>
        <v>29</v>
      </c>
      <c r="H333">
        <f>_xlfn.LET(_xlpm.weight,_xlfn.XLOOKUP(tblOrders4[[#This Row],[Product ID]],tblProducts[Item],tblProducts[Weight]),
IF(_xlpm.weight&lt;40,_xlpm.weight,"BULK"))</f>
        <v>29</v>
      </c>
    </row>
    <row r="334" spans="2:8" x14ac:dyDescent="0.25">
      <c r="B334">
        <v>5352</v>
      </c>
      <c r="C334" s="18">
        <v>44572</v>
      </c>
      <c r="D334" t="s">
        <v>3654</v>
      </c>
      <c r="E334">
        <v>4</v>
      </c>
      <c r="F334" t="s">
        <v>3653</v>
      </c>
      <c r="G334" t="str">
        <f>IF(_xlfn.XLOOKUP(tblOrders4[[#This Row],[Product ID]],tblProducts[Item],tblProducts[Weight])&lt;40,_xlfn.XLOOKUP(tblOrders4[[#This Row],[Product ID]],tblProducts[Item],tblProducts[Weight]),"BULK")</f>
        <v>BULK</v>
      </c>
      <c r="H334" t="str">
        <f>_xlfn.LET(_xlpm.weight,_xlfn.XLOOKUP(tblOrders4[[#This Row],[Product ID]],tblProducts[Item],tblProducts[Weight]),
IF(_xlpm.weight&lt;40,_xlpm.weight,"BULK"))</f>
        <v>BULK</v>
      </c>
    </row>
    <row r="335" spans="2:8" x14ac:dyDescent="0.25">
      <c r="B335">
        <v>5353</v>
      </c>
      <c r="C335" s="18">
        <v>44572</v>
      </c>
      <c r="D335" t="s">
        <v>3646</v>
      </c>
      <c r="E335">
        <v>3</v>
      </c>
      <c r="F335" t="s">
        <v>3648</v>
      </c>
      <c r="G335">
        <f>IF(_xlfn.XLOOKUP(tblOrders4[[#This Row],[Product ID]],tblProducts[Item],tblProducts[Weight])&lt;40,_xlfn.XLOOKUP(tblOrders4[[#This Row],[Product ID]],tblProducts[Item],tblProducts[Weight]),"BULK")</f>
        <v>29</v>
      </c>
      <c r="H335">
        <f>_xlfn.LET(_xlpm.weight,_xlfn.XLOOKUP(tblOrders4[[#This Row],[Product ID]],tblProducts[Item],tblProducts[Weight]),
IF(_xlpm.weight&lt;40,_xlpm.weight,"BULK"))</f>
        <v>29</v>
      </c>
    </row>
    <row r="336" spans="2:8" x14ac:dyDescent="0.25">
      <c r="B336">
        <v>5354</v>
      </c>
      <c r="C336" s="18">
        <v>44572</v>
      </c>
      <c r="D336" t="s">
        <v>3646</v>
      </c>
      <c r="E336">
        <v>3</v>
      </c>
      <c r="F336" t="s">
        <v>3644</v>
      </c>
      <c r="G336">
        <f>IF(_xlfn.XLOOKUP(tblOrders4[[#This Row],[Product ID]],tblProducts[Item],tblProducts[Weight])&lt;40,_xlfn.XLOOKUP(tblOrders4[[#This Row],[Product ID]],tblProducts[Item],tblProducts[Weight]),"BULK")</f>
        <v>29</v>
      </c>
      <c r="H336">
        <f>_xlfn.LET(_xlpm.weight,_xlfn.XLOOKUP(tblOrders4[[#This Row],[Product ID]],tblProducts[Item],tblProducts[Weight]),
IF(_xlpm.weight&lt;40,_xlpm.weight,"BULK"))</f>
        <v>29</v>
      </c>
    </row>
    <row r="337" spans="2:8" x14ac:dyDescent="0.25">
      <c r="B337">
        <v>5355</v>
      </c>
      <c r="C337" s="18">
        <v>44572</v>
      </c>
      <c r="D337" t="s">
        <v>3651</v>
      </c>
      <c r="E337">
        <v>2</v>
      </c>
      <c r="F337" t="s">
        <v>3647</v>
      </c>
      <c r="G337">
        <f>IF(_xlfn.XLOOKUP(tblOrders4[[#This Row],[Product ID]],tblProducts[Item],tblProducts[Weight])&lt;40,_xlfn.XLOOKUP(tblOrders4[[#This Row],[Product ID]],tblProducts[Item],tblProducts[Weight]),"BULK")</f>
        <v>10</v>
      </c>
      <c r="H337">
        <f>_xlfn.LET(_xlpm.weight,_xlfn.XLOOKUP(tblOrders4[[#This Row],[Product ID]],tblProducts[Item],tblProducts[Weight]),
IF(_xlpm.weight&lt;40,_xlpm.weight,"BULK"))</f>
        <v>10</v>
      </c>
    </row>
    <row r="338" spans="2:8" x14ac:dyDescent="0.25">
      <c r="B338">
        <v>5356</v>
      </c>
      <c r="C338" s="18">
        <v>44572</v>
      </c>
      <c r="D338" t="s">
        <v>3649</v>
      </c>
      <c r="E338">
        <v>4</v>
      </c>
      <c r="F338" t="s">
        <v>3655</v>
      </c>
      <c r="G338">
        <f>IF(_xlfn.XLOOKUP(tblOrders4[[#This Row],[Product ID]],tblProducts[Item],tblProducts[Weight])&lt;40,_xlfn.XLOOKUP(tblOrders4[[#This Row],[Product ID]],tblProducts[Item],tblProducts[Weight]),"BULK")</f>
        <v>29</v>
      </c>
      <c r="H338">
        <f>_xlfn.LET(_xlpm.weight,_xlfn.XLOOKUP(tblOrders4[[#This Row],[Product ID]],tblProducts[Item],tblProducts[Weight]),
IF(_xlpm.weight&lt;40,_xlpm.weight,"BULK"))</f>
        <v>29</v>
      </c>
    </row>
    <row r="339" spans="2:8" x14ac:dyDescent="0.25">
      <c r="B339">
        <v>5357</v>
      </c>
      <c r="C339" s="18">
        <v>44572</v>
      </c>
      <c r="D339" t="s">
        <v>3645</v>
      </c>
      <c r="E339">
        <v>2</v>
      </c>
      <c r="F339" t="s">
        <v>3657</v>
      </c>
      <c r="G339" t="str">
        <f>IF(_xlfn.XLOOKUP(tblOrders4[[#This Row],[Product ID]],tblProducts[Item],tblProducts[Weight])&lt;40,_xlfn.XLOOKUP(tblOrders4[[#This Row],[Product ID]],tblProducts[Item],tblProducts[Weight]),"BULK")</f>
        <v>BULK</v>
      </c>
      <c r="H339" t="str">
        <f>_xlfn.LET(_xlpm.weight,_xlfn.XLOOKUP(tblOrders4[[#This Row],[Product ID]],tblProducts[Item],tblProducts[Weight]),
IF(_xlpm.weight&lt;40,_xlpm.weight,"BULK"))</f>
        <v>BULK</v>
      </c>
    </row>
    <row r="340" spans="2:8" x14ac:dyDescent="0.25">
      <c r="B340">
        <v>5358</v>
      </c>
      <c r="C340" s="18">
        <v>44572</v>
      </c>
      <c r="D340" t="s">
        <v>3651</v>
      </c>
      <c r="E340">
        <v>2</v>
      </c>
      <c r="F340" t="s">
        <v>3655</v>
      </c>
      <c r="G340">
        <f>IF(_xlfn.XLOOKUP(tblOrders4[[#This Row],[Product ID]],tblProducts[Item],tblProducts[Weight])&lt;40,_xlfn.XLOOKUP(tblOrders4[[#This Row],[Product ID]],tblProducts[Item],tblProducts[Weight]),"BULK")</f>
        <v>10</v>
      </c>
      <c r="H340">
        <f>_xlfn.LET(_xlpm.weight,_xlfn.XLOOKUP(tblOrders4[[#This Row],[Product ID]],tblProducts[Item],tblProducts[Weight]),
IF(_xlpm.weight&lt;40,_xlpm.weight,"BULK"))</f>
        <v>10</v>
      </c>
    </row>
    <row r="341" spans="2:8" x14ac:dyDescent="0.25">
      <c r="B341">
        <v>5359</v>
      </c>
      <c r="C341" s="18">
        <v>44572</v>
      </c>
      <c r="D341" t="s">
        <v>3643</v>
      </c>
      <c r="E341">
        <v>4</v>
      </c>
      <c r="F341" t="s">
        <v>3653</v>
      </c>
      <c r="G341">
        <f>IF(_xlfn.XLOOKUP(tblOrders4[[#This Row],[Product ID]],tblProducts[Item],tblProducts[Weight])&lt;40,_xlfn.XLOOKUP(tblOrders4[[#This Row],[Product ID]],tblProducts[Item],tblProducts[Weight]),"BULK")</f>
        <v>12</v>
      </c>
      <c r="H341">
        <f>_xlfn.LET(_xlpm.weight,_xlfn.XLOOKUP(tblOrders4[[#This Row],[Product ID]],tblProducts[Item],tblProducts[Weight]),
IF(_xlpm.weight&lt;40,_xlpm.weight,"BULK"))</f>
        <v>12</v>
      </c>
    </row>
    <row r="342" spans="2:8" x14ac:dyDescent="0.25">
      <c r="B342">
        <v>5360</v>
      </c>
      <c r="C342" s="18">
        <v>44572</v>
      </c>
      <c r="D342" t="s">
        <v>3650</v>
      </c>
      <c r="E342">
        <v>4</v>
      </c>
      <c r="F342" t="s">
        <v>3655</v>
      </c>
      <c r="G342">
        <f>IF(_xlfn.XLOOKUP(tblOrders4[[#This Row],[Product ID]],tblProducts[Item],tblProducts[Weight])&lt;40,_xlfn.XLOOKUP(tblOrders4[[#This Row],[Product ID]],tblProducts[Item],tblProducts[Weight]),"BULK")</f>
        <v>8</v>
      </c>
      <c r="H342">
        <f>_xlfn.LET(_xlpm.weight,_xlfn.XLOOKUP(tblOrders4[[#This Row],[Product ID]],tblProducts[Item],tblProducts[Weight]),
IF(_xlpm.weight&lt;40,_xlpm.weight,"BULK"))</f>
        <v>8</v>
      </c>
    </row>
    <row r="343" spans="2:8" x14ac:dyDescent="0.25">
      <c r="B343">
        <v>5361</v>
      </c>
      <c r="C343" s="18">
        <v>44572</v>
      </c>
      <c r="D343" t="s">
        <v>3654</v>
      </c>
      <c r="E343">
        <v>2</v>
      </c>
      <c r="F343" t="s">
        <v>3648</v>
      </c>
      <c r="G343" t="str">
        <f>IF(_xlfn.XLOOKUP(tblOrders4[[#This Row],[Product ID]],tblProducts[Item],tblProducts[Weight])&lt;40,_xlfn.XLOOKUP(tblOrders4[[#This Row],[Product ID]],tblProducts[Item],tblProducts[Weight]),"BULK")</f>
        <v>BULK</v>
      </c>
      <c r="H343" t="str">
        <f>_xlfn.LET(_xlpm.weight,_xlfn.XLOOKUP(tblOrders4[[#This Row],[Product ID]],tblProducts[Item],tblProducts[Weight]),
IF(_xlpm.weight&lt;40,_xlpm.weight,"BULK"))</f>
        <v>BULK</v>
      </c>
    </row>
    <row r="344" spans="2:8" x14ac:dyDescent="0.25">
      <c r="B344">
        <v>5362</v>
      </c>
      <c r="C344" s="18">
        <v>44572</v>
      </c>
      <c r="D344" t="s">
        <v>3646</v>
      </c>
      <c r="E344">
        <v>2</v>
      </c>
      <c r="F344" t="s">
        <v>3647</v>
      </c>
      <c r="G344">
        <f>IF(_xlfn.XLOOKUP(tblOrders4[[#This Row],[Product ID]],tblProducts[Item],tblProducts[Weight])&lt;40,_xlfn.XLOOKUP(tblOrders4[[#This Row],[Product ID]],tblProducts[Item],tblProducts[Weight]),"BULK")</f>
        <v>29</v>
      </c>
      <c r="H344">
        <f>_xlfn.LET(_xlpm.weight,_xlfn.XLOOKUP(tblOrders4[[#This Row],[Product ID]],tblProducts[Item],tblProducts[Weight]),
IF(_xlpm.weight&lt;40,_xlpm.weight,"BULK"))</f>
        <v>29</v>
      </c>
    </row>
    <row r="345" spans="2:8" x14ac:dyDescent="0.25">
      <c r="B345">
        <v>5363</v>
      </c>
      <c r="C345" s="18">
        <v>44572</v>
      </c>
      <c r="D345" t="s">
        <v>3649</v>
      </c>
      <c r="E345">
        <v>3</v>
      </c>
      <c r="F345" t="s">
        <v>3647</v>
      </c>
      <c r="G345">
        <f>IF(_xlfn.XLOOKUP(tblOrders4[[#This Row],[Product ID]],tblProducts[Item],tblProducts[Weight])&lt;40,_xlfn.XLOOKUP(tblOrders4[[#This Row],[Product ID]],tblProducts[Item],tblProducts[Weight]),"BULK")</f>
        <v>29</v>
      </c>
      <c r="H345">
        <f>_xlfn.LET(_xlpm.weight,_xlfn.XLOOKUP(tblOrders4[[#This Row],[Product ID]],tblProducts[Item],tblProducts[Weight]),
IF(_xlpm.weight&lt;40,_xlpm.weight,"BULK"))</f>
        <v>29</v>
      </c>
    </row>
    <row r="346" spans="2:8" x14ac:dyDescent="0.25">
      <c r="B346">
        <v>5364</v>
      </c>
      <c r="C346" s="18">
        <v>44572</v>
      </c>
      <c r="D346" t="s">
        <v>3651</v>
      </c>
      <c r="E346">
        <v>1</v>
      </c>
      <c r="F346" t="s">
        <v>3644</v>
      </c>
      <c r="G346">
        <f>IF(_xlfn.XLOOKUP(tblOrders4[[#This Row],[Product ID]],tblProducts[Item],tblProducts[Weight])&lt;40,_xlfn.XLOOKUP(tblOrders4[[#This Row],[Product ID]],tblProducts[Item],tblProducts[Weight]),"BULK")</f>
        <v>10</v>
      </c>
      <c r="H346">
        <f>_xlfn.LET(_xlpm.weight,_xlfn.XLOOKUP(tblOrders4[[#This Row],[Product ID]],tblProducts[Item],tblProducts[Weight]),
IF(_xlpm.weight&lt;40,_xlpm.weight,"BULK"))</f>
        <v>10</v>
      </c>
    </row>
    <row r="347" spans="2:8" x14ac:dyDescent="0.25">
      <c r="B347">
        <v>5365</v>
      </c>
      <c r="C347" s="18">
        <v>44572</v>
      </c>
      <c r="D347" t="s">
        <v>3645</v>
      </c>
      <c r="E347">
        <v>1</v>
      </c>
      <c r="F347" t="s">
        <v>3657</v>
      </c>
      <c r="G347" t="str">
        <f>IF(_xlfn.XLOOKUP(tblOrders4[[#This Row],[Product ID]],tblProducts[Item],tblProducts[Weight])&lt;40,_xlfn.XLOOKUP(tblOrders4[[#This Row],[Product ID]],tblProducts[Item],tblProducts[Weight]),"BULK")</f>
        <v>BULK</v>
      </c>
      <c r="H347" t="str">
        <f>_xlfn.LET(_xlpm.weight,_xlfn.XLOOKUP(tblOrders4[[#This Row],[Product ID]],tblProducts[Item],tblProducts[Weight]),
IF(_xlpm.weight&lt;40,_xlpm.weight,"BULK"))</f>
        <v>BULK</v>
      </c>
    </row>
    <row r="348" spans="2:8" x14ac:dyDescent="0.25">
      <c r="B348">
        <v>5366</v>
      </c>
      <c r="C348" s="18">
        <v>44572</v>
      </c>
      <c r="D348" t="s">
        <v>3659</v>
      </c>
      <c r="E348">
        <v>4</v>
      </c>
      <c r="F348" t="s">
        <v>3648</v>
      </c>
      <c r="G348" t="str">
        <f>IF(_xlfn.XLOOKUP(tblOrders4[[#This Row],[Product ID]],tblProducts[Item],tblProducts[Weight])&lt;40,_xlfn.XLOOKUP(tblOrders4[[#This Row],[Product ID]],tblProducts[Item],tblProducts[Weight]),"BULK")</f>
        <v>BULK</v>
      </c>
      <c r="H348" t="str">
        <f>_xlfn.LET(_xlpm.weight,_xlfn.XLOOKUP(tblOrders4[[#This Row],[Product ID]],tblProducts[Item],tblProducts[Weight]),
IF(_xlpm.weight&lt;40,_xlpm.weight,"BULK"))</f>
        <v>BULK</v>
      </c>
    </row>
    <row r="349" spans="2:8" x14ac:dyDescent="0.25">
      <c r="B349">
        <v>5367</v>
      </c>
      <c r="C349" s="18">
        <v>44572</v>
      </c>
      <c r="D349" t="s">
        <v>3643</v>
      </c>
      <c r="E349">
        <v>1</v>
      </c>
      <c r="F349" t="s">
        <v>3653</v>
      </c>
      <c r="G349">
        <f>IF(_xlfn.XLOOKUP(tblOrders4[[#This Row],[Product ID]],tblProducts[Item],tblProducts[Weight])&lt;40,_xlfn.XLOOKUP(tblOrders4[[#This Row],[Product ID]],tblProducts[Item],tblProducts[Weight]),"BULK")</f>
        <v>12</v>
      </c>
      <c r="H349">
        <f>_xlfn.LET(_xlpm.weight,_xlfn.XLOOKUP(tblOrders4[[#This Row],[Product ID]],tblProducts[Item],tblProducts[Weight]),
IF(_xlpm.weight&lt;40,_xlpm.weight,"BULK"))</f>
        <v>12</v>
      </c>
    </row>
    <row r="350" spans="2:8" x14ac:dyDescent="0.25">
      <c r="B350">
        <v>5368</v>
      </c>
      <c r="C350" s="18">
        <v>44572</v>
      </c>
      <c r="D350" t="s">
        <v>3656</v>
      </c>
      <c r="E350">
        <v>1</v>
      </c>
      <c r="F350" t="s">
        <v>3657</v>
      </c>
      <c r="G350">
        <f>IF(_xlfn.XLOOKUP(tblOrders4[[#This Row],[Product ID]],tblProducts[Item],tblProducts[Weight])&lt;40,_xlfn.XLOOKUP(tblOrders4[[#This Row],[Product ID]],tblProducts[Item],tblProducts[Weight]),"BULK")</f>
        <v>33</v>
      </c>
      <c r="H350">
        <f>_xlfn.LET(_xlpm.weight,_xlfn.XLOOKUP(tblOrders4[[#This Row],[Product ID]],tblProducts[Item],tblProducts[Weight]),
IF(_xlpm.weight&lt;40,_xlpm.weight,"BULK"))</f>
        <v>33</v>
      </c>
    </row>
    <row r="351" spans="2:8" x14ac:dyDescent="0.25">
      <c r="B351">
        <v>5369</v>
      </c>
      <c r="C351" s="18">
        <v>44572</v>
      </c>
      <c r="D351" t="s">
        <v>3645</v>
      </c>
      <c r="E351">
        <v>2</v>
      </c>
      <c r="F351" t="s">
        <v>3647</v>
      </c>
      <c r="G351" t="str">
        <f>IF(_xlfn.XLOOKUP(tblOrders4[[#This Row],[Product ID]],tblProducts[Item],tblProducts[Weight])&lt;40,_xlfn.XLOOKUP(tblOrders4[[#This Row],[Product ID]],tblProducts[Item],tblProducts[Weight]),"BULK")</f>
        <v>BULK</v>
      </c>
      <c r="H351" t="str">
        <f>_xlfn.LET(_xlpm.weight,_xlfn.XLOOKUP(tblOrders4[[#This Row],[Product ID]],tblProducts[Item],tblProducts[Weight]),
IF(_xlpm.weight&lt;40,_xlpm.weight,"BULK"))</f>
        <v>BULK</v>
      </c>
    </row>
    <row r="352" spans="2:8" x14ac:dyDescent="0.25">
      <c r="B352">
        <v>5370</v>
      </c>
      <c r="C352" s="18">
        <v>44572</v>
      </c>
      <c r="D352" t="s">
        <v>3646</v>
      </c>
      <c r="E352">
        <v>1</v>
      </c>
      <c r="F352" t="s">
        <v>3657</v>
      </c>
      <c r="G352">
        <f>IF(_xlfn.XLOOKUP(tblOrders4[[#This Row],[Product ID]],tblProducts[Item],tblProducts[Weight])&lt;40,_xlfn.XLOOKUP(tblOrders4[[#This Row],[Product ID]],tblProducts[Item],tblProducts[Weight]),"BULK")</f>
        <v>29</v>
      </c>
      <c r="H352">
        <f>_xlfn.LET(_xlpm.weight,_xlfn.XLOOKUP(tblOrders4[[#This Row],[Product ID]],tblProducts[Item],tblProducts[Weight]),
IF(_xlpm.weight&lt;40,_xlpm.weight,"BULK"))</f>
        <v>29</v>
      </c>
    </row>
    <row r="353" spans="2:8" x14ac:dyDescent="0.25">
      <c r="B353">
        <v>5371</v>
      </c>
      <c r="C353" s="18">
        <v>44572</v>
      </c>
      <c r="D353" t="s">
        <v>3651</v>
      </c>
      <c r="E353">
        <v>4</v>
      </c>
      <c r="F353" t="s">
        <v>3653</v>
      </c>
      <c r="G353">
        <f>IF(_xlfn.XLOOKUP(tblOrders4[[#This Row],[Product ID]],tblProducts[Item],tblProducts[Weight])&lt;40,_xlfn.XLOOKUP(tblOrders4[[#This Row],[Product ID]],tblProducts[Item],tblProducts[Weight]),"BULK")</f>
        <v>10</v>
      </c>
      <c r="H353">
        <f>_xlfn.LET(_xlpm.weight,_xlfn.XLOOKUP(tblOrders4[[#This Row],[Product ID]],tblProducts[Item],tblProducts[Weight]),
IF(_xlpm.weight&lt;40,_xlpm.weight,"BULK"))</f>
        <v>10</v>
      </c>
    </row>
    <row r="354" spans="2:8" x14ac:dyDescent="0.25">
      <c r="B354">
        <v>5372</v>
      </c>
      <c r="C354" s="18">
        <v>44572</v>
      </c>
      <c r="D354" t="s">
        <v>3658</v>
      </c>
      <c r="E354">
        <v>4</v>
      </c>
      <c r="F354" t="s">
        <v>3644</v>
      </c>
      <c r="G354">
        <f>IF(_xlfn.XLOOKUP(tblOrders4[[#This Row],[Product ID]],tblProducts[Item],tblProducts[Weight])&lt;40,_xlfn.XLOOKUP(tblOrders4[[#This Row],[Product ID]],tblProducts[Item],tblProducts[Weight]),"BULK")</f>
        <v>10</v>
      </c>
      <c r="H354">
        <f>_xlfn.LET(_xlpm.weight,_xlfn.XLOOKUP(tblOrders4[[#This Row],[Product ID]],tblProducts[Item],tblProducts[Weight]),
IF(_xlpm.weight&lt;40,_xlpm.weight,"BULK"))</f>
        <v>10</v>
      </c>
    </row>
    <row r="355" spans="2:8" x14ac:dyDescent="0.25">
      <c r="B355">
        <v>5373</v>
      </c>
      <c r="C355" s="18">
        <v>44573</v>
      </c>
      <c r="D355" t="s">
        <v>3651</v>
      </c>
      <c r="E355">
        <v>3</v>
      </c>
      <c r="F355" t="s">
        <v>3655</v>
      </c>
      <c r="G355">
        <f>IF(_xlfn.XLOOKUP(tblOrders4[[#This Row],[Product ID]],tblProducts[Item],tblProducts[Weight])&lt;40,_xlfn.XLOOKUP(tblOrders4[[#This Row],[Product ID]],tblProducts[Item],tblProducts[Weight]),"BULK")</f>
        <v>10</v>
      </c>
      <c r="H355">
        <f>_xlfn.LET(_xlpm.weight,_xlfn.XLOOKUP(tblOrders4[[#This Row],[Product ID]],tblProducts[Item],tblProducts[Weight]),
IF(_xlpm.weight&lt;40,_xlpm.weight,"BULK"))</f>
        <v>10</v>
      </c>
    </row>
    <row r="356" spans="2:8" x14ac:dyDescent="0.25">
      <c r="B356">
        <v>5374</v>
      </c>
      <c r="C356" s="18">
        <v>44573</v>
      </c>
      <c r="D356" t="s">
        <v>3654</v>
      </c>
      <c r="E356">
        <v>1</v>
      </c>
      <c r="F356" t="s">
        <v>3655</v>
      </c>
      <c r="G356" t="str">
        <f>IF(_xlfn.XLOOKUP(tblOrders4[[#This Row],[Product ID]],tblProducts[Item],tblProducts[Weight])&lt;40,_xlfn.XLOOKUP(tblOrders4[[#This Row],[Product ID]],tblProducts[Item],tblProducts[Weight]),"BULK")</f>
        <v>BULK</v>
      </c>
      <c r="H356" t="str">
        <f>_xlfn.LET(_xlpm.weight,_xlfn.XLOOKUP(tblOrders4[[#This Row],[Product ID]],tblProducts[Item],tblProducts[Weight]),
IF(_xlpm.weight&lt;40,_xlpm.weight,"BULK"))</f>
        <v>BULK</v>
      </c>
    </row>
    <row r="357" spans="2:8" x14ac:dyDescent="0.25">
      <c r="B357">
        <v>5375</v>
      </c>
      <c r="C357" s="18">
        <v>44573</v>
      </c>
      <c r="D357" t="s">
        <v>3652</v>
      </c>
      <c r="E357">
        <v>2</v>
      </c>
      <c r="F357" t="s">
        <v>3653</v>
      </c>
      <c r="G357">
        <f>IF(_xlfn.XLOOKUP(tblOrders4[[#This Row],[Product ID]],tblProducts[Item],tblProducts[Weight])&lt;40,_xlfn.XLOOKUP(tblOrders4[[#This Row],[Product ID]],tblProducts[Item],tblProducts[Weight]),"BULK")</f>
        <v>38</v>
      </c>
      <c r="H357">
        <f>_xlfn.LET(_xlpm.weight,_xlfn.XLOOKUP(tblOrders4[[#This Row],[Product ID]],tblProducts[Item],tblProducts[Weight]),
IF(_xlpm.weight&lt;40,_xlpm.weight,"BULK"))</f>
        <v>38</v>
      </c>
    </row>
    <row r="358" spans="2:8" x14ac:dyDescent="0.25">
      <c r="B358">
        <v>5376</v>
      </c>
      <c r="C358" s="18">
        <v>44573</v>
      </c>
      <c r="D358" t="s">
        <v>3646</v>
      </c>
      <c r="E358">
        <v>4</v>
      </c>
      <c r="F358" t="s">
        <v>3653</v>
      </c>
      <c r="G358">
        <f>IF(_xlfn.XLOOKUP(tblOrders4[[#This Row],[Product ID]],tblProducts[Item],tblProducts[Weight])&lt;40,_xlfn.XLOOKUP(tblOrders4[[#This Row],[Product ID]],tblProducts[Item],tblProducts[Weight]),"BULK")</f>
        <v>29</v>
      </c>
      <c r="H358">
        <f>_xlfn.LET(_xlpm.weight,_xlfn.XLOOKUP(tblOrders4[[#This Row],[Product ID]],tblProducts[Item],tblProducts[Weight]),
IF(_xlpm.weight&lt;40,_xlpm.weight,"BULK"))</f>
        <v>29</v>
      </c>
    </row>
    <row r="359" spans="2:8" x14ac:dyDescent="0.25">
      <c r="B359">
        <v>5377</v>
      </c>
      <c r="C359" s="18">
        <v>44573</v>
      </c>
      <c r="D359" t="s">
        <v>3645</v>
      </c>
      <c r="E359">
        <v>2</v>
      </c>
      <c r="F359" t="s">
        <v>3648</v>
      </c>
      <c r="G359" t="str">
        <f>IF(_xlfn.XLOOKUP(tblOrders4[[#This Row],[Product ID]],tblProducts[Item],tblProducts[Weight])&lt;40,_xlfn.XLOOKUP(tblOrders4[[#This Row],[Product ID]],tblProducts[Item],tblProducts[Weight]),"BULK")</f>
        <v>BULK</v>
      </c>
      <c r="H359" t="str">
        <f>_xlfn.LET(_xlpm.weight,_xlfn.XLOOKUP(tblOrders4[[#This Row],[Product ID]],tblProducts[Item],tblProducts[Weight]),
IF(_xlpm.weight&lt;40,_xlpm.weight,"BULK"))</f>
        <v>BULK</v>
      </c>
    </row>
    <row r="360" spans="2:8" x14ac:dyDescent="0.25">
      <c r="B360">
        <v>5378</v>
      </c>
      <c r="C360" s="18">
        <v>44573</v>
      </c>
      <c r="D360" t="s">
        <v>3656</v>
      </c>
      <c r="E360">
        <v>3</v>
      </c>
      <c r="F360" t="s">
        <v>3653</v>
      </c>
      <c r="G360">
        <f>IF(_xlfn.XLOOKUP(tblOrders4[[#This Row],[Product ID]],tblProducts[Item],tblProducts[Weight])&lt;40,_xlfn.XLOOKUP(tblOrders4[[#This Row],[Product ID]],tblProducts[Item],tblProducts[Weight]),"BULK")</f>
        <v>33</v>
      </c>
      <c r="H360">
        <f>_xlfn.LET(_xlpm.weight,_xlfn.XLOOKUP(tblOrders4[[#This Row],[Product ID]],tblProducts[Item],tblProducts[Weight]),
IF(_xlpm.weight&lt;40,_xlpm.weight,"BULK"))</f>
        <v>33</v>
      </c>
    </row>
    <row r="361" spans="2:8" x14ac:dyDescent="0.25">
      <c r="B361">
        <v>5379</v>
      </c>
      <c r="C361" s="18">
        <v>44573</v>
      </c>
      <c r="D361" t="s">
        <v>3654</v>
      </c>
      <c r="E361">
        <v>3</v>
      </c>
      <c r="F361" t="s">
        <v>3657</v>
      </c>
      <c r="G361" t="str">
        <f>IF(_xlfn.XLOOKUP(tblOrders4[[#This Row],[Product ID]],tblProducts[Item],tblProducts[Weight])&lt;40,_xlfn.XLOOKUP(tblOrders4[[#This Row],[Product ID]],tblProducts[Item],tblProducts[Weight]),"BULK")</f>
        <v>BULK</v>
      </c>
      <c r="H361" t="str">
        <f>_xlfn.LET(_xlpm.weight,_xlfn.XLOOKUP(tblOrders4[[#This Row],[Product ID]],tblProducts[Item],tblProducts[Weight]),
IF(_xlpm.weight&lt;40,_xlpm.weight,"BULK"))</f>
        <v>BULK</v>
      </c>
    </row>
    <row r="362" spans="2:8" x14ac:dyDescent="0.25">
      <c r="B362">
        <v>5380</v>
      </c>
      <c r="C362" s="18">
        <v>44573</v>
      </c>
      <c r="D362" t="s">
        <v>3658</v>
      </c>
      <c r="E362">
        <v>1</v>
      </c>
      <c r="F362" t="s">
        <v>3647</v>
      </c>
      <c r="G362">
        <f>IF(_xlfn.XLOOKUP(tblOrders4[[#This Row],[Product ID]],tblProducts[Item],tblProducts[Weight])&lt;40,_xlfn.XLOOKUP(tblOrders4[[#This Row],[Product ID]],tblProducts[Item],tblProducts[Weight]),"BULK")</f>
        <v>10</v>
      </c>
      <c r="H362">
        <f>_xlfn.LET(_xlpm.weight,_xlfn.XLOOKUP(tblOrders4[[#This Row],[Product ID]],tblProducts[Item],tblProducts[Weight]),
IF(_xlpm.weight&lt;40,_xlpm.weight,"BULK"))</f>
        <v>10</v>
      </c>
    </row>
    <row r="363" spans="2:8" x14ac:dyDescent="0.25">
      <c r="B363">
        <v>5381</v>
      </c>
      <c r="C363" s="18">
        <v>44573</v>
      </c>
      <c r="D363" t="s">
        <v>3643</v>
      </c>
      <c r="E363">
        <v>1</v>
      </c>
      <c r="F363" t="s">
        <v>3653</v>
      </c>
      <c r="G363">
        <f>IF(_xlfn.XLOOKUP(tblOrders4[[#This Row],[Product ID]],tblProducts[Item],tblProducts[Weight])&lt;40,_xlfn.XLOOKUP(tblOrders4[[#This Row],[Product ID]],tblProducts[Item],tblProducts[Weight]),"BULK")</f>
        <v>12</v>
      </c>
      <c r="H363">
        <f>_xlfn.LET(_xlpm.weight,_xlfn.XLOOKUP(tblOrders4[[#This Row],[Product ID]],tblProducts[Item],tblProducts[Weight]),
IF(_xlpm.weight&lt;40,_xlpm.weight,"BULK"))</f>
        <v>12</v>
      </c>
    </row>
    <row r="364" spans="2:8" x14ac:dyDescent="0.25">
      <c r="B364">
        <v>5382</v>
      </c>
      <c r="C364" s="18">
        <v>44573</v>
      </c>
      <c r="D364" t="s">
        <v>3643</v>
      </c>
      <c r="E364">
        <v>3</v>
      </c>
      <c r="F364" t="s">
        <v>3644</v>
      </c>
      <c r="G364">
        <f>IF(_xlfn.XLOOKUP(tblOrders4[[#This Row],[Product ID]],tblProducts[Item],tblProducts[Weight])&lt;40,_xlfn.XLOOKUP(tblOrders4[[#This Row],[Product ID]],tblProducts[Item],tblProducts[Weight]),"BULK")</f>
        <v>12</v>
      </c>
      <c r="H364">
        <f>_xlfn.LET(_xlpm.weight,_xlfn.XLOOKUP(tblOrders4[[#This Row],[Product ID]],tblProducts[Item],tblProducts[Weight]),
IF(_xlpm.weight&lt;40,_xlpm.weight,"BULK"))</f>
        <v>12</v>
      </c>
    </row>
    <row r="365" spans="2:8" x14ac:dyDescent="0.25">
      <c r="B365">
        <v>5383</v>
      </c>
      <c r="C365" s="18">
        <v>44573</v>
      </c>
      <c r="D365" t="s">
        <v>3650</v>
      </c>
      <c r="E365">
        <v>4</v>
      </c>
      <c r="F365" t="s">
        <v>3657</v>
      </c>
      <c r="G365">
        <f>IF(_xlfn.XLOOKUP(tblOrders4[[#This Row],[Product ID]],tblProducts[Item],tblProducts[Weight])&lt;40,_xlfn.XLOOKUP(tblOrders4[[#This Row],[Product ID]],tblProducts[Item],tblProducts[Weight]),"BULK")</f>
        <v>8</v>
      </c>
      <c r="H365">
        <f>_xlfn.LET(_xlpm.weight,_xlfn.XLOOKUP(tblOrders4[[#This Row],[Product ID]],tblProducts[Item],tblProducts[Weight]),
IF(_xlpm.weight&lt;40,_xlpm.weight,"BULK"))</f>
        <v>8</v>
      </c>
    </row>
    <row r="366" spans="2:8" x14ac:dyDescent="0.25">
      <c r="B366">
        <v>5384</v>
      </c>
      <c r="C366" s="18">
        <v>44573</v>
      </c>
      <c r="D366" t="s">
        <v>3643</v>
      </c>
      <c r="E366">
        <v>1</v>
      </c>
      <c r="F366" t="s">
        <v>3647</v>
      </c>
      <c r="G366">
        <f>IF(_xlfn.XLOOKUP(tblOrders4[[#This Row],[Product ID]],tblProducts[Item],tblProducts[Weight])&lt;40,_xlfn.XLOOKUP(tblOrders4[[#This Row],[Product ID]],tblProducts[Item],tblProducts[Weight]),"BULK")</f>
        <v>12</v>
      </c>
      <c r="H366">
        <f>_xlfn.LET(_xlpm.weight,_xlfn.XLOOKUP(tblOrders4[[#This Row],[Product ID]],tblProducts[Item],tblProducts[Weight]),
IF(_xlpm.weight&lt;40,_xlpm.weight,"BULK"))</f>
        <v>12</v>
      </c>
    </row>
    <row r="367" spans="2:8" x14ac:dyDescent="0.25">
      <c r="B367">
        <v>5385</v>
      </c>
      <c r="C367" s="18">
        <v>44573</v>
      </c>
      <c r="D367" t="s">
        <v>3651</v>
      </c>
      <c r="E367">
        <v>4</v>
      </c>
      <c r="F367" t="s">
        <v>3657</v>
      </c>
      <c r="G367">
        <f>IF(_xlfn.XLOOKUP(tblOrders4[[#This Row],[Product ID]],tblProducts[Item],tblProducts[Weight])&lt;40,_xlfn.XLOOKUP(tblOrders4[[#This Row],[Product ID]],tblProducts[Item],tblProducts[Weight]),"BULK")</f>
        <v>10</v>
      </c>
      <c r="H367">
        <f>_xlfn.LET(_xlpm.weight,_xlfn.XLOOKUP(tblOrders4[[#This Row],[Product ID]],tblProducts[Item],tblProducts[Weight]),
IF(_xlpm.weight&lt;40,_xlpm.weight,"BULK"))</f>
        <v>10</v>
      </c>
    </row>
    <row r="368" spans="2:8" x14ac:dyDescent="0.25">
      <c r="B368">
        <v>5386</v>
      </c>
      <c r="C368" s="18">
        <v>44573</v>
      </c>
      <c r="D368" t="s">
        <v>3659</v>
      </c>
      <c r="E368">
        <v>4</v>
      </c>
      <c r="F368" t="s">
        <v>3648</v>
      </c>
      <c r="G368" t="str">
        <f>IF(_xlfn.XLOOKUP(tblOrders4[[#This Row],[Product ID]],tblProducts[Item],tblProducts[Weight])&lt;40,_xlfn.XLOOKUP(tblOrders4[[#This Row],[Product ID]],tblProducts[Item],tblProducts[Weight]),"BULK")</f>
        <v>BULK</v>
      </c>
      <c r="H368" t="str">
        <f>_xlfn.LET(_xlpm.weight,_xlfn.XLOOKUP(tblOrders4[[#This Row],[Product ID]],tblProducts[Item],tblProducts[Weight]),
IF(_xlpm.weight&lt;40,_xlpm.weight,"BULK"))</f>
        <v>BULK</v>
      </c>
    </row>
    <row r="369" spans="2:8" x14ac:dyDescent="0.25">
      <c r="B369">
        <v>5387</v>
      </c>
      <c r="C369" s="18">
        <v>44573</v>
      </c>
      <c r="D369" t="s">
        <v>3658</v>
      </c>
      <c r="E369">
        <v>3</v>
      </c>
      <c r="F369" t="s">
        <v>3648</v>
      </c>
      <c r="G369">
        <f>IF(_xlfn.XLOOKUP(tblOrders4[[#This Row],[Product ID]],tblProducts[Item],tblProducts[Weight])&lt;40,_xlfn.XLOOKUP(tblOrders4[[#This Row],[Product ID]],tblProducts[Item],tblProducts[Weight]),"BULK")</f>
        <v>10</v>
      </c>
      <c r="H369">
        <f>_xlfn.LET(_xlpm.weight,_xlfn.XLOOKUP(tblOrders4[[#This Row],[Product ID]],tblProducts[Item],tblProducts[Weight]),
IF(_xlpm.weight&lt;40,_xlpm.weight,"BULK"))</f>
        <v>10</v>
      </c>
    </row>
    <row r="370" spans="2:8" x14ac:dyDescent="0.25">
      <c r="B370">
        <v>5388</v>
      </c>
      <c r="C370" s="18">
        <v>44573</v>
      </c>
      <c r="D370" t="s">
        <v>3645</v>
      </c>
      <c r="E370">
        <v>2</v>
      </c>
      <c r="F370" t="s">
        <v>3653</v>
      </c>
      <c r="G370" t="str">
        <f>IF(_xlfn.XLOOKUP(tblOrders4[[#This Row],[Product ID]],tblProducts[Item],tblProducts[Weight])&lt;40,_xlfn.XLOOKUP(tblOrders4[[#This Row],[Product ID]],tblProducts[Item],tblProducts[Weight]),"BULK")</f>
        <v>BULK</v>
      </c>
      <c r="H370" t="str">
        <f>_xlfn.LET(_xlpm.weight,_xlfn.XLOOKUP(tblOrders4[[#This Row],[Product ID]],tblProducts[Item],tblProducts[Weight]),
IF(_xlpm.weight&lt;40,_xlpm.weight,"BULK"))</f>
        <v>BULK</v>
      </c>
    </row>
    <row r="371" spans="2:8" x14ac:dyDescent="0.25">
      <c r="B371">
        <v>5389</v>
      </c>
      <c r="C371" s="18">
        <v>44573</v>
      </c>
      <c r="D371" t="s">
        <v>3656</v>
      </c>
      <c r="E371">
        <v>1</v>
      </c>
      <c r="F371" t="s">
        <v>3653</v>
      </c>
      <c r="G371">
        <f>IF(_xlfn.XLOOKUP(tblOrders4[[#This Row],[Product ID]],tblProducts[Item],tblProducts[Weight])&lt;40,_xlfn.XLOOKUP(tblOrders4[[#This Row],[Product ID]],tblProducts[Item],tblProducts[Weight]),"BULK")</f>
        <v>33</v>
      </c>
      <c r="H371">
        <f>_xlfn.LET(_xlpm.weight,_xlfn.XLOOKUP(tblOrders4[[#This Row],[Product ID]],tblProducts[Item],tblProducts[Weight]),
IF(_xlpm.weight&lt;40,_xlpm.weight,"BULK"))</f>
        <v>33</v>
      </c>
    </row>
    <row r="372" spans="2:8" x14ac:dyDescent="0.25">
      <c r="B372">
        <v>5390</v>
      </c>
      <c r="C372" s="18">
        <v>44573</v>
      </c>
      <c r="D372" t="s">
        <v>3659</v>
      </c>
      <c r="E372">
        <v>3</v>
      </c>
      <c r="F372" t="s">
        <v>3644</v>
      </c>
      <c r="G372" t="str">
        <f>IF(_xlfn.XLOOKUP(tblOrders4[[#This Row],[Product ID]],tblProducts[Item],tblProducts[Weight])&lt;40,_xlfn.XLOOKUP(tblOrders4[[#This Row],[Product ID]],tblProducts[Item],tblProducts[Weight]),"BULK")</f>
        <v>BULK</v>
      </c>
      <c r="H372" t="str">
        <f>_xlfn.LET(_xlpm.weight,_xlfn.XLOOKUP(tblOrders4[[#This Row],[Product ID]],tblProducts[Item],tblProducts[Weight]),
IF(_xlpm.weight&lt;40,_xlpm.weight,"BULK"))</f>
        <v>BULK</v>
      </c>
    </row>
    <row r="373" spans="2:8" x14ac:dyDescent="0.25">
      <c r="B373">
        <v>5391</v>
      </c>
      <c r="C373" s="18">
        <v>44573</v>
      </c>
      <c r="D373" t="s">
        <v>3646</v>
      </c>
      <c r="E373">
        <v>4</v>
      </c>
      <c r="F373" t="s">
        <v>3647</v>
      </c>
      <c r="G373">
        <f>IF(_xlfn.XLOOKUP(tblOrders4[[#This Row],[Product ID]],tblProducts[Item],tblProducts[Weight])&lt;40,_xlfn.XLOOKUP(tblOrders4[[#This Row],[Product ID]],tblProducts[Item],tblProducts[Weight]),"BULK")</f>
        <v>29</v>
      </c>
      <c r="H373">
        <f>_xlfn.LET(_xlpm.weight,_xlfn.XLOOKUP(tblOrders4[[#This Row],[Product ID]],tblProducts[Item],tblProducts[Weight]),
IF(_xlpm.weight&lt;40,_xlpm.weight,"BULK"))</f>
        <v>29</v>
      </c>
    </row>
    <row r="374" spans="2:8" x14ac:dyDescent="0.25">
      <c r="B374">
        <v>5392</v>
      </c>
      <c r="C374" s="18">
        <v>44573</v>
      </c>
      <c r="D374" t="s">
        <v>3656</v>
      </c>
      <c r="E374">
        <v>1</v>
      </c>
      <c r="F374" t="s">
        <v>3644</v>
      </c>
      <c r="G374">
        <f>IF(_xlfn.XLOOKUP(tblOrders4[[#This Row],[Product ID]],tblProducts[Item],tblProducts[Weight])&lt;40,_xlfn.XLOOKUP(tblOrders4[[#This Row],[Product ID]],tblProducts[Item],tblProducts[Weight]),"BULK")</f>
        <v>33</v>
      </c>
      <c r="H374">
        <f>_xlfn.LET(_xlpm.weight,_xlfn.XLOOKUP(tblOrders4[[#This Row],[Product ID]],tblProducts[Item],tblProducts[Weight]),
IF(_xlpm.weight&lt;40,_xlpm.weight,"BULK"))</f>
        <v>33</v>
      </c>
    </row>
    <row r="375" spans="2:8" x14ac:dyDescent="0.25">
      <c r="B375">
        <v>5393</v>
      </c>
      <c r="C375" s="18">
        <v>44573</v>
      </c>
      <c r="D375" t="s">
        <v>3652</v>
      </c>
      <c r="E375">
        <v>2</v>
      </c>
      <c r="F375" t="s">
        <v>3644</v>
      </c>
      <c r="G375">
        <f>IF(_xlfn.XLOOKUP(tblOrders4[[#This Row],[Product ID]],tblProducts[Item],tblProducts[Weight])&lt;40,_xlfn.XLOOKUP(tblOrders4[[#This Row],[Product ID]],tblProducts[Item],tblProducts[Weight]),"BULK")</f>
        <v>38</v>
      </c>
      <c r="H375">
        <f>_xlfn.LET(_xlpm.weight,_xlfn.XLOOKUP(tblOrders4[[#This Row],[Product ID]],tblProducts[Item],tblProducts[Weight]),
IF(_xlpm.weight&lt;40,_xlpm.weight,"BULK"))</f>
        <v>38</v>
      </c>
    </row>
    <row r="376" spans="2:8" x14ac:dyDescent="0.25">
      <c r="B376">
        <v>5394</v>
      </c>
      <c r="C376" s="18">
        <v>44573</v>
      </c>
      <c r="D376" t="s">
        <v>3652</v>
      </c>
      <c r="E376">
        <v>1</v>
      </c>
      <c r="F376" t="s">
        <v>3653</v>
      </c>
      <c r="G376">
        <f>IF(_xlfn.XLOOKUP(tblOrders4[[#This Row],[Product ID]],tblProducts[Item],tblProducts[Weight])&lt;40,_xlfn.XLOOKUP(tblOrders4[[#This Row],[Product ID]],tblProducts[Item],tblProducts[Weight]),"BULK")</f>
        <v>38</v>
      </c>
      <c r="H376">
        <f>_xlfn.LET(_xlpm.weight,_xlfn.XLOOKUP(tblOrders4[[#This Row],[Product ID]],tblProducts[Item],tblProducts[Weight]),
IF(_xlpm.weight&lt;40,_xlpm.weight,"BULK"))</f>
        <v>38</v>
      </c>
    </row>
    <row r="377" spans="2:8" x14ac:dyDescent="0.25">
      <c r="B377">
        <v>5395</v>
      </c>
      <c r="C377" s="18">
        <v>44573</v>
      </c>
      <c r="D377" t="s">
        <v>3656</v>
      </c>
      <c r="E377">
        <v>1</v>
      </c>
      <c r="F377" t="s">
        <v>3655</v>
      </c>
      <c r="G377">
        <f>IF(_xlfn.XLOOKUP(tblOrders4[[#This Row],[Product ID]],tblProducts[Item],tblProducts[Weight])&lt;40,_xlfn.XLOOKUP(tblOrders4[[#This Row],[Product ID]],tblProducts[Item],tblProducts[Weight]),"BULK")</f>
        <v>33</v>
      </c>
      <c r="H377">
        <f>_xlfn.LET(_xlpm.weight,_xlfn.XLOOKUP(tblOrders4[[#This Row],[Product ID]],tblProducts[Item],tblProducts[Weight]),
IF(_xlpm.weight&lt;40,_xlpm.weight,"BULK"))</f>
        <v>33</v>
      </c>
    </row>
    <row r="378" spans="2:8" x14ac:dyDescent="0.25">
      <c r="B378">
        <v>5396</v>
      </c>
      <c r="C378" s="18">
        <v>44573</v>
      </c>
      <c r="D378" t="s">
        <v>3646</v>
      </c>
      <c r="E378">
        <v>1</v>
      </c>
      <c r="F378" t="s">
        <v>3648</v>
      </c>
      <c r="G378">
        <f>IF(_xlfn.XLOOKUP(tblOrders4[[#This Row],[Product ID]],tblProducts[Item],tblProducts[Weight])&lt;40,_xlfn.XLOOKUP(tblOrders4[[#This Row],[Product ID]],tblProducts[Item],tblProducts[Weight]),"BULK")</f>
        <v>29</v>
      </c>
      <c r="H378">
        <f>_xlfn.LET(_xlpm.weight,_xlfn.XLOOKUP(tblOrders4[[#This Row],[Product ID]],tblProducts[Item],tblProducts[Weight]),
IF(_xlpm.weight&lt;40,_xlpm.weight,"BULK"))</f>
        <v>29</v>
      </c>
    </row>
    <row r="379" spans="2:8" x14ac:dyDescent="0.25">
      <c r="B379">
        <v>5397</v>
      </c>
      <c r="C379" s="18">
        <v>44573</v>
      </c>
      <c r="D379" t="s">
        <v>3656</v>
      </c>
      <c r="E379">
        <v>3</v>
      </c>
      <c r="F379" t="s">
        <v>3653</v>
      </c>
      <c r="G379">
        <f>IF(_xlfn.XLOOKUP(tblOrders4[[#This Row],[Product ID]],tblProducts[Item],tblProducts[Weight])&lt;40,_xlfn.XLOOKUP(tblOrders4[[#This Row],[Product ID]],tblProducts[Item],tblProducts[Weight]),"BULK")</f>
        <v>33</v>
      </c>
      <c r="H379">
        <f>_xlfn.LET(_xlpm.weight,_xlfn.XLOOKUP(tblOrders4[[#This Row],[Product ID]],tblProducts[Item],tblProducts[Weight]),
IF(_xlpm.weight&lt;40,_xlpm.weight,"BULK"))</f>
        <v>33</v>
      </c>
    </row>
    <row r="380" spans="2:8" x14ac:dyDescent="0.25">
      <c r="B380">
        <v>5398</v>
      </c>
      <c r="C380" s="18">
        <v>44574</v>
      </c>
      <c r="D380" t="s">
        <v>3656</v>
      </c>
      <c r="E380">
        <v>4</v>
      </c>
      <c r="F380" t="s">
        <v>3647</v>
      </c>
      <c r="G380">
        <f>IF(_xlfn.XLOOKUP(tblOrders4[[#This Row],[Product ID]],tblProducts[Item],tblProducts[Weight])&lt;40,_xlfn.XLOOKUP(tblOrders4[[#This Row],[Product ID]],tblProducts[Item],tblProducts[Weight]),"BULK")</f>
        <v>33</v>
      </c>
      <c r="H380">
        <f>_xlfn.LET(_xlpm.weight,_xlfn.XLOOKUP(tblOrders4[[#This Row],[Product ID]],tblProducts[Item],tblProducts[Weight]),
IF(_xlpm.weight&lt;40,_xlpm.weight,"BULK"))</f>
        <v>33</v>
      </c>
    </row>
    <row r="381" spans="2:8" x14ac:dyDescent="0.25">
      <c r="B381">
        <v>5399</v>
      </c>
      <c r="C381" s="18">
        <v>44574</v>
      </c>
      <c r="D381" t="s">
        <v>3659</v>
      </c>
      <c r="E381">
        <v>2</v>
      </c>
      <c r="F381" t="s">
        <v>3657</v>
      </c>
      <c r="G381" t="str">
        <f>IF(_xlfn.XLOOKUP(tblOrders4[[#This Row],[Product ID]],tblProducts[Item],tblProducts[Weight])&lt;40,_xlfn.XLOOKUP(tblOrders4[[#This Row],[Product ID]],tblProducts[Item],tblProducts[Weight]),"BULK")</f>
        <v>BULK</v>
      </c>
      <c r="H381" t="str">
        <f>_xlfn.LET(_xlpm.weight,_xlfn.XLOOKUP(tblOrders4[[#This Row],[Product ID]],tblProducts[Item],tblProducts[Weight]),
IF(_xlpm.weight&lt;40,_xlpm.weight,"BULK"))</f>
        <v>BULK</v>
      </c>
    </row>
    <row r="382" spans="2:8" x14ac:dyDescent="0.25">
      <c r="B382">
        <v>5400</v>
      </c>
      <c r="C382" s="18">
        <v>44574</v>
      </c>
      <c r="D382" t="s">
        <v>3650</v>
      </c>
      <c r="E382">
        <v>1</v>
      </c>
      <c r="F382" t="s">
        <v>3644</v>
      </c>
      <c r="G382">
        <f>IF(_xlfn.XLOOKUP(tblOrders4[[#This Row],[Product ID]],tblProducts[Item],tblProducts[Weight])&lt;40,_xlfn.XLOOKUP(tblOrders4[[#This Row],[Product ID]],tblProducts[Item],tblProducts[Weight]),"BULK")</f>
        <v>8</v>
      </c>
      <c r="H382">
        <f>_xlfn.LET(_xlpm.weight,_xlfn.XLOOKUP(tblOrders4[[#This Row],[Product ID]],tblProducts[Item],tblProducts[Weight]),
IF(_xlpm.weight&lt;40,_xlpm.weight,"BULK"))</f>
        <v>8</v>
      </c>
    </row>
    <row r="383" spans="2:8" x14ac:dyDescent="0.25">
      <c r="B383">
        <v>5401</v>
      </c>
      <c r="C383" s="18">
        <v>44574</v>
      </c>
      <c r="D383" t="s">
        <v>3656</v>
      </c>
      <c r="E383">
        <v>2</v>
      </c>
      <c r="F383" t="s">
        <v>3657</v>
      </c>
      <c r="G383">
        <f>IF(_xlfn.XLOOKUP(tblOrders4[[#This Row],[Product ID]],tblProducts[Item],tblProducts[Weight])&lt;40,_xlfn.XLOOKUP(tblOrders4[[#This Row],[Product ID]],tblProducts[Item],tblProducts[Weight]),"BULK")</f>
        <v>33</v>
      </c>
      <c r="H383">
        <f>_xlfn.LET(_xlpm.weight,_xlfn.XLOOKUP(tblOrders4[[#This Row],[Product ID]],tblProducts[Item],tblProducts[Weight]),
IF(_xlpm.weight&lt;40,_xlpm.weight,"BULK"))</f>
        <v>33</v>
      </c>
    </row>
    <row r="384" spans="2:8" x14ac:dyDescent="0.25">
      <c r="B384">
        <v>5402</v>
      </c>
      <c r="C384" s="18">
        <v>44574</v>
      </c>
      <c r="D384" t="s">
        <v>3652</v>
      </c>
      <c r="E384">
        <v>3</v>
      </c>
      <c r="F384" t="s">
        <v>3647</v>
      </c>
      <c r="G384">
        <f>IF(_xlfn.XLOOKUP(tblOrders4[[#This Row],[Product ID]],tblProducts[Item],tblProducts[Weight])&lt;40,_xlfn.XLOOKUP(tblOrders4[[#This Row],[Product ID]],tblProducts[Item],tblProducts[Weight]),"BULK")</f>
        <v>38</v>
      </c>
      <c r="H384">
        <f>_xlfn.LET(_xlpm.weight,_xlfn.XLOOKUP(tblOrders4[[#This Row],[Product ID]],tblProducts[Item],tblProducts[Weight]),
IF(_xlpm.weight&lt;40,_xlpm.weight,"BULK"))</f>
        <v>38</v>
      </c>
    </row>
    <row r="385" spans="2:8" x14ac:dyDescent="0.25">
      <c r="B385">
        <v>5403</v>
      </c>
      <c r="C385" s="18">
        <v>44574</v>
      </c>
      <c r="D385" t="s">
        <v>3651</v>
      </c>
      <c r="E385">
        <v>3</v>
      </c>
      <c r="F385" t="s">
        <v>3653</v>
      </c>
      <c r="G385">
        <f>IF(_xlfn.XLOOKUP(tblOrders4[[#This Row],[Product ID]],tblProducts[Item],tblProducts[Weight])&lt;40,_xlfn.XLOOKUP(tblOrders4[[#This Row],[Product ID]],tblProducts[Item],tblProducts[Weight]),"BULK")</f>
        <v>10</v>
      </c>
      <c r="H385">
        <f>_xlfn.LET(_xlpm.weight,_xlfn.XLOOKUP(tblOrders4[[#This Row],[Product ID]],tblProducts[Item],tblProducts[Weight]),
IF(_xlpm.weight&lt;40,_xlpm.weight,"BULK"))</f>
        <v>10</v>
      </c>
    </row>
    <row r="386" spans="2:8" x14ac:dyDescent="0.25">
      <c r="B386">
        <v>5404</v>
      </c>
      <c r="C386" s="18">
        <v>44574</v>
      </c>
      <c r="D386" t="s">
        <v>3652</v>
      </c>
      <c r="E386">
        <v>3</v>
      </c>
      <c r="F386" t="s">
        <v>3655</v>
      </c>
      <c r="G386">
        <f>IF(_xlfn.XLOOKUP(tblOrders4[[#This Row],[Product ID]],tblProducts[Item],tblProducts[Weight])&lt;40,_xlfn.XLOOKUP(tblOrders4[[#This Row],[Product ID]],tblProducts[Item],tblProducts[Weight]),"BULK")</f>
        <v>38</v>
      </c>
      <c r="H386">
        <f>_xlfn.LET(_xlpm.weight,_xlfn.XLOOKUP(tblOrders4[[#This Row],[Product ID]],tblProducts[Item],tblProducts[Weight]),
IF(_xlpm.weight&lt;40,_xlpm.weight,"BULK"))</f>
        <v>38</v>
      </c>
    </row>
    <row r="387" spans="2:8" x14ac:dyDescent="0.25">
      <c r="B387">
        <v>5405</v>
      </c>
      <c r="C387" s="18">
        <v>44574</v>
      </c>
      <c r="D387" t="s">
        <v>3650</v>
      </c>
      <c r="E387">
        <v>1</v>
      </c>
      <c r="F387" t="s">
        <v>3648</v>
      </c>
      <c r="G387">
        <f>IF(_xlfn.XLOOKUP(tblOrders4[[#This Row],[Product ID]],tblProducts[Item],tblProducts[Weight])&lt;40,_xlfn.XLOOKUP(tblOrders4[[#This Row],[Product ID]],tblProducts[Item],tblProducts[Weight]),"BULK")</f>
        <v>8</v>
      </c>
      <c r="H387">
        <f>_xlfn.LET(_xlpm.weight,_xlfn.XLOOKUP(tblOrders4[[#This Row],[Product ID]],tblProducts[Item],tblProducts[Weight]),
IF(_xlpm.weight&lt;40,_xlpm.weight,"BULK"))</f>
        <v>8</v>
      </c>
    </row>
    <row r="388" spans="2:8" x14ac:dyDescent="0.25">
      <c r="B388">
        <v>5406</v>
      </c>
      <c r="C388" s="18">
        <v>44574</v>
      </c>
      <c r="D388" t="s">
        <v>3650</v>
      </c>
      <c r="E388">
        <v>2</v>
      </c>
      <c r="F388" t="s">
        <v>3657</v>
      </c>
      <c r="G388">
        <f>IF(_xlfn.XLOOKUP(tblOrders4[[#This Row],[Product ID]],tblProducts[Item],tblProducts[Weight])&lt;40,_xlfn.XLOOKUP(tblOrders4[[#This Row],[Product ID]],tblProducts[Item],tblProducts[Weight]),"BULK")</f>
        <v>8</v>
      </c>
      <c r="H388">
        <f>_xlfn.LET(_xlpm.weight,_xlfn.XLOOKUP(tblOrders4[[#This Row],[Product ID]],tblProducts[Item],tblProducts[Weight]),
IF(_xlpm.weight&lt;40,_xlpm.weight,"BULK"))</f>
        <v>8</v>
      </c>
    </row>
    <row r="389" spans="2:8" x14ac:dyDescent="0.25">
      <c r="B389">
        <v>5407</v>
      </c>
      <c r="C389" s="18">
        <v>44574</v>
      </c>
      <c r="D389" t="s">
        <v>3659</v>
      </c>
      <c r="E389">
        <v>4</v>
      </c>
      <c r="F389" t="s">
        <v>3653</v>
      </c>
      <c r="G389" t="str">
        <f>IF(_xlfn.XLOOKUP(tblOrders4[[#This Row],[Product ID]],tblProducts[Item],tblProducts[Weight])&lt;40,_xlfn.XLOOKUP(tblOrders4[[#This Row],[Product ID]],tblProducts[Item],tblProducts[Weight]),"BULK")</f>
        <v>BULK</v>
      </c>
      <c r="H389" t="str">
        <f>_xlfn.LET(_xlpm.weight,_xlfn.XLOOKUP(tblOrders4[[#This Row],[Product ID]],tblProducts[Item],tblProducts[Weight]),
IF(_xlpm.weight&lt;40,_xlpm.weight,"BULK"))</f>
        <v>BULK</v>
      </c>
    </row>
    <row r="390" spans="2:8" x14ac:dyDescent="0.25">
      <c r="B390">
        <v>5408</v>
      </c>
      <c r="C390" s="18">
        <v>44574</v>
      </c>
      <c r="D390" t="s">
        <v>3643</v>
      </c>
      <c r="E390">
        <v>3</v>
      </c>
      <c r="F390" t="s">
        <v>3648</v>
      </c>
      <c r="G390">
        <f>IF(_xlfn.XLOOKUP(tblOrders4[[#This Row],[Product ID]],tblProducts[Item],tblProducts[Weight])&lt;40,_xlfn.XLOOKUP(tblOrders4[[#This Row],[Product ID]],tblProducts[Item],tblProducts[Weight]),"BULK")</f>
        <v>12</v>
      </c>
      <c r="H390">
        <f>_xlfn.LET(_xlpm.weight,_xlfn.XLOOKUP(tblOrders4[[#This Row],[Product ID]],tblProducts[Item],tblProducts[Weight]),
IF(_xlpm.weight&lt;40,_xlpm.weight,"BULK"))</f>
        <v>12</v>
      </c>
    </row>
    <row r="391" spans="2:8" x14ac:dyDescent="0.25">
      <c r="B391">
        <v>5409</v>
      </c>
      <c r="C391" s="18">
        <v>44574</v>
      </c>
      <c r="D391" t="s">
        <v>3645</v>
      </c>
      <c r="E391">
        <v>3</v>
      </c>
      <c r="F391" t="s">
        <v>3644</v>
      </c>
      <c r="G391" t="str">
        <f>IF(_xlfn.XLOOKUP(tblOrders4[[#This Row],[Product ID]],tblProducts[Item],tblProducts[Weight])&lt;40,_xlfn.XLOOKUP(tblOrders4[[#This Row],[Product ID]],tblProducts[Item],tblProducts[Weight]),"BULK")</f>
        <v>BULK</v>
      </c>
      <c r="H391" t="str">
        <f>_xlfn.LET(_xlpm.weight,_xlfn.XLOOKUP(tblOrders4[[#This Row],[Product ID]],tblProducts[Item],tblProducts[Weight]),
IF(_xlpm.weight&lt;40,_xlpm.weight,"BULK"))</f>
        <v>BULK</v>
      </c>
    </row>
    <row r="392" spans="2:8" x14ac:dyDescent="0.25">
      <c r="B392">
        <v>5410</v>
      </c>
      <c r="C392" s="18">
        <v>44574</v>
      </c>
      <c r="D392" t="s">
        <v>3646</v>
      </c>
      <c r="E392">
        <v>4</v>
      </c>
      <c r="F392" t="s">
        <v>3655</v>
      </c>
      <c r="G392">
        <f>IF(_xlfn.XLOOKUP(tblOrders4[[#This Row],[Product ID]],tblProducts[Item],tblProducts[Weight])&lt;40,_xlfn.XLOOKUP(tblOrders4[[#This Row],[Product ID]],tblProducts[Item],tblProducts[Weight]),"BULK")</f>
        <v>29</v>
      </c>
      <c r="H392">
        <f>_xlfn.LET(_xlpm.weight,_xlfn.XLOOKUP(tblOrders4[[#This Row],[Product ID]],tblProducts[Item],tblProducts[Weight]),
IF(_xlpm.weight&lt;40,_xlpm.weight,"BULK"))</f>
        <v>29</v>
      </c>
    </row>
    <row r="393" spans="2:8" x14ac:dyDescent="0.25">
      <c r="B393">
        <v>5411</v>
      </c>
      <c r="C393" s="18">
        <v>44574</v>
      </c>
      <c r="D393" t="s">
        <v>3650</v>
      </c>
      <c r="E393">
        <v>3</v>
      </c>
      <c r="F393" t="s">
        <v>3644</v>
      </c>
      <c r="G393">
        <f>IF(_xlfn.XLOOKUP(tblOrders4[[#This Row],[Product ID]],tblProducts[Item],tblProducts[Weight])&lt;40,_xlfn.XLOOKUP(tblOrders4[[#This Row],[Product ID]],tblProducts[Item],tblProducts[Weight]),"BULK")</f>
        <v>8</v>
      </c>
      <c r="H393">
        <f>_xlfn.LET(_xlpm.weight,_xlfn.XLOOKUP(tblOrders4[[#This Row],[Product ID]],tblProducts[Item],tblProducts[Weight]),
IF(_xlpm.weight&lt;40,_xlpm.weight,"BULK"))</f>
        <v>8</v>
      </c>
    </row>
    <row r="394" spans="2:8" x14ac:dyDescent="0.25">
      <c r="B394">
        <v>5412</v>
      </c>
      <c r="C394" s="18">
        <v>44574</v>
      </c>
      <c r="D394" t="s">
        <v>3645</v>
      </c>
      <c r="E394">
        <v>1</v>
      </c>
      <c r="F394" t="s">
        <v>3655</v>
      </c>
      <c r="G394" t="str">
        <f>IF(_xlfn.XLOOKUP(tblOrders4[[#This Row],[Product ID]],tblProducts[Item],tblProducts[Weight])&lt;40,_xlfn.XLOOKUP(tblOrders4[[#This Row],[Product ID]],tblProducts[Item],tblProducts[Weight]),"BULK")</f>
        <v>BULK</v>
      </c>
      <c r="H394" t="str">
        <f>_xlfn.LET(_xlpm.weight,_xlfn.XLOOKUP(tblOrders4[[#This Row],[Product ID]],tblProducts[Item],tblProducts[Weight]),
IF(_xlpm.weight&lt;40,_xlpm.weight,"BULK"))</f>
        <v>BULK</v>
      </c>
    </row>
    <row r="395" spans="2:8" x14ac:dyDescent="0.25">
      <c r="B395">
        <v>5413</v>
      </c>
      <c r="C395" s="18">
        <v>44574</v>
      </c>
      <c r="D395" t="s">
        <v>3646</v>
      </c>
      <c r="E395">
        <v>2</v>
      </c>
      <c r="F395" t="s">
        <v>3647</v>
      </c>
      <c r="G395">
        <f>IF(_xlfn.XLOOKUP(tblOrders4[[#This Row],[Product ID]],tblProducts[Item],tblProducts[Weight])&lt;40,_xlfn.XLOOKUP(tblOrders4[[#This Row],[Product ID]],tblProducts[Item],tblProducts[Weight]),"BULK")</f>
        <v>29</v>
      </c>
      <c r="H395">
        <f>_xlfn.LET(_xlpm.weight,_xlfn.XLOOKUP(tblOrders4[[#This Row],[Product ID]],tblProducts[Item],tblProducts[Weight]),
IF(_xlpm.weight&lt;40,_xlpm.weight,"BULK"))</f>
        <v>29</v>
      </c>
    </row>
    <row r="396" spans="2:8" x14ac:dyDescent="0.25">
      <c r="B396">
        <v>5414</v>
      </c>
      <c r="C396" s="18">
        <v>44574</v>
      </c>
      <c r="D396" t="s">
        <v>3658</v>
      </c>
      <c r="E396">
        <v>2</v>
      </c>
      <c r="F396" t="s">
        <v>3648</v>
      </c>
      <c r="G396">
        <f>IF(_xlfn.XLOOKUP(tblOrders4[[#This Row],[Product ID]],tblProducts[Item],tblProducts[Weight])&lt;40,_xlfn.XLOOKUP(tblOrders4[[#This Row],[Product ID]],tblProducts[Item],tblProducts[Weight]),"BULK")</f>
        <v>10</v>
      </c>
      <c r="H396">
        <f>_xlfn.LET(_xlpm.weight,_xlfn.XLOOKUP(tblOrders4[[#This Row],[Product ID]],tblProducts[Item],tblProducts[Weight]),
IF(_xlpm.weight&lt;40,_xlpm.weight,"BULK"))</f>
        <v>10</v>
      </c>
    </row>
    <row r="397" spans="2:8" x14ac:dyDescent="0.25">
      <c r="B397">
        <v>5415</v>
      </c>
      <c r="C397" s="18">
        <v>44574</v>
      </c>
      <c r="D397" t="s">
        <v>3649</v>
      </c>
      <c r="E397">
        <v>1</v>
      </c>
      <c r="F397" t="s">
        <v>3644</v>
      </c>
      <c r="G397">
        <f>IF(_xlfn.XLOOKUP(tblOrders4[[#This Row],[Product ID]],tblProducts[Item],tblProducts[Weight])&lt;40,_xlfn.XLOOKUP(tblOrders4[[#This Row],[Product ID]],tblProducts[Item],tblProducts[Weight]),"BULK")</f>
        <v>29</v>
      </c>
      <c r="H397">
        <f>_xlfn.LET(_xlpm.weight,_xlfn.XLOOKUP(tblOrders4[[#This Row],[Product ID]],tblProducts[Item],tblProducts[Weight]),
IF(_xlpm.weight&lt;40,_xlpm.weight,"BULK"))</f>
        <v>29</v>
      </c>
    </row>
    <row r="398" spans="2:8" x14ac:dyDescent="0.25">
      <c r="B398">
        <v>5416</v>
      </c>
      <c r="C398" s="18">
        <v>44574</v>
      </c>
      <c r="D398" t="s">
        <v>3656</v>
      </c>
      <c r="E398">
        <v>3</v>
      </c>
      <c r="F398" t="s">
        <v>3647</v>
      </c>
      <c r="G398">
        <f>IF(_xlfn.XLOOKUP(tblOrders4[[#This Row],[Product ID]],tblProducts[Item],tblProducts[Weight])&lt;40,_xlfn.XLOOKUP(tblOrders4[[#This Row],[Product ID]],tblProducts[Item],tblProducts[Weight]),"BULK")</f>
        <v>33</v>
      </c>
      <c r="H398">
        <f>_xlfn.LET(_xlpm.weight,_xlfn.XLOOKUP(tblOrders4[[#This Row],[Product ID]],tblProducts[Item],tblProducts[Weight]),
IF(_xlpm.weight&lt;40,_xlpm.weight,"BULK"))</f>
        <v>33</v>
      </c>
    </row>
    <row r="399" spans="2:8" x14ac:dyDescent="0.25">
      <c r="B399">
        <v>5417</v>
      </c>
      <c r="C399" s="18">
        <v>44574</v>
      </c>
      <c r="D399" t="s">
        <v>3659</v>
      </c>
      <c r="E399">
        <v>3</v>
      </c>
      <c r="F399" t="s">
        <v>3657</v>
      </c>
      <c r="G399" t="str">
        <f>IF(_xlfn.XLOOKUP(tblOrders4[[#This Row],[Product ID]],tblProducts[Item],tblProducts[Weight])&lt;40,_xlfn.XLOOKUP(tblOrders4[[#This Row],[Product ID]],tblProducts[Item],tblProducts[Weight]),"BULK")</f>
        <v>BULK</v>
      </c>
      <c r="H399" t="str">
        <f>_xlfn.LET(_xlpm.weight,_xlfn.XLOOKUP(tblOrders4[[#This Row],[Product ID]],tblProducts[Item],tblProducts[Weight]),
IF(_xlpm.weight&lt;40,_xlpm.weight,"BULK"))</f>
        <v>BULK</v>
      </c>
    </row>
    <row r="400" spans="2:8" x14ac:dyDescent="0.25">
      <c r="B400">
        <v>5418</v>
      </c>
      <c r="C400" s="18">
        <v>44574</v>
      </c>
      <c r="D400" t="s">
        <v>3649</v>
      </c>
      <c r="E400">
        <v>4</v>
      </c>
      <c r="F400" t="s">
        <v>3653</v>
      </c>
      <c r="G400">
        <f>IF(_xlfn.XLOOKUP(tblOrders4[[#This Row],[Product ID]],tblProducts[Item],tblProducts[Weight])&lt;40,_xlfn.XLOOKUP(tblOrders4[[#This Row],[Product ID]],tblProducts[Item],tblProducts[Weight]),"BULK")</f>
        <v>29</v>
      </c>
      <c r="H400">
        <f>_xlfn.LET(_xlpm.weight,_xlfn.XLOOKUP(tblOrders4[[#This Row],[Product ID]],tblProducts[Item],tblProducts[Weight]),
IF(_xlpm.weight&lt;40,_xlpm.weight,"BULK"))</f>
        <v>29</v>
      </c>
    </row>
    <row r="401" spans="2:8" x14ac:dyDescent="0.25">
      <c r="B401">
        <v>5419</v>
      </c>
      <c r="C401" s="18">
        <v>44574</v>
      </c>
      <c r="D401" t="s">
        <v>3656</v>
      </c>
      <c r="E401">
        <v>2</v>
      </c>
      <c r="F401" t="s">
        <v>3644</v>
      </c>
      <c r="G401">
        <f>IF(_xlfn.XLOOKUP(tblOrders4[[#This Row],[Product ID]],tblProducts[Item],tblProducts[Weight])&lt;40,_xlfn.XLOOKUP(tblOrders4[[#This Row],[Product ID]],tblProducts[Item],tblProducts[Weight]),"BULK")</f>
        <v>33</v>
      </c>
      <c r="H401">
        <f>_xlfn.LET(_xlpm.weight,_xlfn.XLOOKUP(tblOrders4[[#This Row],[Product ID]],tblProducts[Item],tblProducts[Weight]),
IF(_xlpm.weight&lt;40,_xlpm.weight,"BULK"))</f>
        <v>33</v>
      </c>
    </row>
    <row r="402" spans="2:8" x14ac:dyDescent="0.25">
      <c r="B402">
        <v>5420</v>
      </c>
      <c r="C402" s="18">
        <v>44574</v>
      </c>
      <c r="D402" t="s">
        <v>3654</v>
      </c>
      <c r="E402">
        <v>1</v>
      </c>
      <c r="F402" t="s">
        <v>3657</v>
      </c>
      <c r="G402" t="str">
        <f>IF(_xlfn.XLOOKUP(tblOrders4[[#This Row],[Product ID]],tblProducts[Item],tblProducts[Weight])&lt;40,_xlfn.XLOOKUP(tblOrders4[[#This Row],[Product ID]],tblProducts[Item],tblProducts[Weight]),"BULK")</f>
        <v>BULK</v>
      </c>
      <c r="H402" t="str">
        <f>_xlfn.LET(_xlpm.weight,_xlfn.XLOOKUP(tblOrders4[[#This Row],[Product ID]],tblProducts[Item],tblProducts[Weight]),
IF(_xlpm.weight&lt;40,_xlpm.weight,"BULK"))</f>
        <v>BULK</v>
      </c>
    </row>
    <row r="403" spans="2:8" x14ac:dyDescent="0.25">
      <c r="B403">
        <v>5421</v>
      </c>
      <c r="C403" s="18">
        <v>44574</v>
      </c>
      <c r="D403" t="s">
        <v>3656</v>
      </c>
      <c r="E403">
        <v>1</v>
      </c>
      <c r="F403" t="s">
        <v>3648</v>
      </c>
      <c r="G403">
        <f>IF(_xlfn.XLOOKUP(tblOrders4[[#This Row],[Product ID]],tblProducts[Item],tblProducts[Weight])&lt;40,_xlfn.XLOOKUP(tblOrders4[[#This Row],[Product ID]],tblProducts[Item],tblProducts[Weight]),"BULK")</f>
        <v>33</v>
      </c>
      <c r="H403">
        <f>_xlfn.LET(_xlpm.weight,_xlfn.XLOOKUP(tblOrders4[[#This Row],[Product ID]],tblProducts[Item],tblProducts[Weight]),
IF(_xlpm.weight&lt;40,_xlpm.weight,"BULK"))</f>
        <v>33</v>
      </c>
    </row>
    <row r="404" spans="2:8" x14ac:dyDescent="0.25">
      <c r="B404">
        <v>5422</v>
      </c>
      <c r="C404" s="18">
        <v>44574</v>
      </c>
      <c r="D404" t="s">
        <v>3652</v>
      </c>
      <c r="E404">
        <v>1</v>
      </c>
      <c r="F404" t="s">
        <v>3648</v>
      </c>
      <c r="G404">
        <f>IF(_xlfn.XLOOKUP(tblOrders4[[#This Row],[Product ID]],tblProducts[Item],tblProducts[Weight])&lt;40,_xlfn.XLOOKUP(tblOrders4[[#This Row],[Product ID]],tblProducts[Item],tblProducts[Weight]),"BULK")</f>
        <v>38</v>
      </c>
      <c r="H404">
        <f>_xlfn.LET(_xlpm.weight,_xlfn.XLOOKUP(tblOrders4[[#This Row],[Product ID]],tblProducts[Item],tblProducts[Weight]),
IF(_xlpm.weight&lt;40,_xlpm.weight,"BULK"))</f>
        <v>38</v>
      </c>
    </row>
    <row r="405" spans="2:8" x14ac:dyDescent="0.25">
      <c r="B405">
        <v>5423</v>
      </c>
      <c r="C405" s="18">
        <v>44574</v>
      </c>
      <c r="D405" t="s">
        <v>3652</v>
      </c>
      <c r="E405">
        <v>1</v>
      </c>
      <c r="F405" t="s">
        <v>3655</v>
      </c>
      <c r="G405">
        <f>IF(_xlfn.XLOOKUP(tblOrders4[[#This Row],[Product ID]],tblProducts[Item],tblProducts[Weight])&lt;40,_xlfn.XLOOKUP(tblOrders4[[#This Row],[Product ID]],tblProducts[Item],tblProducts[Weight]),"BULK")</f>
        <v>38</v>
      </c>
      <c r="H405">
        <f>_xlfn.LET(_xlpm.weight,_xlfn.XLOOKUP(tblOrders4[[#This Row],[Product ID]],tblProducts[Item],tblProducts[Weight]),
IF(_xlpm.weight&lt;40,_xlpm.weight,"BULK"))</f>
        <v>38</v>
      </c>
    </row>
    <row r="406" spans="2:8" x14ac:dyDescent="0.25">
      <c r="B406">
        <v>5424</v>
      </c>
      <c r="C406" s="18">
        <v>44574</v>
      </c>
      <c r="D406" t="s">
        <v>3646</v>
      </c>
      <c r="E406">
        <v>3</v>
      </c>
      <c r="F406" t="s">
        <v>3647</v>
      </c>
      <c r="G406">
        <f>IF(_xlfn.XLOOKUP(tblOrders4[[#This Row],[Product ID]],tblProducts[Item],tblProducts[Weight])&lt;40,_xlfn.XLOOKUP(tblOrders4[[#This Row],[Product ID]],tblProducts[Item],tblProducts[Weight]),"BULK")</f>
        <v>29</v>
      </c>
      <c r="H406">
        <f>_xlfn.LET(_xlpm.weight,_xlfn.XLOOKUP(tblOrders4[[#This Row],[Product ID]],tblProducts[Item],tblProducts[Weight]),
IF(_xlpm.weight&lt;40,_xlpm.weight,"BULK"))</f>
        <v>29</v>
      </c>
    </row>
    <row r="407" spans="2:8" x14ac:dyDescent="0.25">
      <c r="B407">
        <v>5425</v>
      </c>
      <c r="C407" s="18">
        <v>44574</v>
      </c>
      <c r="D407" t="s">
        <v>3649</v>
      </c>
      <c r="E407">
        <v>3</v>
      </c>
      <c r="F407" t="s">
        <v>3657</v>
      </c>
      <c r="G407">
        <f>IF(_xlfn.XLOOKUP(tblOrders4[[#This Row],[Product ID]],tblProducts[Item],tblProducts[Weight])&lt;40,_xlfn.XLOOKUP(tblOrders4[[#This Row],[Product ID]],tblProducts[Item],tblProducts[Weight]),"BULK")</f>
        <v>29</v>
      </c>
      <c r="H407">
        <f>_xlfn.LET(_xlpm.weight,_xlfn.XLOOKUP(tblOrders4[[#This Row],[Product ID]],tblProducts[Item],tblProducts[Weight]),
IF(_xlpm.weight&lt;40,_xlpm.weight,"BULK"))</f>
        <v>29</v>
      </c>
    </row>
    <row r="408" spans="2:8" x14ac:dyDescent="0.25">
      <c r="B408">
        <v>5426</v>
      </c>
      <c r="C408" s="18">
        <v>44574</v>
      </c>
      <c r="D408" t="s">
        <v>3643</v>
      </c>
      <c r="E408">
        <v>3</v>
      </c>
      <c r="F408" t="s">
        <v>3644</v>
      </c>
      <c r="G408">
        <f>IF(_xlfn.XLOOKUP(tblOrders4[[#This Row],[Product ID]],tblProducts[Item],tblProducts[Weight])&lt;40,_xlfn.XLOOKUP(tblOrders4[[#This Row],[Product ID]],tblProducts[Item],tblProducts[Weight]),"BULK")</f>
        <v>12</v>
      </c>
      <c r="H408">
        <f>_xlfn.LET(_xlpm.weight,_xlfn.XLOOKUP(tblOrders4[[#This Row],[Product ID]],tblProducts[Item],tblProducts[Weight]),
IF(_xlpm.weight&lt;40,_xlpm.weight,"BULK"))</f>
        <v>12</v>
      </c>
    </row>
    <row r="409" spans="2:8" x14ac:dyDescent="0.25">
      <c r="B409">
        <v>5427</v>
      </c>
      <c r="C409" s="18">
        <v>44574</v>
      </c>
      <c r="D409" t="s">
        <v>3650</v>
      </c>
      <c r="E409">
        <v>4</v>
      </c>
      <c r="F409" t="s">
        <v>3648</v>
      </c>
      <c r="G409">
        <f>IF(_xlfn.XLOOKUP(tblOrders4[[#This Row],[Product ID]],tblProducts[Item],tblProducts[Weight])&lt;40,_xlfn.XLOOKUP(tblOrders4[[#This Row],[Product ID]],tblProducts[Item],tblProducts[Weight]),"BULK")</f>
        <v>8</v>
      </c>
      <c r="H409">
        <f>_xlfn.LET(_xlpm.weight,_xlfn.XLOOKUP(tblOrders4[[#This Row],[Product ID]],tblProducts[Item],tblProducts[Weight]),
IF(_xlpm.weight&lt;40,_xlpm.weight,"BULK"))</f>
        <v>8</v>
      </c>
    </row>
    <row r="410" spans="2:8" x14ac:dyDescent="0.25">
      <c r="B410">
        <v>5428</v>
      </c>
      <c r="C410" s="18">
        <v>44574</v>
      </c>
      <c r="D410" t="s">
        <v>3649</v>
      </c>
      <c r="E410">
        <v>3</v>
      </c>
      <c r="F410" t="s">
        <v>3657</v>
      </c>
      <c r="G410">
        <f>IF(_xlfn.XLOOKUP(tblOrders4[[#This Row],[Product ID]],tblProducts[Item],tblProducts[Weight])&lt;40,_xlfn.XLOOKUP(tblOrders4[[#This Row],[Product ID]],tblProducts[Item],tblProducts[Weight]),"BULK")</f>
        <v>29</v>
      </c>
      <c r="H410">
        <f>_xlfn.LET(_xlpm.weight,_xlfn.XLOOKUP(tblOrders4[[#This Row],[Product ID]],tblProducts[Item],tblProducts[Weight]),
IF(_xlpm.weight&lt;40,_xlpm.weight,"BULK"))</f>
        <v>29</v>
      </c>
    </row>
    <row r="411" spans="2:8" x14ac:dyDescent="0.25">
      <c r="B411">
        <v>5429</v>
      </c>
      <c r="C411" s="18">
        <v>44574</v>
      </c>
      <c r="D411" t="s">
        <v>3652</v>
      </c>
      <c r="E411">
        <v>2</v>
      </c>
      <c r="F411" t="s">
        <v>3657</v>
      </c>
      <c r="G411">
        <f>IF(_xlfn.XLOOKUP(tblOrders4[[#This Row],[Product ID]],tblProducts[Item],tblProducts[Weight])&lt;40,_xlfn.XLOOKUP(tblOrders4[[#This Row],[Product ID]],tblProducts[Item],tblProducts[Weight]),"BULK")</f>
        <v>38</v>
      </c>
      <c r="H411">
        <f>_xlfn.LET(_xlpm.weight,_xlfn.XLOOKUP(tblOrders4[[#This Row],[Product ID]],tblProducts[Item],tblProducts[Weight]),
IF(_xlpm.weight&lt;40,_xlpm.weight,"BULK"))</f>
        <v>38</v>
      </c>
    </row>
    <row r="412" spans="2:8" x14ac:dyDescent="0.25">
      <c r="B412">
        <v>5430</v>
      </c>
      <c r="C412" s="18">
        <v>44574</v>
      </c>
      <c r="D412" t="s">
        <v>3659</v>
      </c>
      <c r="E412">
        <v>1</v>
      </c>
      <c r="F412" t="s">
        <v>3644</v>
      </c>
      <c r="G412" t="str">
        <f>IF(_xlfn.XLOOKUP(tblOrders4[[#This Row],[Product ID]],tblProducts[Item],tblProducts[Weight])&lt;40,_xlfn.XLOOKUP(tblOrders4[[#This Row],[Product ID]],tblProducts[Item],tblProducts[Weight]),"BULK")</f>
        <v>BULK</v>
      </c>
      <c r="H412" t="str">
        <f>_xlfn.LET(_xlpm.weight,_xlfn.XLOOKUP(tblOrders4[[#This Row],[Product ID]],tblProducts[Item],tblProducts[Weight]),
IF(_xlpm.weight&lt;40,_xlpm.weight,"BULK"))</f>
        <v>BULK</v>
      </c>
    </row>
    <row r="413" spans="2:8" x14ac:dyDescent="0.25">
      <c r="B413">
        <v>5431</v>
      </c>
      <c r="C413" s="18">
        <v>44574</v>
      </c>
      <c r="D413" t="s">
        <v>3652</v>
      </c>
      <c r="E413">
        <v>1</v>
      </c>
      <c r="F413" t="s">
        <v>3657</v>
      </c>
      <c r="G413">
        <f>IF(_xlfn.XLOOKUP(tblOrders4[[#This Row],[Product ID]],tblProducts[Item],tblProducts[Weight])&lt;40,_xlfn.XLOOKUP(tblOrders4[[#This Row],[Product ID]],tblProducts[Item],tblProducts[Weight]),"BULK")</f>
        <v>38</v>
      </c>
      <c r="H413">
        <f>_xlfn.LET(_xlpm.weight,_xlfn.XLOOKUP(tblOrders4[[#This Row],[Product ID]],tblProducts[Item],tblProducts[Weight]),
IF(_xlpm.weight&lt;40,_xlpm.weight,"BULK"))</f>
        <v>38</v>
      </c>
    </row>
    <row r="414" spans="2:8" x14ac:dyDescent="0.25">
      <c r="B414">
        <v>5432</v>
      </c>
      <c r="C414" s="18">
        <v>44574</v>
      </c>
      <c r="D414" t="s">
        <v>3658</v>
      </c>
      <c r="E414">
        <v>2</v>
      </c>
      <c r="F414" t="s">
        <v>3644</v>
      </c>
      <c r="G414">
        <f>IF(_xlfn.XLOOKUP(tblOrders4[[#This Row],[Product ID]],tblProducts[Item],tblProducts[Weight])&lt;40,_xlfn.XLOOKUP(tblOrders4[[#This Row],[Product ID]],tblProducts[Item],tblProducts[Weight]),"BULK")</f>
        <v>10</v>
      </c>
      <c r="H414">
        <f>_xlfn.LET(_xlpm.weight,_xlfn.XLOOKUP(tblOrders4[[#This Row],[Product ID]],tblProducts[Item],tblProducts[Weight]),
IF(_xlpm.weight&lt;40,_xlpm.weight,"BULK"))</f>
        <v>10</v>
      </c>
    </row>
    <row r="415" spans="2:8" x14ac:dyDescent="0.25">
      <c r="B415">
        <v>5433</v>
      </c>
      <c r="C415" s="18">
        <v>44574</v>
      </c>
      <c r="D415" t="s">
        <v>3656</v>
      </c>
      <c r="E415">
        <v>2</v>
      </c>
      <c r="F415" t="s">
        <v>3647</v>
      </c>
      <c r="G415">
        <f>IF(_xlfn.XLOOKUP(tblOrders4[[#This Row],[Product ID]],tblProducts[Item],tblProducts[Weight])&lt;40,_xlfn.XLOOKUP(tblOrders4[[#This Row],[Product ID]],tblProducts[Item],tblProducts[Weight]),"BULK")</f>
        <v>33</v>
      </c>
      <c r="H415">
        <f>_xlfn.LET(_xlpm.weight,_xlfn.XLOOKUP(tblOrders4[[#This Row],[Product ID]],tblProducts[Item],tblProducts[Weight]),
IF(_xlpm.weight&lt;40,_xlpm.weight,"BULK"))</f>
        <v>33</v>
      </c>
    </row>
    <row r="416" spans="2:8" x14ac:dyDescent="0.25">
      <c r="B416">
        <v>5434</v>
      </c>
      <c r="C416" s="18">
        <v>44574</v>
      </c>
      <c r="D416" t="s">
        <v>3649</v>
      </c>
      <c r="E416">
        <v>4</v>
      </c>
      <c r="F416" t="s">
        <v>3647</v>
      </c>
      <c r="G416">
        <f>IF(_xlfn.XLOOKUP(tblOrders4[[#This Row],[Product ID]],tblProducts[Item],tblProducts[Weight])&lt;40,_xlfn.XLOOKUP(tblOrders4[[#This Row],[Product ID]],tblProducts[Item],tblProducts[Weight]),"BULK")</f>
        <v>29</v>
      </c>
      <c r="H416">
        <f>_xlfn.LET(_xlpm.weight,_xlfn.XLOOKUP(tblOrders4[[#This Row],[Product ID]],tblProducts[Item],tblProducts[Weight]),
IF(_xlpm.weight&lt;40,_xlpm.weight,"BULK"))</f>
        <v>29</v>
      </c>
    </row>
    <row r="417" spans="2:8" x14ac:dyDescent="0.25">
      <c r="B417">
        <v>5435</v>
      </c>
      <c r="C417" s="18">
        <v>44574</v>
      </c>
      <c r="D417" t="s">
        <v>3652</v>
      </c>
      <c r="E417">
        <v>2</v>
      </c>
      <c r="F417" t="s">
        <v>3655</v>
      </c>
      <c r="G417">
        <f>IF(_xlfn.XLOOKUP(tblOrders4[[#This Row],[Product ID]],tblProducts[Item],tblProducts[Weight])&lt;40,_xlfn.XLOOKUP(tblOrders4[[#This Row],[Product ID]],tblProducts[Item],tblProducts[Weight]),"BULK")</f>
        <v>38</v>
      </c>
      <c r="H417">
        <f>_xlfn.LET(_xlpm.weight,_xlfn.XLOOKUP(tblOrders4[[#This Row],[Product ID]],tblProducts[Item],tblProducts[Weight]),
IF(_xlpm.weight&lt;40,_xlpm.weight,"BULK"))</f>
        <v>38</v>
      </c>
    </row>
    <row r="418" spans="2:8" x14ac:dyDescent="0.25">
      <c r="B418">
        <v>5436</v>
      </c>
      <c r="C418" s="18">
        <v>44575</v>
      </c>
      <c r="D418" t="s">
        <v>3646</v>
      </c>
      <c r="E418">
        <v>1</v>
      </c>
      <c r="F418" t="s">
        <v>3657</v>
      </c>
      <c r="G418">
        <f>IF(_xlfn.XLOOKUP(tblOrders4[[#This Row],[Product ID]],tblProducts[Item],tblProducts[Weight])&lt;40,_xlfn.XLOOKUP(tblOrders4[[#This Row],[Product ID]],tblProducts[Item],tblProducts[Weight]),"BULK")</f>
        <v>29</v>
      </c>
      <c r="H418">
        <f>_xlfn.LET(_xlpm.weight,_xlfn.XLOOKUP(tblOrders4[[#This Row],[Product ID]],tblProducts[Item],tblProducts[Weight]),
IF(_xlpm.weight&lt;40,_xlpm.weight,"BULK"))</f>
        <v>29</v>
      </c>
    </row>
    <row r="419" spans="2:8" x14ac:dyDescent="0.25">
      <c r="B419">
        <v>5437</v>
      </c>
      <c r="C419" s="18">
        <v>44575</v>
      </c>
      <c r="D419" t="s">
        <v>3643</v>
      </c>
      <c r="E419">
        <v>4</v>
      </c>
      <c r="F419" t="s">
        <v>3653</v>
      </c>
      <c r="G419">
        <f>IF(_xlfn.XLOOKUP(tblOrders4[[#This Row],[Product ID]],tblProducts[Item],tblProducts[Weight])&lt;40,_xlfn.XLOOKUP(tblOrders4[[#This Row],[Product ID]],tblProducts[Item],tblProducts[Weight]),"BULK")</f>
        <v>12</v>
      </c>
      <c r="H419">
        <f>_xlfn.LET(_xlpm.weight,_xlfn.XLOOKUP(tblOrders4[[#This Row],[Product ID]],tblProducts[Item],tblProducts[Weight]),
IF(_xlpm.weight&lt;40,_xlpm.weight,"BULK"))</f>
        <v>12</v>
      </c>
    </row>
    <row r="420" spans="2:8" x14ac:dyDescent="0.25">
      <c r="B420">
        <v>5438</v>
      </c>
      <c r="C420" s="18">
        <v>44575</v>
      </c>
      <c r="D420" t="s">
        <v>3656</v>
      </c>
      <c r="E420">
        <v>4</v>
      </c>
      <c r="F420" t="s">
        <v>3647</v>
      </c>
      <c r="G420">
        <f>IF(_xlfn.XLOOKUP(tblOrders4[[#This Row],[Product ID]],tblProducts[Item],tblProducts[Weight])&lt;40,_xlfn.XLOOKUP(tblOrders4[[#This Row],[Product ID]],tblProducts[Item],tblProducts[Weight]),"BULK")</f>
        <v>33</v>
      </c>
      <c r="H420">
        <f>_xlfn.LET(_xlpm.weight,_xlfn.XLOOKUP(tblOrders4[[#This Row],[Product ID]],tblProducts[Item],tblProducts[Weight]),
IF(_xlpm.weight&lt;40,_xlpm.weight,"BULK"))</f>
        <v>33</v>
      </c>
    </row>
    <row r="421" spans="2:8" x14ac:dyDescent="0.25">
      <c r="B421">
        <v>5439</v>
      </c>
      <c r="C421" s="18">
        <v>44575</v>
      </c>
      <c r="D421" t="s">
        <v>3659</v>
      </c>
      <c r="E421">
        <v>3</v>
      </c>
      <c r="F421" t="s">
        <v>3657</v>
      </c>
      <c r="G421" t="str">
        <f>IF(_xlfn.XLOOKUP(tblOrders4[[#This Row],[Product ID]],tblProducts[Item],tblProducts[Weight])&lt;40,_xlfn.XLOOKUP(tblOrders4[[#This Row],[Product ID]],tblProducts[Item],tblProducts[Weight]),"BULK")</f>
        <v>BULK</v>
      </c>
      <c r="H421" t="str">
        <f>_xlfn.LET(_xlpm.weight,_xlfn.XLOOKUP(tblOrders4[[#This Row],[Product ID]],tblProducts[Item],tblProducts[Weight]),
IF(_xlpm.weight&lt;40,_xlpm.weight,"BULK"))</f>
        <v>BULK</v>
      </c>
    </row>
    <row r="422" spans="2:8" x14ac:dyDescent="0.25">
      <c r="B422">
        <v>5440</v>
      </c>
      <c r="C422" s="18">
        <v>44575</v>
      </c>
      <c r="D422" t="s">
        <v>3656</v>
      </c>
      <c r="E422">
        <v>1</v>
      </c>
      <c r="F422" t="s">
        <v>3644</v>
      </c>
      <c r="G422">
        <f>IF(_xlfn.XLOOKUP(tblOrders4[[#This Row],[Product ID]],tblProducts[Item],tblProducts[Weight])&lt;40,_xlfn.XLOOKUP(tblOrders4[[#This Row],[Product ID]],tblProducts[Item],tblProducts[Weight]),"BULK")</f>
        <v>33</v>
      </c>
      <c r="H422">
        <f>_xlfn.LET(_xlpm.weight,_xlfn.XLOOKUP(tblOrders4[[#This Row],[Product ID]],tblProducts[Item],tblProducts[Weight]),
IF(_xlpm.weight&lt;40,_xlpm.weight,"BULK"))</f>
        <v>33</v>
      </c>
    </row>
    <row r="423" spans="2:8" x14ac:dyDescent="0.25">
      <c r="B423">
        <v>5441</v>
      </c>
      <c r="C423" s="18">
        <v>44575</v>
      </c>
      <c r="D423" t="s">
        <v>3645</v>
      </c>
      <c r="E423">
        <v>4</v>
      </c>
      <c r="F423" t="s">
        <v>3657</v>
      </c>
      <c r="G423" t="str">
        <f>IF(_xlfn.XLOOKUP(tblOrders4[[#This Row],[Product ID]],tblProducts[Item],tblProducts[Weight])&lt;40,_xlfn.XLOOKUP(tblOrders4[[#This Row],[Product ID]],tblProducts[Item],tblProducts[Weight]),"BULK")</f>
        <v>BULK</v>
      </c>
      <c r="H423" t="str">
        <f>_xlfn.LET(_xlpm.weight,_xlfn.XLOOKUP(tblOrders4[[#This Row],[Product ID]],tblProducts[Item],tblProducts[Weight]),
IF(_xlpm.weight&lt;40,_xlpm.weight,"BULK"))</f>
        <v>BULK</v>
      </c>
    </row>
    <row r="424" spans="2:8" x14ac:dyDescent="0.25">
      <c r="B424">
        <v>5442</v>
      </c>
      <c r="C424" s="18">
        <v>44575</v>
      </c>
      <c r="D424" t="s">
        <v>3659</v>
      </c>
      <c r="E424">
        <v>3</v>
      </c>
      <c r="F424" t="s">
        <v>3648</v>
      </c>
      <c r="G424" t="str">
        <f>IF(_xlfn.XLOOKUP(tblOrders4[[#This Row],[Product ID]],tblProducts[Item],tblProducts[Weight])&lt;40,_xlfn.XLOOKUP(tblOrders4[[#This Row],[Product ID]],tblProducts[Item],tblProducts[Weight]),"BULK")</f>
        <v>BULK</v>
      </c>
      <c r="H424" t="str">
        <f>_xlfn.LET(_xlpm.weight,_xlfn.XLOOKUP(tblOrders4[[#This Row],[Product ID]],tblProducts[Item],tblProducts[Weight]),
IF(_xlpm.weight&lt;40,_xlpm.weight,"BULK"))</f>
        <v>BULK</v>
      </c>
    </row>
    <row r="425" spans="2:8" x14ac:dyDescent="0.25">
      <c r="B425">
        <v>5443</v>
      </c>
      <c r="C425" s="18">
        <v>44575</v>
      </c>
      <c r="D425" t="s">
        <v>3651</v>
      </c>
      <c r="E425">
        <v>1</v>
      </c>
      <c r="F425" t="s">
        <v>3657</v>
      </c>
      <c r="G425">
        <f>IF(_xlfn.XLOOKUP(tblOrders4[[#This Row],[Product ID]],tblProducts[Item],tblProducts[Weight])&lt;40,_xlfn.XLOOKUP(tblOrders4[[#This Row],[Product ID]],tblProducts[Item],tblProducts[Weight]),"BULK")</f>
        <v>10</v>
      </c>
      <c r="H425">
        <f>_xlfn.LET(_xlpm.weight,_xlfn.XLOOKUP(tblOrders4[[#This Row],[Product ID]],tblProducts[Item],tblProducts[Weight]),
IF(_xlpm.weight&lt;40,_xlpm.weight,"BULK"))</f>
        <v>10</v>
      </c>
    </row>
    <row r="426" spans="2:8" x14ac:dyDescent="0.25">
      <c r="B426">
        <v>5444</v>
      </c>
      <c r="C426" s="18">
        <v>44575</v>
      </c>
      <c r="D426" t="s">
        <v>3643</v>
      </c>
      <c r="E426">
        <v>4</v>
      </c>
      <c r="F426" t="s">
        <v>3655</v>
      </c>
      <c r="G426">
        <f>IF(_xlfn.XLOOKUP(tblOrders4[[#This Row],[Product ID]],tblProducts[Item],tblProducts[Weight])&lt;40,_xlfn.XLOOKUP(tblOrders4[[#This Row],[Product ID]],tblProducts[Item],tblProducts[Weight]),"BULK")</f>
        <v>12</v>
      </c>
      <c r="H426">
        <f>_xlfn.LET(_xlpm.weight,_xlfn.XLOOKUP(tblOrders4[[#This Row],[Product ID]],tblProducts[Item],tblProducts[Weight]),
IF(_xlpm.weight&lt;40,_xlpm.weight,"BULK"))</f>
        <v>12</v>
      </c>
    </row>
    <row r="427" spans="2:8" x14ac:dyDescent="0.25">
      <c r="B427">
        <v>5445</v>
      </c>
      <c r="C427" s="18">
        <v>44575</v>
      </c>
      <c r="D427" t="s">
        <v>3650</v>
      </c>
      <c r="E427">
        <v>4</v>
      </c>
      <c r="F427" t="s">
        <v>3647</v>
      </c>
      <c r="G427">
        <f>IF(_xlfn.XLOOKUP(tblOrders4[[#This Row],[Product ID]],tblProducts[Item],tblProducts[Weight])&lt;40,_xlfn.XLOOKUP(tblOrders4[[#This Row],[Product ID]],tblProducts[Item],tblProducts[Weight]),"BULK")</f>
        <v>8</v>
      </c>
      <c r="H427">
        <f>_xlfn.LET(_xlpm.weight,_xlfn.XLOOKUP(tblOrders4[[#This Row],[Product ID]],tblProducts[Item],tblProducts[Weight]),
IF(_xlpm.weight&lt;40,_xlpm.weight,"BULK"))</f>
        <v>8</v>
      </c>
    </row>
    <row r="428" spans="2:8" x14ac:dyDescent="0.25">
      <c r="B428">
        <v>5446</v>
      </c>
      <c r="C428" s="18">
        <v>44575</v>
      </c>
      <c r="D428" t="s">
        <v>3645</v>
      </c>
      <c r="E428">
        <v>2</v>
      </c>
      <c r="F428" t="s">
        <v>3655</v>
      </c>
      <c r="G428" t="str">
        <f>IF(_xlfn.XLOOKUP(tblOrders4[[#This Row],[Product ID]],tblProducts[Item],tblProducts[Weight])&lt;40,_xlfn.XLOOKUP(tblOrders4[[#This Row],[Product ID]],tblProducts[Item],tblProducts[Weight]),"BULK")</f>
        <v>BULK</v>
      </c>
      <c r="H428" t="str">
        <f>_xlfn.LET(_xlpm.weight,_xlfn.XLOOKUP(tblOrders4[[#This Row],[Product ID]],tblProducts[Item],tblProducts[Weight]),
IF(_xlpm.weight&lt;40,_xlpm.weight,"BULK"))</f>
        <v>BULK</v>
      </c>
    </row>
    <row r="429" spans="2:8" x14ac:dyDescent="0.25">
      <c r="B429">
        <v>5447</v>
      </c>
      <c r="C429" s="18">
        <v>44575</v>
      </c>
      <c r="D429" t="s">
        <v>3645</v>
      </c>
      <c r="E429">
        <v>3</v>
      </c>
      <c r="F429" t="s">
        <v>3648</v>
      </c>
      <c r="G429" t="str">
        <f>IF(_xlfn.XLOOKUP(tblOrders4[[#This Row],[Product ID]],tblProducts[Item],tblProducts[Weight])&lt;40,_xlfn.XLOOKUP(tblOrders4[[#This Row],[Product ID]],tblProducts[Item],tblProducts[Weight]),"BULK")</f>
        <v>BULK</v>
      </c>
      <c r="H429" t="str">
        <f>_xlfn.LET(_xlpm.weight,_xlfn.XLOOKUP(tblOrders4[[#This Row],[Product ID]],tblProducts[Item],tblProducts[Weight]),
IF(_xlpm.weight&lt;40,_xlpm.weight,"BULK"))</f>
        <v>BULK</v>
      </c>
    </row>
    <row r="430" spans="2:8" x14ac:dyDescent="0.25">
      <c r="B430">
        <v>5448</v>
      </c>
      <c r="C430" s="18">
        <v>44575</v>
      </c>
      <c r="D430" t="s">
        <v>3652</v>
      </c>
      <c r="E430">
        <v>1</v>
      </c>
      <c r="F430" t="s">
        <v>3644</v>
      </c>
      <c r="G430">
        <f>IF(_xlfn.XLOOKUP(tblOrders4[[#This Row],[Product ID]],tblProducts[Item],tblProducts[Weight])&lt;40,_xlfn.XLOOKUP(tblOrders4[[#This Row],[Product ID]],tblProducts[Item],tblProducts[Weight]),"BULK")</f>
        <v>38</v>
      </c>
      <c r="H430">
        <f>_xlfn.LET(_xlpm.weight,_xlfn.XLOOKUP(tblOrders4[[#This Row],[Product ID]],tblProducts[Item],tblProducts[Weight]),
IF(_xlpm.weight&lt;40,_xlpm.weight,"BULK"))</f>
        <v>38</v>
      </c>
    </row>
    <row r="431" spans="2:8" x14ac:dyDescent="0.25">
      <c r="B431">
        <v>5449</v>
      </c>
      <c r="C431" s="18">
        <v>44575</v>
      </c>
      <c r="D431" t="s">
        <v>3651</v>
      </c>
      <c r="E431">
        <v>3</v>
      </c>
      <c r="F431" t="s">
        <v>3653</v>
      </c>
      <c r="G431">
        <f>IF(_xlfn.XLOOKUP(tblOrders4[[#This Row],[Product ID]],tblProducts[Item],tblProducts[Weight])&lt;40,_xlfn.XLOOKUP(tblOrders4[[#This Row],[Product ID]],tblProducts[Item],tblProducts[Weight]),"BULK")</f>
        <v>10</v>
      </c>
      <c r="H431">
        <f>_xlfn.LET(_xlpm.weight,_xlfn.XLOOKUP(tblOrders4[[#This Row],[Product ID]],tblProducts[Item],tblProducts[Weight]),
IF(_xlpm.weight&lt;40,_xlpm.weight,"BULK"))</f>
        <v>10</v>
      </c>
    </row>
    <row r="432" spans="2:8" x14ac:dyDescent="0.25">
      <c r="B432">
        <v>5450</v>
      </c>
      <c r="C432" s="18">
        <v>44575</v>
      </c>
      <c r="D432" t="s">
        <v>3656</v>
      </c>
      <c r="E432">
        <v>4</v>
      </c>
      <c r="F432" t="s">
        <v>3655</v>
      </c>
      <c r="G432">
        <f>IF(_xlfn.XLOOKUP(tblOrders4[[#This Row],[Product ID]],tblProducts[Item],tblProducts[Weight])&lt;40,_xlfn.XLOOKUP(tblOrders4[[#This Row],[Product ID]],tblProducts[Item],tblProducts[Weight]),"BULK")</f>
        <v>33</v>
      </c>
      <c r="H432">
        <f>_xlfn.LET(_xlpm.weight,_xlfn.XLOOKUP(tblOrders4[[#This Row],[Product ID]],tblProducts[Item],tblProducts[Weight]),
IF(_xlpm.weight&lt;40,_xlpm.weight,"BULK"))</f>
        <v>33</v>
      </c>
    </row>
    <row r="433" spans="2:8" x14ac:dyDescent="0.25">
      <c r="B433">
        <v>5451</v>
      </c>
      <c r="C433" s="18">
        <v>44575</v>
      </c>
      <c r="D433" t="s">
        <v>3643</v>
      </c>
      <c r="E433">
        <v>1</v>
      </c>
      <c r="F433" t="s">
        <v>3644</v>
      </c>
      <c r="G433">
        <f>IF(_xlfn.XLOOKUP(tblOrders4[[#This Row],[Product ID]],tblProducts[Item],tblProducts[Weight])&lt;40,_xlfn.XLOOKUP(tblOrders4[[#This Row],[Product ID]],tblProducts[Item],tblProducts[Weight]),"BULK")</f>
        <v>12</v>
      </c>
      <c r="H433">
        <f>_xlfn.LET(_xlpm.weight,_xlfn.XLOOKUP(tblOrders4[[#This Row],[Product ID]],tblProducts[Item],tblProducts[Weight]),
IF(_xlpm.weight&lt;40,_xlpm.weight,"BULK"))</f>
        <v>12</v>
      </c>
    </row>
    <row r="434" spans="2:8" x14ac:dyDescent="0.25">
      <c r="B434">
        <v>5452</v>
      </c>
      <c r="C434" s="18">
        <v>44575</v>
      </c>
      <c r="D434" t="s">
        <v>3645</v>
      </c>
      <c r="E434">
        <v>4</v>
      </c>
      <c r="F434" t="s">
        <v>3647</v>
      </c>
      <c r="G434" t="str">
        <f>IF(_xlfn.XLOOKUP(tblOrders4[[#This Row],[Product ID]],tblProducts[Item],tblProducts[Weight])&lt;40,_xlfn.XLOOKUP(tblOrders4[[#This Row],[Product ID]],tblProducts[Item],tblProducts[Weight]),"BULK")</f>
        <v>BULK</v>
      </c>
      <c r="H434" t="str">
        <f>_xlfn.LET(_xlpm.weight,_xlfn.XLOOKUP(tblOrders4[[#This Row],[Product ID]],tblProducts[Item],tblProducts[Weight]),
IF(_xlpm.weight&lt;40,_xlpm.weight,"BULK"))</f>
        <v>BULK</v>
      </c>
    </row>
    <row r="435" spans="2:8" x14ac:dyDescent="0.25">
      <c r="B435">
        <v>5453</v>
      </c>
      <c r="C435" s="18">
        <v>44575</v>
      </c>
      <c r="D435" t="s">
        <v>3646</v>
      </c>
      <c r="E435">
        <v>4</v>
      </c>
      <c r="F435" t="s">
        <v>3648</v>
      </c>
      <c r="G435">
        <f>IF(_xlfn.XLOOKUP(tblOrders4[[#This Row],[Product ID]],tblProducts[Item],tblProducts[Weight])&lt;40,_xlfn.XLOOKUP(tblOrders4[[#This Row],[Product ID]],tblProducts[Item],tblProducts[Weight]),"BULK")</f>
        <v>29</v>
      </c>
      <c r="H435">
        <f>_xlfn.LET(_xlpm.weight,_xlfn.XLOOKUP(tblOrders4[[#This Row],[Product ID]],tblProducts[Item],tblProducts[Weight]),
IF(_xlpm.weight&lt;40,_xlpm.weight,"BULK"))</f>
        <v>29</v>
      </c>
    </row>
    <row r="436" spans="2:8" x14ac:dyDescent="0.25">
      <c r="B436">
        <v>5454</v>
      </c>
      <c r="C436" s="18">
        <v>44575</v>
      </c>
      <c r="D436" t="s">
        <v>3645</v>
      </c>
      <c r="E436">
        <v>1</v>
      </c>
      <c r="F436" t="s">
        <v>3655</v>
      </c>
      <c r="G436" t="str">
        <f>IF(_xlfn.XLOOKUP(tblOrders4[[#This Row],[Product ID]],tblProducts[Item],tblProducts[Weight])&lt;40,_xlfn.XLOOKUP(tblOrders4[[#This Row],[Product ID]],tblProducts[Item],tblProducts[Weight]),"BULK")</f>
        <v>BULK</v>
      </c>
      <c r="H436" t="str">
        <f>_xlfn.LET(_xlpm.weight,_xlfn.XLOOKUP(tblOrders4[[#This Row],[Product ID]],tblProducts[Item],tblProducts[Weight]),
IF(_xlpm.weight&lt;40,_xlpm.weight,"BULK"))</f>
        <v>BULK</v>
      </c>
    </row>
    <row r="437" spans="2:8" x14ac:dyDescent="0.25">
      <c r="B437">
        <v>5455</v>
      </c>
      <c r="C437" s="18">
        <v>44575</v>
      </c>
      <c r="D437" t="s">
        <v>3651</v>
      </c>
      <c r="E437">
        <v>4</v>
      </c>
      <c r="F437" t="s">
        <v>3657</v>
      </c>
      <c r="G437">
        <f>IF(_xlfn.XLOOKUP(tblOrders4[[#This Row],[Product ID]],tblProducts[Item],tblProducts[Weight])&lt;40,_xlfn.XLOOKUP(tblOrders4[[#This Row],[Product ID]],tblProducts[Item],tblProducts[Weight]),"BULK")</f>
        <v>10</v>
      </c>
      <c r="H437">
        <f>_xlfn.LET(_xlpm.weight,_xlfn.XLOOKUP(tblOrders4[[#This Row],[Product ID]],tblProducts[Item],tblProducts[Weight]),
IF(_xlpm.weight&lt;40,_xlpm.weight,"BULK"))</f>
        <v>10</v>
      </c>
    </row>
    <row r="438" spans="2:8" x14ac:dyDescent="0.25">
      <c r="B438">
        <v>5456</v>
      </c>
      <c r="C438" s="18">
        <v>44576</v>
      </c>
      <c r="D438" t="s">
        <v>3659</v>
      </c>
      <c r="E438">
        <v>3</v>
      </c>
      <c r="F438" t="s">
        <v>3657</v>
      </c>
      <c r="G438" t="str">
        <f>IF(_xlfn.XLOOKUP(tblOrders4[[#This Row],[Product ID]],tblProducts[Item],tblProducts[Weight])&lt;40,_xlfn.XLOOKUP(tblOrders4[[#This Row],[Product ID]],tblProducts[Item],tblProducts[Weight]),"BULK")</f>
        <v>BULK</v>
      </c>
      <c r="H438" t="str">
        <f>_xlfn.LET(_xlpm.weight,_xlfn.XLOOKUP(tblOrders4[[#This Row],[Product ID]],tblProducts[Item],tblProducts[Weight]),
IF(_xlpm.weight&lt;40,_xlpm.weight,"BULK"))</f>
        <v>BULK</v>
      </c>
    </row>
    <row r="439" spans="2:8" x14ac:dyDescent="0.25">
      <c r="B439">
        <v>5457</v>
      </c>
      <c r="C439" s="18">
        <v>44576</v>
      </c>
      <c r="D439" t="s">
        <v>3649</v>
      </c>
      <c r="E439">
        <v>2</v>
      </c>
      <c r="F439" t="s">
        <v>3644</v>
      </c>
      <c r="G439">
        <f>IF(_xlfn.XLOOKUP(tblOrders4[[#This Row],[Product ID]],tblProducts[Item],tblProducts[Weight])&lt;40,_xlfn.XLOOKUP(tblOrders4[[#This Row],[Product ID]],tblProducts[Item],tblProducts[Weight]),"BULK")</f>
        <v>29</v>
      </c>
      <c r="H439">
        <f>_xlfn.LET(_xlpm.weight,_xlfn.XLOOKUP(tblOrders4[[#This Row],[Product ID]],tblProducts[Item],tblProducts[Weight]),
IF(_xlpm.weight&lt;40,_xlpm.weight,"BULK"))</f>
        <v>29</v>
      </c>
    </row>
    <row r="440" spans="2:8" x14ac:dyDescent="0.25">
      <c r="B440">
        <v>5458</v>
      </c>
      <c r="C440" s="18">
        <v>44576</v>
      </c>
      <c r="D440" t="s">
        <v>3650</v>
      </c>
      <c r="E440">
        <v>4</v>
      </c>
      <c r="F440" t="s">
        <v>3657</v>
      </c>
      <c r="G440">
        <f>IF(_xlfn.XLOOKUP(tblOrders4[[#This Row],[Product ID]],tblProducts[Item],tblProducts[Weight])&lt;40,_xlfn.XLOOKUP(tblOrders4[[#This Row],[Product ID]],tblProducts[Item],tblProducts[Weight]),"BULK")</f>
        <v>8</v>
      </c>
      <c r="H440">
        <f>_xlfn.LET(_xlpm.weight,_xlfn.XLOOKUP(tblOrders4[[#This Row],[Product ID]],tblProducts[Item],tblProducts[Weight]),
IF(_xlpm.weight&lt;40,_xlpm.weight,"BULK"))</f>
        <v>8</v>
      </c>
    </row>
    <row r="441" spans="2:8" x14ac:dyDescent="0.25">
      <c r="B441">
        <v>5459</v>
      </c>
      <c r="C441" s="18">
        <v>44576</v>
      </c>
      <c r="D441" t="s">
        <v>3659</v>
      </c>
      <c r="E441">
        <v>1</v>
      </c>
      <c r="F441" t="s">
        <v>3644</v>
      </c>
      <c r="G441" t="str">
        <f>IF(_xlfn.XLOOKUP(tblOrders4[[#This Row],[Product ID]],tblProducts[Item],tblProducts[Weight])&lt;40,_xlfn.XLOOKUP(tblOrders4[[#This Row],[Product ID]],tblProducts[Item],tblProducts[Weight]),"BULK")</f>
        <v>BULK</v>
      </c>
      <c r="H441" t="str">
        <f>_xlfn.LET(_xlpm.weight,_xlfn.XLOOKUP(tblOrders4[[#This Row],[Product ID]],tblProducts[Item],tblProducts[Weight]),
IF(_xlpm.weight&lt;40,_xlpm.weight,"BULK"))</f>
        <v>BULK</v>
      </c>
    </row>
    <row r="442" spans="2:8" x14ac:dyDescent="0.25">
      <c r="B442">
        <v>5460</v>
      </c>
      <c r="C442" s="18">
        <v>44576</v>
      </c>
      <c r="D442" t="s">
        <v>3645</v>
      </c>
      <c r="E442">
        <v>1</v>
      </c>
      <c r="F442" t="s">
        <v>3653</v>
      </c>
      <c r="G442" t="str">
        <f>IF(_xlfn.XLOOKUP(tblOrders4[[#This Row],[Product ID]],tblProducts[Item],tblProducts[Weight])&lt;40,_xlfn.XLOOKUP(tblOrders4[[#This Row],[Product ID]],tblProducts[Item],tblProducts[Weight]),"BULK")</f>
        <v>BULK</v>
      </c>
      <c r="H442" t="str">
        <f>_xlfn.LET(_xlpm.weight,_xlfn.XLOOKUP(tblOrders4[[#This Row],[Product ID]],tblProducts[Item],tblProducts[Weight]),
IF(_xlpm.weight&lt;40,_xlpm.weight,"BULK"))</f>
        <v>BULK</v>
      </c>
    </row>
    <row r="443" spans="2:8" x14ac:dyDescent="0.25">
      <c r="B443">
        <v>5461</v>
      </c>
      <c r="C443" s="18">
        <v>44576</v>
      </c>
      <c r="D443" t="s">
        <v>3654</v>
      </c>
      <c r="E443">
        <v>3</v>
      </c>
      <c r="F443" t="s">
        <v>3648</v>
      </c>
      <c r="G443" t="str">
        <f>IF(_xlfn.XLOOKUP(tblOrders4[[#This Row],[Product ID]],tblProducts[Item],tblProducts[Weight])&lt;40,_xlfn.XLOOKUP(tblOrders4[[#This Row],[Product ID]],tblProducts[Item],tblProducts[Weight]),"BULK")</f>
        <v>BULK</v>
      </c>
      <c r="H443" t="str">
        <f>_xlfn.LET(_xlpm.weight,_xlfn.XLOOKUP(tblOrders4[[#This Row],[Product ID]],tblProducts[Item],tblProducts[Weight]),
IF(_xlpm.weight&lt;40,_xlpm.weight,"BULK"))</f>
        <v>BULK</v>
      </c>
    </row>
    <row r="444" spans="2:8" x14ac:dyDescent="0.25">
      <c r="B444">
        <v>5462</v>
      </c>
      <c r="C444" s="18">
        <v>44576</v>
      </c>
      <c r="D444" t="s">
        <v>3658</v>
      </c>
      <c r="E444">
        <v>4</v>
      </c>
      <c r="F444" t="s">
        <v>3653</v>
      </c>
      <c r="G444">
        <f>IF(_xlfn.XLOOKUP(tblOrders4[[#This Row],[Product ID]],tblProducts[Item],tblProducts[Weight])&lt;40,_xlfn.XLOOKUP(tblOrders4[[#This Row],[Product ID]],tblProducts[Item],tblProducts[Weight]),"BULK")</f>
        <v>10</v>
      </c>
      <c r="H444">
        <f>_xlfn.LET(_xlpm.weight,_xlfn.XLOOKUP(tblOrders4[[#This Row],[Product ID]],tblProducts[Item],tblProducts[Weight]),
IF(_xlpm.weight&lt;40,_xlpm.weight,"BULK"))</f>
        <v>10</v>
      </c>
    </row>
    <row r="445" spans="2:8" x14ac:dyDescent="0.25">
      <c r="B445">
        <v>5463</v>
      </c>
      <c r="C445" s="18">
        <v>44576</v>
      </c>
      <c r="D445" t="s">
        <v>3659</v>
      </c>
      <c r="E445">
        <v>3</v>
      </c>
      <c r="F445" t="s">
        <v>3655</v>
      </c>
      <c r="G445" t="str">
        <f>IF(_xlfn.XLOOKUP(tblOrders4[[#This Row],[Product ID]],tblProducts[Item],tblProducts[Weight])&lt;40,_xlfn.XLOOKUP(tblOrders4[[#This Row],[Product ID]],tblProducts[Item],tblProducts[Weight]),"BULK")</f>
        <v>BULK</v>
      </c>
      <c r="H445" t="str">
        <f>_xlfn.LET(_xlpm.weight,_xlfn.XLOOKUP(tblOrders4[[#This Row],[Product ID]],tblProducts[Item],tblProducts[Weight]),
IF(_xlpm.weight&lt;40,_xlpm.weight,"BULK"))</f>
        <v>BULK</v>
      </c>
    </row>
    <row r="446" spans="2:8" x14ac:dyDescent="0.25">
      <c r="B446">
        <v>5464</v>
      </c>
      <c r="C446" s="18">
        <v>44576</v>
      </c>
      <c r="D446" t="s">
        <v>3643</v>
      </c>
      <c r="E446">
        <v>3</v>
      </c>
      <c r="F446" t="s">
        <v>3644</v>
      </c>
      <c r="G446">
        <f>IF(_xlfn.XLOOKUP(tblOrders4[[#This Row],[Product ID]],tblProducts[Item],tblProducts[Weight])&lt;40,_xlfn.XLOOKUP(tblOrders4[[#This Row],[Product ID]],tblProducts[Item],tblProducts[Weight]),"BULK")</f>
        <v>12</v>
      </c>
      <c r="H446">
        <f>_xlfn.LET(_xlpm.weight,_xlfn.XLOOKUP(tblOrders4[[#This Row],[Product ID]],tblProducts[Item],tblProducts[Weight]),
IF(_xlpm.weight&lt;40,_xlpm.weight,"BULK"))</f>
        <v>12</v>
      </c>
    </row>
    <row r="447" spans="2:8" x14ac:dyDescent="0.25">
      <c r="B447">
        <v>5465</v>
      </c>
      <c r="C447" s="18">
        <v>44576</v>
      </c>
      <c r="D447" t="s">
        <v>3658</v>
      </c>
      <c r="E447">
        <v>3</v>
      </c>
      <c r="F447" t="s">
        <v>3648</v>
      </c>
      <c r="G447">
        <f>IF(_xlfn.XLOOKUP(tblOrders4[[#This Row],[Product ID]],tblProducts[Item],tblProducts[Weight])&lt;40,_xlfn.XLOOKUP(tblOrders4[[#This Row],[Product ID]],tblProducts[Item],tblProducts[Weight]),"BULK")</f>
        <v>10</v>
      </c>
      <c r="H447">
        <f>_xlfn.LET(_xlpm.weight,_xlfn.XLOOKUP(tblOrders4[[#This Row],[Product ID]],tblProducts[Item],tblProducts[Weight]),
IF(_xlpm.weight&lt;40,_xlpm.weight,"BULK"))</f>
        <v>10</v>
      </c>
    </row>
    <row r="448" spans="2:8" x14ac:dyDescent="0.25">
      <c r="B448">
        <v>5466</v>
      </c>
      <c r="C448" s="18">
        <v>44576</v>
      </c>
      <c r="D448" t="s">
        <v>3646</v>
      </c>
      <c r="E448">
        <v>4</v>
      </c>
      <c r="F448" t="s">
        <v>3647</v>
      </c>
      <c r="G448">
        <f>IF(_xlfn.XLOOKUP(tblOrders4[[#This Row],[Product ID]],tblProducts[Item],tblProducts[Weight])&lt;40,_xlfn.XLOOKUP(tblOrders4[[#This Row],[Product ID]],tblProducts[Item],tblProducts[Weight]),"BULK")</f>
        <v>29</v>
      </c>
      <c r="H448">
        <f>_xlfn.LET(_xlpm.weight,_xlfn.XLOOKUP(tblOrders4[[#This Row],[Product ID]],tblProducts[Item],tblProducts[Weight]),
IF(_xlpm.weight&lt;40,_xlpm.weight,"BULK"))</f>
        <v>29</v>
      </c>
    </row>
    <row r="449" spans="2:8" x14ac:dyDescent="0.25">
      <c r="B449">
        <v>5467</v>
      </c>
      <c r="C449" s="18">
        <v>44576</v>
      </c>
      <c r="D449" t="s">
        <v>3656</v>
      </c>
      <c r="E449">
        <v>1</v>
      </c>
      <c r="F449" t="s">
        <v>3655</v>
      </c>
      <c r="G449">
        <f>IF(_xlfn.XLOOKUP(tblOrders4[[#This Row],[Product ID]],tblProducts[Item],tblProducts[Weight])&lt;40,_xlfn.XLOOKUP(tblOrders4[[#This Row],[Product ID]],tblProducts[Item],tblProducts[Weight]),"BULK")</f>
        <v>33</v>
      </c>
      <c r="H449">
        <f>_xlfn.LET(_xlpm.weight,_xlfn.XLOOKUP(tblOrders4[[#This Row],[Product ID]],tblProducts[Item],tblProducts[Weight]),
IF(_xlpm.weight&lt;40,_xlpm.weight,"BULK"))</f>
        <v>33</v>
      </c>
    </row>
    <row r="450" spans="2:8" x14ac:dyDescent="0.25">
      <c r="B450">
        <v>5468</v>
      </c>
      <c r="C450" s="18">
        <v>44576</v>
      </c>
      <c r="D450" t="s">
        <v>3645</v>
      </c>
      <c r="E450">
        <v>4</v>
      </c>
      <c r="F450" t="s">
        <v>3655</v>
      </c>
      <c r="G450" t="str">
        <f>IF(_xlfn.XLOOKUP(tblOrders4[[#This Row],[Product ID]],tblProducts[Item],tblProducts[Weight])&lt;40,_xlfn.XLOOKUP(tblOrders4[[#This Row],[Product ID]],tblProducts[Item],tblProducts[Weight]),"BULK")</f>
        <v>BULK</v>
      </c>
      <c r="H450" t="str">
        <f>_xlfn.LET(_xlpm.weight,_xlfn.XLOOKUP(tblOrders4[[#This Row],[Product ID]],tblProducts[Item],tblProducts[Weight]),
IF(_xlpm.weight&lt;40,_xlpm.weight,"BULK"))</f>
        <v>BULK</v>
      </c>
    </row>
    <row r="451" spans="2:8" x14ac:dyDescent="0.25">
      <c r="B451">
        <v>5469</v>
      </c>
      <c r="C451" s="18">
        <v>44576</v>
      </c>
      <c r="D451" t="s">
        <v>3645</v>
      </c>
      <c r="E451">
        <v>2</v>
      </c>
      <c r="F451" t="s">
        <v>3657</v>
      </c>
      <c r="G451" t="str">
        <f>IF(_xlfn.XLOOKUP(tblOrders4[[#This Row],[Product ID]],tblProducts[Item],tblProducts[Weight])&lt;40,_xlfn.XLOOKUP(tblOrders4[[#This Row],[Product ID]],tblProducts[Item],tblProducts[Weight]),"BULK")</f>
        <v>BULK</v>
      </c>
      <c r="H451" t="str">
        <f>_xlfn.LET(_xlpm.weight,_xlfn.XLOOKUP(tblOrders4[[#This Row],[Product ID]],tblProducts[Item],tblProducts[Weight]),
IF(_xlpm.weight&lt;40,_xlpm.weight,"BULK"))</f>
        <v>BULK</v>
      </c>
    </row>
    <row r="452" spans="2:8" x14ac:dyDescent="0.25">
      <c r="B452">
        <v>5470</v>
      </c>
      <c r="C452" s="18">
        <v>44576</v>
      </c>
      <c r="D452" t="s">
        <v>3645</v>
      </c>
      <c r="E452">
        <v>3</v>
      </c>
      <c r="F452" t="s">
        <v>3647</v>
      </c>
      <c r="G452" t="str">
        <f>IF(_xlfn.XLOOKUP(tblOrders4[[#This Row],[Product ID]],tblProducts[Item],tblProducts[Weight])&lt;40,_xlfn.XLOOKUP(tblOrders4[[#This Row],[Product ID]],tblProducts[Item],tblProducts[Weight]),"BULK")</f>
        <v>BULK</v>
      </c>
      <c r="H452" t="str">
        <f>_xlfn.LET(_xlpm.weight,_xlfn.XLOOKUP(tblOrders4[[#This Row],[Product ID]],tblProducts[Item],tblProducts[Weight]),
IF(_xlpm.weight&lt;40,_xlpm.weight,"BULK"))</f>
        <v>BULK</v>
      </c>
    </row>
    <row r="453" spans="2:8" x14ac:dyDescent="0.25">
      <c r="B453">
        <v>5471</v>
      </c>
      <c r="C453" s="18">
        <v>44576</v>
      </c>
      <c r="D453" t="s">
        <v>3654</v>
      </c>
      <c r="E453">
        <v>2</v>
      </c>
      <c r="F453" t="s">
        <v>3644</v>
      </c>
      <c r="G453" t="str">
        <f>IF(_xlfn.XLOOKUP(tblOrders4[[#This Row],[Product ID]],tblProducts[Item],tblProducts[Weight])&lt;40,_xlfn.XLOOKUP(tblOrders4[[#This Row],[Product ID]],tblProducts[Item],tblProducts[Weight]),"BULK")</f>
        <v>BULK</v>
      </c>
      <c r="H453" t="str">
        <f>_xlfn.LET(_xlpm.weight,_xlfn.XLOOKUP(tblOrders4[[#This Row],[Product ID]],tblProducts[Item],tblProducts[Weight]),
IF(_xlpm.weight&lt;40,_xlpm.weight,"BULK"))</f>
        <v>BULK</v>
      </c>
    </row>
    <row r="454" spans="2:8" x14ac:dyDescent="0.25">
      <c r="B454">
        <v>5472</v>
      </c>
      <c r="C454" s="18">
        <v>44576</v>
      </c>
      <c r="D454" t="s">
        <v>3658</v>
      </c>
      <c r="E454">
        <v>2</v>
      </c>
      <c r="F454" t="s">
        <v>3647</v>
      </c>
      <c r="G454">
        <f>IF(_xlfn.XLOOKUP(tblOrders4[[#This Row],[Product ID]],tblProducts[Item],tblProducts[Weight])&lt;40,_xlfn.XLOOKUP(tblOrders4[[#This Row],[Product ID]],tblProducts[Item],tblProducts[Weight]),"BULK")</f>
        <v>10</v>
      </c>
      <c r="H454">
        <f>_xlfn.LET(_xlpm.weight,_xlfn.XLOOKUP(tblOrders4[[#This Row],[Product ID]],tblProducts[Item],tblProducts[Weight]),
IF(_xlpm.weight&lt;40,_xlpm.weight,"BULK"))</f>
        <v>10</v>
      </c>
    </row>
    <row r="455" spans="2:8" x14ac:dyDescent="0.25">
      <c r="B455">
        <v>5473</v>
      </c>
      <c r="C455" s="18">
        <v>44576</v>
      </c>
      <c r="D455" t="s">
        <v>3654</v>
      </c>
      <c r="E455">
        <v>1</v>
      </c>
      <c r="F455" t="s">
        <v>3653</v>
      </c>
      <c r="G455" t="str">
        <f>IF(_xlfn.XLOOKUP(tblOrders4[[#This Row],[Product ID]],tblProducts[Item],tblProducts[Weight])&lt;40,_xlfn.XLOOKUP(tblOrders4[[#This Row],[Product ID]],tblProducts[Item],tblProducts[Weight]),"BULK")</f>
        <v>BULK</v>
      </c>
      <c r="H455" t="str">
        <f>_xlfn.LET(_xlpm.weight,_xlfn.XLOOKUP(tblOrders4[[#This Row],[Product ID]],tblProducts[Item],tblProducts[Weight]),
IF(_xlpm.weight&lt;40,_xlpm.weight,"BULK"))</f>
        <v>BULK</v>
      </c>
    </row>
    <row r="456" spans="2:8" x14ac:dyDescent="0.25">
      <c r="B456">
        <v>5474</v>
      </c>
      <c r="C456" s="18">
        <v>44576</v>
      </c>
      <c r="D456" t="s">
        <v>3652</v>
      </c>
      <c r="E456">
        <v>1</v>
      </c>
      <c r="F456" t="s">
        <v>3653</v>
      </c>
      <c r="G456">
        <f>IF(_xlfn.XLOOKUP(tblOrders4[[#This Row],[Product ID]],tblProducts[Item],tblProducts[Weight])&lt;40,_xlfn.XLOOKUP(tblOrders4[[#This Row],[Product ID]],tblProducts[Item],tblProducts[Weight]),"BULK")</f>
        <v>38</v>
      </c>
      <c r="H456">
        <f>_xlfn.LET(_xlpm.weight,_xlfn.XLOOKUP(tblOrders4[[#This Row],[Product ID]],tblProducts[Item],tblProducts[Weight]),
IF(_xlpm.weight&lt;40,_xlpm.weight,"BULK"))</f>
        <v>38</v>
      </c>
    </row>
    <row r="457" spans="2:8" x14ac:dyDescent="0.25">
      <c r="B457">
        <v>5475</v>
      </c>
      <c r="C457" s="18">
        <v>44576</v>
      </c>
      <c r="D457" t="s">
        <v>3643</v>
      </c>
      <c r="E457">
        <v>3</v>
      </c>
      <c r="F457" t="s">
        <v>3644</v>
      </c>
      <c r="G457">
        <f>IF(_xlfn.XLOOKUP(tblOrders4[[#This Row],[Product ID]],tblProducts[Item],tblProducts[Weight])&lt;40,_xlfn.XLOOKUP(tblOrders4[[#This Row],[Product ID]],tblProducts[Item],tblProducts[Weight]),"BULK")</f>
        <v>12</v>
      </c>
      <c r="H457">
        <f>_xlfn.LET(_xlpm.weight,_xlfn.XLOOKUP(tblOrders4[[#This Row],[Product ID]],tblProducts[Item],tblProducts[Weight]),
IF(_xlpm.weight&lt;40,_xlpm.weight,"BULK"))</f>
        <v>12</v>
      </c>
    </row>
    <row r="458" spans="2:8" x14ac:dyDescent="0.25">
      <c r="B458">
        <v>5476</v>
      </c>
      <c r="C458" s="18">
        <v>44576</v>
      </c>
      <c r="D458" t="s">
        <v>3652</v>
      </c>
      <c r="E458">
        <v>3</v>
      </c>
      <c r="F458" t="s">
        <v>3647</v>
      </c>
      <c r="G458">
        <f>IF(_xlfn.XLOOKUP(tblOrders4[[#This Row],[Product ID]],tblProducts[Item],tblProducts[Weight])&lt;40,_xlfn.XLOOKUP(tblOrders4[[#This Row],[Product ID]],tblProducts[Item],tblProducts[Weight]),"BULK")</f>
        <v>38</v>
      </c>
      <c r="H458">
        <f>_xlfn.LET(_xlpm.weight,_xlfn.XLOOKUP(tblOrders4[[#This Row],[Product ID]],tblProducts[Item],tblProducts[Weight]),
IF(_xlpm.weight&lt;40,_xlpm.weight,"BULK"))</f>
        <v>38</v>
      </c>
    </row>
    <row r="459" spans="2:8" x14ac:dyDescent="0.25">
      <c r="B459">
        <v>5477</v>
      </c>
      <c r="C459" s="18">
        <v>44576</v>
      </c>
      <c r="D459" t="s">
        <v>3650</v>
      </c>
      <c r="E459">
        <v>4</v>
      </c>
      <c r="F459" t="s">
        <v>3655</v>
      </c>
      <c r="G459">
        <f>IF(_xlfn.XLOOKUP(tblOrders4[[#This Row],[Product ID]],tblProducts[Item],tblProducts[Weight])&lt;40,_xlfn.XLOOKUP(tblOrders4[[#This Row],[Product ID]],tblProducts[Item],tblProducts[Weight]),"BULK")</f>
        <v>8</v>
      </c>
      <c r="H459">
        <f>_xlfn.LET(_xlpm.weight,_xlfn.XLOOKUP(tblOrders4[[#This Row],[Product ID]],tblProducts[Item],tblProducts[Weight]),
IF(_xlpm.weight&lt;40,_xlpm.weight,"BULK"))</f>
        <v>8</v>
      </c>
    </row>
    <row r="460" spans="2:8" x14ac:dyDescent="0.25">
      <c r="B460">
        <v>5478</v>
      </c>
      <c r="C460" s="18">
        <v>44576</v>
      </c>
      <c r="D460" t="s">
        <v>3656</v>
      </c>
      <c r="E460">
        <v>4</v>
      </c>
      <c r="F460" t="s">
        <v>3647</v>
      </c>
      <c r="G460">
        <f>IF(_xlfn.XLOOKUP(tblOrders4[[#This Row],[Product ID]],tblProducts[Item],tblProducts[Weight])&lt;40,_xlfn.XLOOKUP(tblOrders4[[#This Row],[Product ID]],tblProducts[Item],tblProducts[Weight]),"BULK")</f>
        <v>33</v>
      </c>
      <c r="H460">
        <f>_xlfn.LET(_xlpm.weight,_xlfn.XLOOKUP(tblOrders4[[#This Row],[Product ID]],tblProducts[Item],tblProducts[Weight]),
IF(_xlpm.weight&lt;40,_xlpm.weight,"BULK"))</f>
        <v>33</v>
      </c>
    </row>
    <row r="461" spans="2:8" x14ac:dyDescent="0.25">
      <c r="B461">
        <v>5479</v>
      </c>
      <c r="C461" s="18">
        <v>44576</v>
      </c>
      <c r="D461" t="s">
        <v>3646</v>
      </c>
      <c r="E461">
        <v>4</v>
      </c>
      <c r="F461" t="s">
        <v>3648</v>
      </c>
      <c r="G461">
        <f>IF(_xlfn.XLOOKUP(tblOrders4[[#This Row],[Product ID]],tblProducts[Item],tblProducts[Weight])&lt;40,_xlfn.XLOOKUP(tblOrders4[[#This Row],[Product ID]],tblProducts[Item],tblProducts[Weight]),"BULK")</f>
        <v>29</v>
      </c>
      <c r="H461">
        <f>_xlfn.LET(_xlpm.weight,_xlfn.XLOOKUP(tblOrders4[[#This Row],[Product ID]],tblProducts[Item],tblProducts[Weight]),
IF(_xlpm.weight&lt;40,_xlpm.weight,"BULK"))</f>
        <v>29</v>
      </c>
    </row>
    <row r="462" spans="2:8" x14ac:dyDescent="0.25">
      <c r="B462">
        <v>5480</v>
      </c>
      <c r="C462" s="18">
        <v>44576</v>
      </c>
      <c r="D462" t="s">
        <v>3645</v>
      </c>
      <c r="E462">
        <v>4</v>
      </c>
      <c r="F462" t="s">
        <v>3647</v>
      </c>
      <c r="G462" t="str">
        <f>IF(_xlfn.XLOOKUP(tblOrders4[[#This Row],[Product ID]],tblProducts[Item],tblProducts[Weight])&lt;40,_xlfn.XLOOKUP(tblOrders4[[#This Row],[Product ID]],tblProducts[Item],tblProducts[Weight]),"BULK")</f>
        <v>BULK</v>
      </c>
      <c r="H462" t="str">
        <f>_xlfn.LET(_xlpm.weight,_xlfn.XLOOKUP(tblOrders4[[#This Row],[Product ID]],tblProducts[Item],tblProducts[Weight]),
IF(_xlpm.weight&lt;40,_xlpm.weight,"BULK"))</f>
        <v>BULK</v>
      </c>
    </row>
    <row r="463" spans="2:8" x14ac:dyDescent="0.25">
      <c r="B463">
        <v>5481</v>
      </c>
      <c r="C463" s="18">
        <v>44576</v>
      </c>
      <c r="D463" t="s">
        <v>3645</v>
      </c>
      <c r="E463">
        <v>2</v>
      </c>
      <c r="F463" t="s">
        <v>3653</v>
      </c>
      <c r="G463" t="str">
        <f>IF(_xlfn.XLOOKUP(tblOrders4[[#This Row],[Product ID]],tblProducts[Item],tblProducts[Weight])&lt;40,_xlfn.XLOOKUP(tblOrders4[[#This Row],[Product ID]],tblProducts[Item],tblProducts[Weight]),"BULK")</f>
        <v>BULK</v>
      </c>
      <c r="H463" t="str">
        <f>_xlfn.LET(_xlpm.weight,_xlfn.XLOOKUP(tblOrders4[[#This Row],[Product ID]],tblProducts[Item],tblProducts[Weight]),
IF(_xlpm.weight&lt;40,_xlpm.weight,"BULK"))</f>
        <v>BULK</v>
      </c>
    </row>
    <row r="464" spans="2:8" x14ac:dyDescent="0.25">
      <c r="B464">
        <v>5482</v>
      </c>
      <c r="C464" s="18">
        <v>44576</v>
      </c>
      <c r="D464" t="s">
        <v>3658</v>
      </c>
      <c r="E464">
        <v>3</v>
      </c>
      <c r="F464" t="s">
        <v>3647</v>
      </c>
      <c r="G464">
        <f>IF(_xlfn.XLOOKUP(tblOrders4[[#This Row],[Product ID]],tblProducts[Item],tblProducts[Weight])&lt;40,_xlfn.XLOOKUP(tblOrders4[[#This Row],[Product ID]],tblProducts[Item],tblProducts[Weight]),"BULK")</f>
        <v>10</v>
      </c>
      <c r="H464">
        <f>_xlfn.LET(_xlpm.weight,_xlfn.XLOOKUP(tblOrders4[[#This Row],[Product ID]],tblProducts[Item],tblProducts[Weight]),
IF(_xlpm.weight&lt;40,_xlpm.weight,"BULK"))</f>
        <v>10</v>
      </c>
    </row>
    <row r="465" spans="2:8" x14ac:dyDescent="0.25">
      <c r="B465">
        <v>5483</v>
      </c>
      <c r="C465" s="18">
        <v>44576</v>
      </c>
      <c r="D465" t="s">
        <v>3658</v>
      </c>
      <c r="E465">
        <v>2</v>
      </c>
      <c r="F465" t="s">
        <v>3655</v>
      </c>
      <c r="G465">
        <f>IF(_xlfn.XLOOKUP(tblOrders4[[#This Row],[Product ID]],tblProducts[Item],tblProducts[Weight])&lt;40,_xlfn.XLOOKUP(tblOrders4[[#This Row],[Product ID]],tblProducts[Item],tblProducts[Weight]),"BULK")</f>
        <v>10</v>
      </c>
      <c r="H465">
        <f>_xlfn.LET(_xlpm.weight,_xlfn.XLOOKUP(tblOrders4[[#This Row],[Product ID]],tblProducts[Item],tblProducts[Weight]),
IF(_xlpm.weight&lt;40,_xlpm.weight,"BULK"))</f>
        <v>10</v>
      </c>
    </row>
    <row r="466" spans="2:8" x14ac:dyDescent="0.25">
      <c r="B466">
        <v>5484</v>
      </c>
      <c r="C466" s="18">
        <v>44576</v>
      </c>
      <c r="D466" t="s">
        <v>3659</v>
      </c>
      <c r="E466">
        <v>1</v>
      </c>
      <c r="F466" t="s">
        <v>3647</v>
      </c>
      <c r="G466" t="str">
        <f>IF(_xlfn.XLOOKUP(tblOrders4[[#This Row],[Product ID]],tblProducts[Item],tblProducts[Weight])&lt;40,_xlfn.XLOOKUP(tblOrders4[[#This Row],[Product ID]],tblProducts[Item],tblProducts[Weight]),"BULK")</f>
        <v>BULK</v>
      </c>
      <c r="H466" t="str">
        <f>_xlfn.LET(_xlpm.weight,_xlfn.XLOOKUP(tblOrders4[[#This Row],[Product ID]],tblProducts[Item],tblProducts[Weight]),
IF(_xlpm.weight&lt;40,_xlpm.weight,"BULK"))</f>
        <v>BULK</v>
      </c>
    </row>
    <row r="467" spans="2:8" x14ac:dyDescent="0.25">
      <c r="B467">
        <v>5485</v>
      </c>
      <c r="C467" s="18">
        <v>44576</v>
      </c>
      <c r="D467" t="s">
        <v>3654</v>
      </c>
      <c r="E467">
        <v>4</v>
      </c>
      <c r="F467" t="s">
        <v>3644</v>
      </c>
      <c r="G467" t="str">
        <f>IF(_xlfn.XLOOKUP(tblOrders4[[#This Row],[Product ID]],tblProducts[Item],tblProducts[Weight])&lt;40,_xlfn.XLOOKUP(tblOrders4[[#This Row],[Product ID]],tblProducts[Item],tblProducts[Weight]),"BULK")</f>
        <v>BULK</v>
      </c>
      <c r="H467" t="str">
        <f>_xlfn.LET(_xlpm.weight,_xlfn.XLOOKUP(tblOrders4[[#This Row],[Product ID]],tblProducts[Item],tblProducts[Weight]),
IF(_xlpm.weight&lt;40,_xlpm.weight,"BULK"))</f>
        <v>BULK</v>
      </c>
    </row>
    <row r="468" spans="2:8" x14ac:dyDescent="0.25">
      <c r="B468">
        <v>5486</v>
      </c>
      <c r="C468" s="18">
        <v>44576</v>
      </c>
      <c r="D468" t="s">
        <v>3654</v>
      </c>
      <c r="E468">
        <v>3</v>
      </c>
      <c r="F468" t="s">
        <v>3647</v>
      </c>
      <c r="G468" t="str">
        <f>IF(_xlfn.XLOOKUP(tblOrders4[[#This Row],[Product ID]],tblProducts[Item],tblProducts[Weight])&lt;40,_xlfn.XLOOKUP(tblOrders4[[#This Row],[Product ID]],tblProducts[Item],tblProducts[Weight]),"BULK")</f>
        <v>BULK</v>
      </c>
      <c r="H468" t="str">
        <f>_xlfn.LET(_xlpm.weight,_xlfn.XLOOKUP(tblOrders4[[#This Row],[Product ID]],tblProducts[Item],tblProducts[Weight]),
IF(_xlpm.weight&lt;40,_xlpm.weight,"BULK"))</f>
        <v>BULK</v>
      </c>
    </row>
    <row r="469" spans="2:8" x14ac:dyDescent="0.25">
      <c r="B469">
        <v>5487</v>
      </c>
      <c r="C469" s="18">
        <v>44576</v>
      </c>
      <c r="D469" t="s">
        <v>3652</v>
      </c>
      <c r="E469">
        <v>3</v>
      </c>
      <c r="F469" t="s">
        <v>3657</v>
      </c>
      <c r="G469">
        <f>IF(_xlfn.XLOOKUP(tblOrders4[[#This Row],[Product ID]],tblProducts[Item],tblProducts[Weight])&lt;40,_xlfn.XLOOKUP(tblOrders4[[#This Row],[Product ID]],tblProducts[Item],tblProducts[Weight]),"BULK")</f>
        <v>38</v>
      </c>
      <c r="H469">
        <f>_xlfn.LET(_xlpm.weight,_xlfn.XLOOKUP(tblOrders4[[#This Row],[Product ID]],tblProducts[Item],tblProducts[Weight]),
IF(_xlpm.weight&lt;40,_xlpm.weight,"BULK"))</f>
        <v>38</v>
      </c>
    </row>
    <row r="470" spans="2:8" x14ac:dyDescent="0.25">
      <c r="B470">
        <v>5488</v>
      </c>
      <c r="C470" s="18">
        <v>44576</v>
      </c>
      <c r="D470" t="s">
        <v>3645</v>
      </c>
      <c r="E470">
        <v>4</v>
      </c>
      <c r="F470" t="s">
        <v>3653</v>
      </c>
      <c r="G470" t="str">
        <f>IF(_xlfn.XLOOKUP(tblOrders4[[#This Row],[Product ID]],tblProducts[Item],tblProducts[Weight])&lt;40,_xlfn.XLOOKUP(tblOrders4[[#This Row],[Product ID]],tblProducts[Item],tblProducts[Weight]),"BULK")</f>
        <v>BULK</v>
      </c>
      <c r="H470" t="str">
        <f>_xlfn.LET(_xlpm.weight,_xlfn.XLOOKUP(tblOrders4[[#This Row],[Product ID]],tblProducts[Item],tblProducts[Weight]),
IF(_xlpm.weight&lt;40,_xlpm.weight,"BULK"))</f>
        <v>BULK</v>
      </c>
    </row>
    <row r="471" spans="2:8" x14ac:dyDescent="0.25">
      <c r="B471">
        <v>5489</v>
      </c>
      <c r="C471" s="18">
        <v>44576</v>
      </c>
      <c r="D471" t="s">
        <v>3643</v>
      </c>
      <c r="E471">
        <v>2</v>
      </c>
      <c r="F471" t="s">
        <v>3657</v>
      </c>
      <c r="G471">
        <f>IF(_xlfn.XLOOKUP(tblOrders4[[#This Row],[Product ID]],tblProducts[Item],tblProducts[Weight])&lt;40,_xlfn.XLOOKUP(tblOrders4[[#This Row],[Product ID]],tblProducts[Item],tblProducts[Weight]),"BULK")</f>
        <v>12</v>
      </c>
      <c r="H471">
        <f>_xlfn.LET(_xlpm.weight,_xlfn.XLOOKUP(tblOrders4[[#This Row],[Product ID]],tblProducts[Item],tblProducts[Weight]),
IF(_xlpm.weight&lt;40,_xlpm.weight,"BULK"))</f>
        <v>12</v>
      </c>
    </row>
    <row r="472" spans="2:8" x14ac:dyDescent="0.25">
      <c r="B472">
        <v>5490</v>
      </c>
      <c r="C472" s="18">
        <v>44576</v>
      </c>
      <c r="D472" t="s">
        <v>3656</v>
      </c>
      <c r="E472">
        <v>1</v>
      </c>
      <c r="F472" t="s">
        <v>3653</v>
      </c>
      <c r="G472">
        <f>IF(_xlfn.XLOOKUP(tblOrders4[[#This Row],[Product ID]],tblProducts[Item],tblProducts[Weight])&lt;40,_xlfn.XLOOKUP(tblOrders4[[#This Row],[Product ID]],tblProducts[Item],tblProducts[Weight]),"BULK")</f>
        <v>33</v>
      </c>
      <c r="H472">
        <f>_xlfn.LET(_xlpm.weight,_xlfn.XLOOKUP(tblOrders4[[#This Row],[Product ID]],tblProducts[Item],tblProducts[Weight]),
IF(_xlpm.weight&lt;40,_xlpm.weight,"BULK"))</f>
        <v>33</v>
      </c>
    </row>
    <row r="473" spans="2:8" x14ac:dyDescent="0.25">
      <c r="B473">
        <v>5491</v>
      </c>
      <c r="C473" s="18">
        <v>44576</v>
      </c>
      <c r="D473" t="s">
        <v>3649</v>
      </c>
      <c r="E473">
        <v>4</v>
      </c>
      <c r="F473" t="s">
        <v>3647</v>
      </c>
      <c r="G473">
        <f>IF(_xlfn.XLOOKUP(tblOrders4[[#This Row],[Product ID]],tblProducts[Item],tblProducts[Weight])&lt;40,_xlfn.XLOOKUP(tblOrders4[[#This Row],[Product ID]],tblProducts[Item],tblProducts[Weight]),"BULK")</f>
        <v>29</v>
      </c>
      <c r="H473">
        <f>_xlfn.LET(_xlpm.weight,_xlfn.XLOOKUP(tblOrders4[[#This Row],[Product ID]],tblProducts[Item],tblProducts[Weight]),
IF(_xlpm.weight&lt;40,_xlpm.weight,"BULK"))</f>
        <v>29</v>
      </c>
    </row>
    <row r="474" spans="2:8" x14ac:dyDescent="0.25">
      <c r="B474">
        <v>5492</v>
      </c>
      <c r="C474" s="18">
        <v>44576</v>
      </c>
      <c r="D474" t="s">
        <v>3656</v>
      </c>
      <c r="E474">
        <v>3</v>
      </c>
      <c r="F474" t="s">
        <v>3648</v>
      </c>
      <c r="G474">
        <f>IF(_xlfn.XLOOKUP(tblOrders4[[#This Row],[Product ID]],tblProducts[Item],tblProducts[Weight])&lt;40,_xlfn.XLOOKUP(tblOrders4[[#This Row],[Product ID]],tblProducts[Item],tblProducts[Weight]),"BULK")</f>
        <v>33</v>
      </c>
      <c r="H474">
        <f>_xlfn.LET(_xlpm.weight,_xlfn.XLOOKUP(tblOrders4[[#This Row],[Product ID]],tblProducts[Item],tblProducts[Weight]),
IF(_xlpm.weight&lt;40,_xlpm.weight,"BULK"))</f>
        <v>33</v>
      </c>
    </row>
    <row r="475" spans="2:8" x14ac:dyDescent="0.25">
      <c r="B475">
        <v>5493</v>
      </c>
      <c r="C475" s="18">
        <v>44576</v>
      </c>
      <c r="D475" t="s">
        <v>3656</v>
      </c>
      <c r="E475">
        <v>1</v>
      </c>
      <c r="F475" t="s">
        <v>3657</v>
      </c>
      <c r="G475">
        <f>IF(_xlfn.XLOOKUP(tblOrders4[[#This Row],[Product ID]],tblProducts[Item],tblProducts[Weight])&lt;40,_xlfn.XLOOKUP(tblOrders4[[#This Row],[Product ID]],tblProducts[Item],tblProducts[Weight]),"BULK")</f>
        <v>33</v>
      </c>
      <c r="H475">
        <f>_xlfn.LET(_xlpm.weight,_xlfn.XLOOKUP(tblOrders4[[#This Row],[Product ID]],tblProducts[Item],tblProducts[Weight]),
IF(_xlpm.weight&lt;40,_xlpm.weight,"BULK"))</f>
        <v>33</v>
      </c>
    </row>
    <row r="476" spans="2:8" x14ac:dyDescent="0.25">
      <c r="B476">
        <v>5494</v>
      </c>
      <c r="C476" s="18">
        <v>44576</v>
      </c>
      <c r="D476" t="s">
        <v>3654</v>
      </c>
      <c r="E476">
        <v>4</v>
      </c>
      <c r="F476" t="s">
        <v>3653</v>
      </c>
      <c r="G476" t="str">
        <f>IF(_xlfn.XLOOKUP(tblOrders4[[#This Row],[Product ID]],tblProducts[Item],tblProducts[Weight])&lt;40,_xlfn.XLOOKUP(tblOrders4[[#This Row],[Product ID]],tblProducts[Item],tblProducts[Weight]),"BULK")</f>
        <v>BULK</v>
      </c>
      <c r="H476" t="str">
        <f>_xlfn.LET(_xlpm.weight,_xlfn.XLOOKUP(tblOrders4[[#This Row],[Product ID]],tblProducts[Item],tblProducts[Weight]),
IF(_xlpm.weight&lt;40,_xlpm.weight,"BULK"))</f>
        <v>BULK</v>
      </c>
    </row>
    <row r="477" spans="2:8" x14ac:dyDescent="0.25">
      <c r="B477">
        <v>5495</v>
      </c>
      <c r="C477" s="18">
        <v>44577</v>
      </c>
      <c r="D477" t="s">
        <v>3652</v>
      </c>
      <c r="E477">
        <v>2</v>
      </c>
      <c r="F477" t="s">
        <v>3648</v>
      </c>
      <c r="G477">
        <f>IF(_xlfn.XLOOKUP(tblOrders4[[#This Row],[Product ID]],tblProducts[Item],tblProducts[Weight])&lt;40,_xlfn.XLOOKUP(tblOrders4[[#This Row],[Product ID]],tblProducts[Item],tblProducts[Weight]),"BULK")</f>
        <v>38</v>
      </c>
      <c r="H477">
        <f>_xlfn.LET(_xlpm.weight,_xlfn.XLOOKUP(tblOrders4[[#This Row],[Product ID]],tblProducts[Item],tblProducts[Weight]),
IF(_xlpm.weight&lt;40,_xlpm.weight,"BULK"))</f>
        <v>38</v>
      </c>
    </row>
    <row r="478" spans="2:8" x14ac:dyDescent="0.25">
      <c r="B478">
        <v>5496</v>
      </c>
      <c r="C478" s="18">
        <v>44577</v>
      </c>
      <c r="D478" t="s">
        <v>3645</v>
      </c>
      <c r="E478">
        <v>2</v>
      </c>
      <c r="F478" t="s">
        <v>3644</v>
      </c>
      <c r="G478" t="str">
        <f>IF(_xlfn.XLOOKUP(tblOrders4[[#This Row],[Product ID]],tblProducts[Item],tblProducts[Weight])&lt;40,_xlfn.XLOOKUP(tblOrders4[[#This Row],[Product ID]],tblProducts[Item],tblProducts[Weight]),"BULK")</f>
        <v>BULK</v>
      </c>
      <c r="H478" t="str">
        <f>_xlfn.LET(_xlpm.weight,_xlfn.XLOOKUP(tblOrders4[[#This Row],[Product ID]],tblProducts[Item],tblProducts[Weight]),
IF(_xlpm.weight&lt;40,_xlpm.weight,"BULK"))</f>
        <v>BULK</v>
      </c>
    </row>
    <row r="479" spans="2:8" x14ac:dyDescent="0.25">
      <c r="B479">
        <v>5497</v>
      </c>
      <c r="C479" s="18">
        <v>44577</v>
      </c>
      <c r="D479" t="s">
        <v>3656</v>
      </c>
      <c r="E479">
        <v>3</v>
      </c>
      <c r="F479" t="s">
        <v>3644</v>
      </c>
      <c r="G479">
        <f>IF(_xlfn.XLOOKUP(tblOrders4[[#This Row],[Product ID]],tblProducts[Item],tblProducts[Weight])&lt;40,_xlfn.XLOOKUP(tblOrders4[[#This Row],[Product ID]],tblProducts[Item],tblProducts[Weight]),"BULK")</f>
        <v>33</v>
      </c>
      <c r="H479">
        <f>_xlfn.LET(_xlpm.weight,_xlfn.XLOOKUP(tblOrders4[[#This Row],[Product ID]],tblProducts[Item],tblProducts[Weight]),
IF(_xlpm.weight&lt;40,_xlpm.weight,"BULK"))</f>
        <v>33</v>
      </c>
    </row>
    <row r="480" spans="2:8" x14ac:dyDescent="0.25">
      <c r="B480">
        <v>5498</v>
      </c>
      <c r="C480" s="18">
        <v>44577</v>
      </c>
      <c r="D480" t="s">
        <v>3658</v>
      </c>
      <c r="E480">
        <v>1</v>
      </c>
      <c r="F480" t="s">
        <v>3653</v>
      </c>
      <c r="G480">
        <f>IF(_xlfn.XLOOKUP(tblOrders4[[#This Row],[Product ID]],tblProducts[Item],tblProducts[Weight])&lt;40,_xlfn.XLOOKUP(tblOrders4[[#This Row],[Product ID]],tblProducts[Item],tblProducts[Weight]),"BULK")</f>
        <v>10</v>
      </c>
      <c r="H480">
        <f>_xlfn.LET(_xlpm.weight,_xlfn.XLOOKUP(tblOrders4[[#This Row],[Product ID]],tblProducts[Item],tblProducts[Weight]),
IF(_xlpm.weight&lt;40,_xlpm.weight,"BULK"))</f>
        <v>10</v>
      </c>
    </row>
    <row r="481" spans="2:8" x14ac:dyDescent="0.25">
      <c r="B481">
        <v>5499</v>
      </c>
      <c r="C481" s="18">
        <v>44577</v>
      </c>
      <c r="D481" t="s">
        <v>3646</v>
      </c>
      <c r="E481">
        <v>2</v>
      </c>
      <c r="F481" t="s">
        <v>3647</v>
      </c>
      <c r="G481">
        <f>IF(_xlfn.XLOOKUP(tblOrders4[[#This Row],[Product ID]],tblProducts[Item],tblProducts[Weight])&lt;40,_xlfn.XLOOKUP(tblOrders4[[#This Row],[Product ID]],tblProducts[Item],tblProducts[Weight]),"BULK")</f>
        <v>29</v>
      </c>
      <c r="H481">
        <f>_xlfn.LET(_xlpm.weight,_xlfn.XLOOKUP(tblOrders4[[#This Row],[Product ID]],tblProducts[Item],tblProducts[Weight]),
IF(_xlpm.weight&lt;40,_xlpm.weight,"BULK"))</f>
        <v>29</v>
      </c>
    </row>
    <row r="482" spans="2:8" x14ac:dyDescent="0.25">
      <c r="B482">
        <v>5500</v>
      </c>
      <c r="C482" s="18">
        <v>44577</v>
      </c>
      <c r="D482" t="s">
        <v>3659</v>
      </c>
      <c r="E482">
        <v>3</v>
      </c>
      <c r="F482" t="s">
        <v>3655</v>
      </c>
      <c r="G482" t="str">
        <f>IF(_xlfn.XLOOKUP(tblOrders4[[#This Row],[Product ID]],tblProducts[Item],tblProducts[Weight])&lt;40,_xlfn.XLOOKUP(tblOrders4[[#This Row],[Product ID]],tblProducts[Item],tblProducts[Weight]),"BULK")</f>
        <v>BULK</v>
      </c>
      <c r="H482" t="str">
        <f>_xlfn.LET(_xlpm.weight,_xlfn.XLOOKUP(tblOrders4[[#This Row],[Product ID]],tblProducts[Item],tblProducts[Weight]),
IF(_xlpm.weight&lt;40,_xlpm.weight,"BULK"))</f>
        <v>BULK</v>
      </c>
    </row>
    <row r="483" spans="2:8" x14ac:dyDescent="0.25">
      <c r="B483">
        <v>5501</v>
      </c>
      <c r="C483" s="18">
        <v>44577</v>
      </c>
      <c r="D483" t="s">
        <v>3652</v>
      </c>
      <c r="E483">
        <v>1</v>
      </c>
      <c r="F483" t="s">
        <v>3657</v>
      </c>
      <c r="G483">
        <f>IF(_xlfn.XLOOKUP(tblOrders4[[#This Row],[Product ID]],tblProducts[Item],tblProducts[Weight])&lt;40,_xlfn.XLOOKUP(tblOrders4[[#This Row],[Product ID]],tblProducts[Item],tblProducts[Weight]),"BULK")</f>
        <v>38</v>
      </c>
      <c r="H483">
        <f>_xlfn.LET(_xlpm.weight,_xlfn.XLOOKUP(tblOrders4[[#This Row],[Product ID]],tblProducts[Item],tblProducts[Weight]),
IF(_xlpm.weight&lt;40,_xlpm.weight,"BULK"))</f>
        <v>38</v>
      </c>
    </row>
    <row r="484" spans="2:8" x14ac:dyDescent="0.25">
      <c r="B484">
        <v>5502</v>
      </c>
      <c r="C484" s="18">
        <v>44577</v>
      </c>
      <c r="D484" t="s">
        <v>3650</v>
      </c>
      <c r="E484">
        <v>4</v>
      </c>
      <c r="F484" t="s">
        <v>3653</v>
      </c>
      <c r="G484">
        <f>IF(_xlfn.XLOOKUP(tblOrders4[[#This Row],[Product ID]],tblProducts[Item],tblProducts[Weight])&lt;40,_xlfn.XLOOKUP(tblOrders4[[#This Row],[Product ID]],tblProducts[Item],tblProducts[Weight]),"BULK")</f>
        <v>8</v>
      </c>
      <c r="H484">
        <f>_xlfn.LET(_xlpm.weight,_xlfn.XLOOKUP(tblOrders4[[#This Row],[Product ID]],tblProducts[Item],tblProducts[Weight]),
IF(_xlpm.weight&lt;40,_xlpm.weight,"BULK"))</f>
        <v>8</v>
      </c>
    </row>
    <row r="485" spans="2:8" x14ac:dyDescent="0.25">
      <c r="B485">
        <v>5503</v>
      </c>
      <c r="C485" s="18">
        <v>44577</v>
      </c>
      <c r="D485" t="s">
        <v>3656</v>
      </c>
      <c r="E485">
        <v>4</v>
      </c>
      <c r="F485" t="s">
        <v>3655</v>
      </c>
      <c r="G485">
        <f>IF(_xlfn.XLOOKUP(tblOrders4[[#This Row],[Product ID]],tblProducts[Item],tblProducts[Weight])&lt;40,_xlfn.XLOOKUP(tblOrders4[[#This Row],[Product ID]],tblProducts[Item],tblProducts[Weight]),"BULK")</f>
        <v>33</v>
      </c>
      <c r="H485">
        <f>_xlfn.LET(_xlpm.weight,_xlfn.XLOOKUP(tblOrders4[[#This Row],[Product ID]],tblProducts[Item],tblProducts[Weight]),
IF(_xlpm.weight&lt;40,_xlpm.weight,"BULK"))</f>
        <v>33</v>
      </c>
    </row>
    <row r="486" spans="2:8" x14ac:dyDescent="0.25">
      <c r="B486">
        <v>5504</v>
      </c>
      <c r="C486" s="18">
        <v>44577</v>
      </c>
      <c r="D486" t="s">
        <v>3649</v>
      </c>
      <c r="E486">
        <v>4</v>
      </c>
      <c r="F486" t="s">
        <v>3648</v>
      </c>
      <c r="G486">
        <f>IF(_xlfn.XLOOKUP(tblOrders4[[#This Row],[Product ID]],tblProducts[Item],tblProducts[Weight])&lt;40,_xlfn.XLOOKUP(tblOrders4[[#This Row],[Product ID]],tblProducts[Item],tblProducts[Weight]),"BULK")</f>
        <v>29</v>
      </c>
      <c r="H486">
        <f>_xlfn.LET(_xlpm.weight,_xlfn.XLOOKUP(tblOrders4[[#This Row],[Product ID]],tblProducts[Item],tblProducts[Weight]),
IF(_xlpm.weight&lt;40,_xlpm.weight,"BULK"))</f>
        <v>29</v>
      </c>
    </row>
    <row r="487" spans="2:8" x14ac:dyDescent="0.25">
      <c r="B487">
        <v>5505</v>
      </c>
      <c r="C487" s="18">
        <v>44577</v>
      </c>
      <c r="D487" t="s">
        <v>3649</v>
      </c>
      <c r="E487">
        <v>2</v>
      </c>
      <c r="F487" t="s">
        <v>3655</v>
      </c>
      <c r="G487">
        <f>IF(_xlfn.XLOOKUP(tblOrders4[[#This Row],[Product ID]],tblProducts[Item],tblProducts[Weight])&lt;40,_xlfn.XLOOKUP(tblOrders4[[#This Row],[Product ID]],tblProducts[Item],tblProducts[Weight]),"BULK")</f>
        <v>29</v>
      </c>
      <c r="H487">
        <f>_xlfn.LET(_xlpm.weight,_xlfn.XLOOKUP(tblOrders4[[#This Row],[Product ID]],tblProducts[Item],tblProducts[Weight]),
IF(_xlpm.weight&lt;40,_xlpm.weight,"BULK"))</f>
        <v>29</v>
      </c>
    </row>
    <row r="488" spans="2:8" x14ac:dyDescent="0.25">
      <c r="B488">
        <v>5506</v>
      </c>
      <c r="C488" s="18">
        <v>44577</v>
      </c>
      <c r="D488" t="s">
        <v>3652</v>
      </c>
      <c r="E488">
        <v>1</v>
      </c>
      <c r="F488" t="s">
        <v>3657</v>
      </c>
      <c r="G488">
        <f>IF(_xlfn.XLOOKUP(tblOrders4[[#This Row],[Product ID]],tblProducts[Item],tblProducts[Weight])&lt;40,_xlfn.XLOOKUP(tblOrders4[[#This Row],[Product ID]],tblProducts[Item],tblProducts[Weight]),"BULK")</f>
        <v>38</v>
      </c>
      <c r="H488">
        <f>_xlfn.LET(_xlpm.weight,_xlfn.XLOOKUP(tblOrders4[[#This Row],[Product ID]],tblProducts[Item],tblProducts[Weight]),
IF(_xlpm.weight&lt;40,_xlpm.weight,"BULK"))</f>
        <v>38</v>
      </c>
    </row>
    <row r="489" spans="2:8" x14ac:dyDescent="0.25">
      <c r="B489">
        <v>5507</v>
      </c>
      <c r="C489" s="18">
        <v>44577</v>
      </c>
      <c r="D489" t="s">
        <v>3649</v>
      </c>
      <c r="E489">
        <v>1</v>
      </c>
      <c r="F489" t="s">
        <v>3647</v>
      </c>
      <c r="G489">
        <f>IF(_xlfn.XLOOKUP(tblOrders4[[#This Row],[Product ID]],tblProducts[Item],tblProducts[Weight])&lt;40,_xlfn.XLOOKUP(tblOrders4[[#This Row],[Product ID]],tblProducts[Item],tblProducts[Weight]),"BULK")</f>
        <v>29</v>
      </c>
      <c r="H489">
        <f>_xlfn.LET(_xlpm.weight,_xlfn.XLOOKUP(tblOrders4[[#This Row],[Product ID]],tblProducts[Item],tblProducts[Weight]),
IF(_xlpm.weight&lt;40,_xlpm.weight,"BULK"))</f>
        <v>29</v>
      </c>
    </row>
    <row r="490" spans="2:8" x14ac:dyDescent="0.25">
      <c r="B490">
        <v>5508</v>
      </c>
      <c r="C490" s="18">
        <v>44577</v>
      </c>
      <c r="D490" t="s">
        <v>3659</v>
      </c>
      <c r="E490">
        <v>2</v>
      </c>
      <c r="F490" t="s">
        <v>3657</v>
      </c>
      <c r="G490" t="str">
        <f>IF(_xlfn.XLOOKUP(tblOrders4[[#This Row],[Product ID]],tblProducts[Item],tblProducts[Weight])&lt;40,_xlfn.XLOOKUP(tblOrders4[[#This Row],[Product ID]],tblProducts[Item],tblProducts[Weight]),"BULK")</f>
        <v>BULK</v>
      </c>
      <c r="H490" t="str">
        <f>_xlfn.LET(_xlpm.weight,_xlfn.XLOOKUP(tblOrders4[[#This Row],[Product ID]],tblProducts[Item],tblProducts[Weight]),
IF(_xlpm.weight&lt;40,_xlpm.weight,"BULK"))</f>
        <v>BULK</v>
      </c>
    </row>
    <row r="491" spans="2:8" x14ac:dyDescent="0.25">
      <c r="B491">
        <v>5509</v>
      </c>
      <c r="C491" s="18">
        <v>44577</v>
      </c>
      <c r="D491" t="s">
        <v>3646</v>
      </c>
      <c r="E491">
        <v>1</v>
      </c>
      <c r="F491" t="s">
        <v>3657</v>
      </c>
      <c r="G491">
        <f>IF(_xlfn.XLOOKUP(tblOrders4[[#This Row],[Product ID]],tblProducts[Item],tblProducts[Weight])&lt;40,_xlfn.XLOOKUP(tblOrders4[[#This Row],[Product ID]],tblProducts[Item],tblProducts[Weight]),"BULK")</f>
        <v>29</v>
      </c>
      <c r="H491">
        <f>_xlfn.LET(_xlpm.weight,_xlfn.XLOOKUP(tblOrders4[[#This Row],[Product ID]],tblProducts[Item],tblProducts[Weight]),
IF(_xlpm.weight&lt;40,_xlpm.weight,"BULK"))</f>
        <v>29</v>
      </c>
    </row>
    <row r="492" spans="2:8" x14ac:dyDescent="0.25">
      <c r="B492">
        <v>5510</v>
      </c>
      <c r="C492" s="18">
        <v>44577</v>
      </c>
      <c r="D492" t="s">
        <v>3646</v>
      </c>
      <c r="E492">
        <v>3</v>
      </c>
      <c r="F492" t="s">
        <v>3644</v>
      </c>
      <c r="G492">
        <f>IF(_xlfn.XLOOKUP(tblOrders4[[#This Row],[Product ID]],tblProducts[Item],tblProducts[Weight])&lt;40,_xlfn.XLOOKUP(tblOrders4[[#This Row],[Product ID]],tblProducts[Item],tblProducts[Weight]),"BULK")</f>
        <v>29</v>
      </c>
      <c r="H492">
        <f>_xlfn.LET(_xlpm.weight,_xlfn.XLOOKUP(tblOrders4[[#This Row],[Product ID]],tblProducts[Item],tblProducts[Weight]),
IF(_xlpm.weight&lt;40,_xlpm.weight,"BULK"))</f>
        <v>29</v>
      </c>
    </row>
    <row r="493" spans="2:8" x14ac:dyDescent="0.25">
      <c r="B493">
        <v>5511</v>
      </c>
      <c r="C493" s="18">
        <v>44577</v>
      </c>
      <c r="D493" t="s">
        <v>3643</v>
      </c>
      <c r="E493">
        <v>1</v>
      </c>
      <c r="F493" t="s">
        <v>3655</v>
      </c>
      <c r="G493">
        <f>IF(_xlfn.XLOOKUP(tblOrders4[[#This Row],[Product ID]],tblProducts[Item],tblProducts[Weight])&lt;40,_xlfn.XLOOKUP(tblOrders4[[#This Row],[Product ID]],tblProducts[Item],tblProducts[Weight]),"BULK")</f>
        <v>12</v>
      </c>
      <c r="H493">
        <f>_xlfn.LET(_xlpm.weight,_xlfn.XLOOKUP(tblOrders4[[#This Row],[Product ID]],tblProducts[Item],tblProducts[Weight]),
IF(_xlpm.weight&lt;40,_xlpm.weight,"BULK"))</f>
        <v>12</v>
      </c>
    </row>
    <row r="494" spans="2:8" x14ac:dyDescent="0.25">
      <c r="B494">
        <v>5512</v>
      </c>
      <c r="C494" s="18">
        <v>44577</v>
      </c>
      <c r="D494" t="s">
        <v>3658</v>
      </c>
      <c r="E494">
        <v>1</v>
      </c>
      <c r="F494" t="s">
        <v>3653</v>
      </c>
      <c r="G494">
        <f>IF(_xlfn.XLOOKUP(tblOrders4[[#This Row],[Product ID]],tblProducts[Item],tblProducts[Weight])&lt;40,_xlfn.XLOOKUP(tblOrders4[[#This Row],[Product ID]],tblProducts[Item],tblProducts[Weight]),"BULK")</f>
        <v>10</v>
      </c>
      <c r="H494">
        <f>_xlfn.LET(_xlpm.weight,_xlfn.XLOOKUP(tblOrders4[[#This Row],[Product ID]],tblProducts[Item],tblProducts[Weight]),
IF(_xlpm.weight&lt;40,_xlpm.weight,"BULK"))</f>
        <v>10</v>
      </c>
    </row>
    <row r="495" spans="2:8" x14ac:dyDescent="0.25">
      <c r="B495">
        <v>5513</v>
      </c>
      <c r="C495" s="18">
        <v>44577</v>
      </c>
      <c r="D495" t="s">
        <v>3658</v>
      </c>
      <c r="E495">
        <v>2</v>
      </c>
      <c r="F495" t="s">
        <v>3657</v>
      </c>
      <c r="G495">
        <f>IF(_xlfn.XLOOKUP(tblOrders4[[#This Row],[Product ID]],tblProducts[Item],tblProducts[Weight])&lt;40,_xlfn.XLOOKUP(tblOrders4[[#This Row],[Product ID]],tblProducts[Item],tblProducts[Weight]),"BULK")</f>
        <v>10</v>
      </c>
      <c r="H495">
        <f>_xlfn.LET(_xlpm.weight,_xlfn.XLOOKUP(tblOrders4[[#This Row],[Product ID]],tblProducts[Item],tblProducts[Weight]),
IF(_xlpm.weight&lt;40,_xlpm.weight,"BULK"))</f>
        <v>10</v>
      </c>
    </row>
    <row r="496" spans="2:8" x14ac:dyDescent="0.25">
      <c r="B496">
        <v>5514</v>
      </c>
      <c r="C496" s="18">
        <v>44577</v>
      </c>
      <c r="D496" t="s">
        <v>3646</v>
      </c>
      <c r="E496">
        <v>3</v>
      </c>
      <c r="F496" t="s">
        <v>3647</v>
      </c>
      <c r="G496">
        <f>IF(_xlfn.XLOOKUP(tblOrders4[[#This Row],[Product ID]],tblProducts[Item],tblProducts[Weight])&lt;40,_xlfn.XLOOKUP(tblOrders4[[#This Row],[Product ID]],tblProducts[Item],tblProducts[Weight]),"BULK")</f>
        <v>29</v>
      </c>
      <c r="H496">
        <f>_xlfn.LET(_xlpm.weight,_xlfn.XLOOKUP(tblOrders4[[#This Row],[Product ID]],tblProducts[Item],tblProducts[Weight]),
IF(_xlpm.weight&lt;40,_xlpm.weight,"BULK"))</f>
        <v>29</v>
      </c>
    </row>
    <row r="497" spans="2:8" x14ac:dyDescent="0.25">
      <c r="B497">
        <v>5515</v>
      </c>
      <c r="C497" s="18">
        <v>44577</v>
      </c>
      <c r="D497" t="s">
        <v>3659</v>
      </c>
      <c r="E497">
        <v>3</v>
      </c>
      <c r="F497" t="s">
        <v>3648</v>
      </c>
      <c r="G497" t="str">
        <f>IF(_xlfn.XLOOKUP(tblOrders4[[#This Row],[Product ID]],tblProducts[Item],tblProducts[Weight])&lt;40,_xlfn.XLOOKUP(tblOrders4[[#This Row],[Product ID]],tblProducts[Item],tblProducts[Weight]),"BULK")</f>
        <v>BULK</v>
      </c>
      <c r="H497" t="str">
        <f>_xlfn.LET(_xlpm.weight,_xlfn.XLOOKUP(tblOrders4[[#This Row],[Product ID]],tblProducts[Item],tblProducts[Weight]),
IF(_xlpm.weight&lt;40,_xlpm.weight,"BULK"))</f>
        <v>BULK</v>
      </c>
    </row>
    <row r="498" spans="2:8" x14ac:dyDescent="0.25">
      <c r="B498">
        <v>5516</v>
      </c>
      <c r="C498" s="18">
        <v>44577</v>
      </c>
      <c r="D498" t="s">
        <v>3649</v>
      </c>
      <c r="E498">
        <v>3</v>
      </c>
      <c r="F498" t="s">
        <v>3655</v>
      </c>
      <c r="G498">
        <f>IF(_xlfn.XLOOKUP(tblOrders4[[#This Row],[Product ID]],tblProducts[Item],tblProducts[Weight])&lt;40,_xlfn.XLOOKUP(tblOrders4[[#This Row],[Product ID]],tblProducts[Item],tblProducts[Weight]),"BULK")</f>
        <v>29</v>
      </c>
      <c r="H498">
        <f>_xlfn.LET(_xlpm.weight,_xlfn.XLOOKUP(tblOrders4[[#This Row],[Product ID]],tblProducts[Item],tblProducts[Weight]),
IF(_xlpm.weight&lt;40,_xlpm.weight,"BULK"))</f>
        <v>29</v>
      </c>
    </row>
    <row r="499" spans="2:8" x14ac:dyDescent="0.25">
      <c r="B499">
        <v>5517</v>
      </c>
      <c r="C499" s="18">
        <v>44577</v>
      </c>
      <c r="D499" t="s">
        <v>3649</v>
      </c>
      <c r="E499">
        <v>1</v>
      </c>
      <c r="F499" t="s">
        <v>3644</v>
      </c>
      <c r="G499">
        <f>IF(_xlfn.XLOOKUP(tblOrders4[[#This Row],[Product ID]],tblProducts[Item],tblProducts[Weight])&lt;40,_xlfn.XLOOKUP(tblOrders4[[#This Row],[Product ID]],tblProducts[Item],tblProducts[Weight]),"BULK")</f>
        <v>29</v>
      </c>
      <c r="H499">
        <f>_xlfn.LET(_xlpm.weight,_xlfn.XLOOKUP(tblOrders4[[#This Row],[Product ID]],tblProducts[Item],tblProducts[Weight]),
IF(_xlpm.weight&lt;40,_xlpm.weight,"BULK"))</f>
        <v>29</v>
      </c>
    </row>
    <row r="500" spans="2:8" x14ac:dyDescent="0.25">
      <c r="B500">
        <v>5518</v>
      </c>
      <c r="C500" s="18">
        <v>44577</v>
      </c>
      <c r="D500" t="s">
        <v>3646</v>
      </c>
      <c r="E500">
        <v>4</v>
      </c>
      <c r="F500" t="s">
        <v>3647</v>
      </c>
      <c r="G500">
        <f>IF(_xlfn.XLOOKUP(tblOrders4[[#This Row],[Product ID]],tblProducts[Item],tblProducts[Weight])&lt;40,_xlfn.XLOOKUP(tblOrders4[[#This Row],[Product ID]],tblProducts[Item],tblProducts[Weight]),"BULK")</f>
        <v>29</v>
      </c>
      <c r="H500">
        <f>_xlfn.LET(_xlpm.weight,_xlfn.XLOOKUP(tblOrders4[[#This Row],[Product ID]],tblProducts[Item],tblProducts[Weight]),
IF(_xlpm.weight&lt;40,_xlpm.weight,"BULK"))</f>
        <v>29</v>
      </c>
    </row>
    <row r="501" spans="2:8" x14ac:dyDescent="0.25">
      <c r="B501">
        <v>5519</v>
      </c>
      <c r="C501" s="18">
        <v>44577</v>
      </c>
      <c r="D501" t="s">
        <v>3646</v>
      </c>
      <c r="E501">
        <v>4</v>
      </c>
      <c r="F501" t="s">
        <v>3648</v>
      </c>
      <c r="G501">
        <f>IF(_xlfn.XLOOKUP(tblOrders4[[#This Row],[Product ID]],tblProducts[Item],tblProducts[Weight])&lt;40,_xlfn.XLOOKUP(tblOrders4[[#This Row],[Product ID]],tblProducts[Item],tblProducts[Weight]),"BULK")</f>
        <v>29</v>
      </c>
      <c r="H501">
        <f>_xlfn.LET(_xlpm.weight,_xlfn.XLOOKUP(tblOrders4[[#This Row],[Product ID]],tblProducts[Item],tblProducts[Weight]),
IF(_xlpm.weight&lt;40,_xlpm.weight,"BULK"))</f>
        <v>29</v>
      </c>
    </row>
    <row r="502" spans="2:8" x14ac:dyDescent="0.25">
      <c r="B502">
        <v>5520</v>
      </c>
      <c r="C502" s="18">
        <v>44577</v>
      </c>
      <c r="D502" t="s">
        <v>3652</v>
      </c>
      <c r="E502">
        <v>3</v>
      </c>
      <c r="F502" t="s">
        <v>3653</v>
      </c>
      <c r="G502">
        <f>IF(_xlfn.XLOOKUP(tblOrders4[[#This Row],[Product ID]],tblProducts[Item],tblProducts[Weight])&lt;40,_xlfn.XLOOKUP(tblOrders4[[#This Row],[Product ID]],tblProducts[Item],tblProducts[Weight]),"BULK")</f>
        <v>38</v>
      </c>
      <c r="H502">
        <f>_xlfn.LET(_xlpm.weight,_xlfn.XLOOKUP(tblOrders4[[#This Row],[Product ID]],tblProducts[Item],tblProducts[Weight]),
IF(_xlpm.weight&lt;40,_xlpm.weight,"BULK"))</f>
        <v>38</v>
      </c>
    </row>
    <row r="503" spans="2:8" x14ac:dyDescent="0.25">
      <c r="B503">
        <v>5521</v>
      </c>
      <c r="C503" s="18">
        <v>44577</v>
      </c>
      <c r="D503" t="s">
        <v>3646</v>
      </c>
      <c r="E503">
        <v>1</v>
      </c>
      <c r="F503" t="s">
        <v>3657</v>
      </c>
      <c r="G503">
        <f>IF(_xlfn.XLOOKUP(tblOrders4[[#This Row],[Product ID]],tblProducts[Item],tblProducts[Weight])&lt;40,_xlfn.XLOOKUP(tblOrders4[[#This Row],[Product ID]],tblProducts[Item],tblProducts[Weight]),"BULK")</f>
        <v>29</v>
      </c>
      <c r="H503">
        <f>_xlfn.LET(_xlpm.weight,_xlfn.XLOOKUP(tblOrders4[[#This Row],[Product ID]],tblProducts[Item],tblProducts[Weight]),
IF(_xlpm.weight&lt;40,_xlpm.weight,"BULK"))</f>
        <v>29</v>
      </c>
    </row>
    <row r="504" spans="2:8" x14ac:dyDescent="0.25">
      <c r="B504">
        <v>5522</v>
      </c>
      <c r="C504" s="18">
        <v>44577</v>
      </c>
      <c r="D504" t="s">
        <v>3656</v>
      </c>
      <c r="E504">
        <v>1</v>
      </c>
      <c r="F504" t="s">
        <v>3644</v>
      </c>
      <c r="G504">
        <f>IF(_xlfn.XLOOKUP(tblOrders4[[#This Row],[Product ID]],tblProducts[Item],tblProducts[Weight])&lt;40,_xlfn.XLOOKUP(tblOrders4[[#This Row],[Product ID]],tblProducts[Item],tblProducts[Weight]),"BULK")</f>
        <v>33</v>
      </c>
      <c r="H504">
        <f>_xlfn.LET(_xlpm.weight,_xlfn.XLOOKUP(tblOrders4[[#This Row],[Product ID]],tblProducts[Item],tblProducts[Weight]),
IF(_xlpm.weight&lt;40,_xlpm.weight,"BULK"))</f>
        <v>33</v>
      </c>
    </row>
    <row r="505" spans="2:8" x14ac:dyDescent="0.25">
      <c r="B505">
        <v>5523</v>
      </c>
      <c r="C505" s="18">
        <v>44577</v>
      </c>
      <c r="D505" t="s">
        <v>3651</v>
      </c>
      <c r="E505">
        <v>2</v>
      </c>
      <c r="F505" t="s">
        <v>3653</v>
      </c>
      <c r="G505">
        <f>IF(_xlfn.XLOOKUP(tblOrders4[[#This Row],[Product ID]],tblProducts[Item],tblProducts[Weight])&lt;40,_xlfn.XLOOKUP(tblOrders4[[#This Row],[Product ID]],tblProducts[Item],tblProducts[Weight]),"BULK")</f>
        <v>10</v>
      </c>
      <c r="H505">
        <f>_xlfn.LET(_xlpm.weight,_xlfn.XLOOKUP(tblOrders4[[#This Row],[Product ID]],tblProducts[Item],tblProducts[Weight]),
IF(_xlpm.weight&lt;40,_xlpm.weight,"BULK"))</f>
        <v>10</v>
      </c>
    </row>
    <row r="506" spans="2:8" x14ac:dyDescent="0.25">
      <c r="B506">
        <v>5524</v>
      </c>
      <c r="C506" s="18">
        <v>44577</v>
      </c>
      <c r="D506" t="s">
        <v>3659</v>
      </c>
      <c r="E506">
        <v>2</v>
      </c>
      <c r="F506" t="s">
        <v>3644</v>
      </c>
      <c r="G506" t="str">
        <f>IF(_xlfn.XLOOKUP(tblOrders4[[#This Row],[Product ID]],tblProducts[Item],tblProducts[Weight])&lt;40,_xlfn.XLOOKUP(tblOrders4[[#This Row],[Product ID]],tblProducts[Item],tblProducts[Weight]),"BULK")</f>
        <v>BULK</v>
      </c>
      <c r="H506" t="str">
        <f>_xlfn.LET(_xlpm.weight,_xlfn.XLOOKUP(tblOrders4[[#This Row],[Product ID]],tblProducts[Item],tblProducts[Weight]),
IF(_xlpm.weight&lt;40,_xlpm.weight,"BULK"))</f>
        <v>BULK</v>
      </c>
    </row>
    <row r="507" spans="2:8" x14ac:dyDescent="0.25">
      <c r="B507">
        <v>5525</v>
      </c>
      <c r="C507" s="18">
        <v>44577</v>
      </c>
      <c r="D507" t="s">
        <v>3643</v>
      </c>
      <c r="E507">
        <v>2</v>
      </c>
      <c r="F507" t="s">
        <v>3653</v>
      </c>
      <c r="G507">
        <f>IF(_xlfn.XLOOKUP(tblOrders4[[#This Row],[Product ID]],tblProducts[Item],tblProducts[Weight])&lt;40,_xlfn.XLOOKUP(tblOrders4[[#This Row],[Product ID]],tblProducts[Item],tblProducts[Weight]),"BULK")</f>
        <v>12</v>
      </c>
      <c r="H507">
        <f>_xlfn.LET(_xlpm.weight,_xlfn.XLOOKUP(tblOrders4[[#This Row],[Product ID]],tblProducts[Item],tblProducts[Weight]),
IF(_xlpm.weight&lt;40,_xlpm.weight,"BULK"))</f>
        <v>12</v>
      </c>
    </row>
    <row r="508" spans="2:8" x14ac:dyDescent="0.25">
      <c r="B508">
        <v>5526</v>
      </c>
      <c r="C508" s="18">
        <v>44577</v>
      </c>
      <c r="D508" t="s">
        <v>3649</v>
      </c>
      <c r="E508">
        <v>4</v>
      </c>
      <c r="F508" t="s">
        <v>3648</v>
      </c>
      <c r="G508">
        <f>IF(_xlfn.XLOOKUP(tblOrders4[[#This Row],[Product ID]],tblProducts[Item],tblProducts[Weight])&lt;40,_xlfn.XLOOKUP(tblOrders4[[#This Row],[Product ID]],tblProducts[Item],tblProducts[Weight]),"BULK")</f>
        <v>29</v>
      </c>
      <c r="H508">
        <f>_xlfn.LET(_xlpm.weight,_xlfn.XLOOKUP(tblOrders4[[#This Row],[Product ID]],tblProducts[Item],tblProducts[Weight]),
IF(_xlpm.weight&lt;40,_xlpm.weight,"BULK"))</f>
        <v>29</v>
      </c>
    </row>
    <row r="509" spans="2:8" x14ac:dyDescent="0.25">
      <c r="B509">
        <v>5527</v>
      </c>
      <c r="C509" s="18">
        <v>44577</v>
      </c>
      <c r="D509" t="s">
        <v>3656</v>
      </c>
      <c r="E509">
        <v>4</v>
      </c>
      <c r="F509" t="s">
        <v>3647</v>
      </c>
      <c r="G509">
        <f>IF(_xlfn.XLOOKUP(tblOrders4[[#This Row],[Product ID]],tblProducts[Item],tblProducts[Weight])&lt;40,_xlfn.XLOOKUP(tblOrders4[[#This Row],[Product ID]],tblProducts[Item],tblProducts[Weight]),"BULK")</f>
        <v>33</v>
      </c>
      <c r="H509">
        <f>_xlfn.LET(_xlpm.weight,_xlfn.XLOOKUP(tblOrders4[[#This Row],[Product ID]],tblProducts[Item],tblProducts[Weight]),
IF(_xlpm.weight&lt;40,_xlpm.weight,"BULK"))</f>
        <v>33</v>
      </c>
    </row>
    <row r="510" spans="2:8" x14ac:dyDescent="0.25">
      <c r="B510">
        <v>5528</v>
      </c>
      <c r="C510" s="18">
        <v>44577</v>
      </c>
      <c r="D510" t="s">
        <v>3646</v>
      </c>
      <c r="E510">
        <v>1</v>
      </c>
      <c r="F510" t="s">
        <v>3647</v>
      </c>
      <c r="G510">
        <f>IF(_xlfn.XLOOKUP(tblOrders4[[#This Row],[Product ID]],tblProducts[Item],tblProducts[Weight])&lt;40,_xlfn.XLOOKUP(tblOrders4[[#This Row],[Product ID]],tblProducts[Item],tblProducts[Weight]),"BULK")</f>
        <v>29</v>
      </c>
      <c r="H510">
        <f>_xlfn.LET(_xlpm.weight,_xlfn.XLOOKUP(tblOrders4[[#This Row],[Product ID]],tblProducts[Item],tblProducts[Weight]),
IF(_xlpm.weight&lt;40,_xlpm.weight,"BULK"))</f>
        <v>29</v>
      </c>
    </row>
    <row r="511" spans="2:8" x14ac:dyDescent="0.25">
      <c r="B511">
        <v>5529</v>
      </c>
      <c r="C511" s="18">
        <v>44577</v>
      </c>
      <c r="D511" t="s">
        <v>3658</v>
      </c>
      <c r="E511">
        <v>4</v>
      </c>
      <c r="F511" t="s">
        <v>3648</v>
      </c>
      <c r="G511">
        <f>IF(_xlfn.XLOOKUP(tblOrders4[[#This Row],[Product ID]],tblProducts[Item],tblProducts[Weight])&lt;40,_xlfn.XLOOKUP(tblOrders4[[#This Row],[Product ID]],tblProducts[Item],tblProducts[Weight]),"BULK")</f>
        <v>10</v>
      </c>
      <c r="H511">
        <f>_xlfn.LET(_xlpm.weight,_xlfn.XLOOKUP(tblOrders4[[#This Row],[Product ID]],tblProducts[Item],tblProducts[Weight]),
IF(_xlpm.weight&lt;40,_xlpm.weight,"BULK"))</f>
        <v>10</v>
      </c>
    </row>
    <row r="512" spans="2:8" x14ac:dyDescent="0.25">
      <c r="B512">
        <v>5530</v>
      </c>
      <c r="C512" s="18">
        <v>44578</v>
      </c>
      <c r="D512" t="s">
        <v>3654</v>
      </c>
      <c r="E512">
        <v>1</v>
      </c>
      <c r="F512" t="s">
        <v>3647</v>
      </c>
      <c r="G512" t="str">
        <f>IF(_xlfn.XLOOKUP(tblOrders4[[#This Row],[Product ID]],tblProducts[Item],tblProducts[Weight])&lt;40,_xlfn.XLOOKUP(tblOrders4[[#This Row],[Product ID]],tblProducts[Item],tblProducts[Weight]),"BULK")</f>
        <v>BULK</v>
      </c>
      <c r="H512" t="str">
        <f>_xlfn.LET(_xlpm.weight,_xlfn.XLOOKUP(tblOrders4[[#This Row],[Product ID]],tblProducts[Item],tblProducts[Weight]),
IF(_xlpm.weight&lt;40,_xlpm.weight,"BULK"))</f>
        <v>BULK</v>
      </c>
    </row>
    <row r="513" spans="2:8" x14ac:dyDescent="0.25">
      <c r="B513">
        <v>5531</v>
      </c>
      <c r="C513" s="18">
        <v>44578</v>
      </c>
      <c r="D513" t="s">
        <v>3654</v>
      </c>
      <c r="E513">
        <v>4</v>
      </c>
      <c r="F513" t="s">
        <v>3655</v>
      </c>
      <c r="G513" t="str">
        <f>IF(_xlfn.XLOOKUP(tblOrders4[[#This Row],[Product ID]],tblProducts[Item],tblProducts[Weight])&lt;40,_xlfn.XLOOKUP(tblOrders4[[#This Row],[Product ID]],tblProducts[Item],tblProducts[Weight]),"BULK")</f>
        <v>BULK</v>
      </c>
      <c r="H513" t="str">
        <f>_xlfn.LET(_xlpm.weight,_xlfn.XLOOKUP(tblOrders4[[#This Row],[Product ID]],tblProducts[Item],tblProducts[Weight]),
IF(_xlpm.weight&lt;40,_xlpm.weight,"BULK"))</f>
        <v>BULK</v>
      </c>
    </row>
    <row r="514" spans="2:8" x14ac:dyDescent="0.25">
      <c r="B514">
        <v>5532</v>
      </c>
      <c r="C514" s="18">
        <v>44578</v>
      </c>
      <c r="D514" t="s">
        <v>3652</v>
      </c>
      <c r="E514">
        <v>3</v>
      </c>
      <c r="F514" t="s">
        <v>3648</v>
      </c>
      <c r="G514">
        <f>IF(_xlfn.XLOOKUP(tblOrders4[[#This Row],[Product ID]],tblProducts[Item],tblProducts[Weight])&lt;40,_xlfn.XLOOKUP(tblOrders4[[#This Row],[Product ID]],tblProducts[Item],tblProducts[Weight]),"BULK")</f>
        <v>38</v>
      </c>
      <c r="H514">
        <f>_xlfn.LET(_xlpm.weight,_xlfn.XLOOKUP(tblOrders4[[#This Row],[Product ID]],tblProducts[Item],tblProducts[Weight]),
IF(_xlpm.weight&lt;40,_xlpm.weight,"BULK"))</f>
        <v>38</v>
      </c>
    </row>
    <row r="515" spans="2:8" x14ac:dyDescent="0.25">
      <c r="B515">
        <v>5533</v>
      </c>
      <c r="C515" s="18">
        <v>44578</v>
      </c>
      <c r="D515" t="s">
        <v>3646</v>
      </c>
      <c r="E515">
        <v>2</v>
      </c>
      <c r="F515" t="s">
        <v>3648</v>
      </c>
      <c r="G515">
        <f>IF(_xlfn.XLOOKUP(tblOrders4[[#This Row],[Product ID]],tblProducts[Item],tblProducts[Weight])&lt;40,_xlfn.XLOOKUP(tblOrders4[[#This Row],[Product ID]],tblProducts[Item],tblProducts[Weight]),"BULK")</f>
        <v>29</v>
      </c>
      <c r="H515">
        <f>_xlfn.LET(_xlpm.weight,_xlfn.XLOOKUP(tblOrders4[[#This Row],[Product ID]],tblProducts[Item],tblProducts[Weight]),
IF(_xlpm.weight&lt;40,_xlpm.weight,"BULK"))</f>
        <v>29</v>
      </c>
    </row>
    <row r="516" spans="2:8" x14ac:dyDescent="0.25">
      <c r="B516">
        <v>5534</v>
      </c>
      <c r="C516" s="18">
        <v>44578</v>
      </c>
      <c r="D516" t="s">
        <v>3643</v>
      </c>
      <c r="E516">
        <v>1</v>
      </c>
      <c r="F516" t="s">
        <v>3657</v>
      </c>
      <c r="G516">
        <f>IF(_xlfn.XLOOKUP(tblOrders4[[#This Row],[Product ID]],tblProducts[Item],tblProducts[Weight])&lt;40,_xlfn.XLOOKUP(tblOrders4[[#This Row],[Product ID]],tblProducts[Item],tblProducts[Weight]),"BULK")</f>
        <v>12</v>
      </c>
      <c r="H516">
        <f>_xlfn.LET(_xlpm.weight,_xlfn.XLOOKUP(tblOrders4[[#This Row],[Product ID]],tblProducts[Item],tblProducts[Weight]),
IF(_xlpm.weight&lt;40,_xlpm.weight,"BULK"))</f>
        <v>12</v>
      </c>
    </row>
    <row r="517" spans="2:8" x14ac:dyDescent="0.25">
      <c r="B517">
        <v>5535</v>
      </c>
      <c r="C517" s="18">
        <v>44578</v>
      </c>
      <c r="D517" t="s">
        <v>3654</v>
      </c>
      <c r="E517">
        <v>4</v>
      </c>
      <c r="F517" t="s">
        <v>3648</v>
      </c>
      <c r="G517" t="str">
        <f>IF(_xlfn.XLOOKUP(tblOrders4[[#This Row],[Product ID]],tblProducts[Item],tblProducts[Weight])&lt;40,_xlfn.XLOOKUP(tblOrders4[[#This Row],[Product ID]],tblProducts[Item],tblProducts[Weight]),"BULK")</f>
        <v>BULK</v>
      </c>
      <c r="H517" t="str">
        <f>_xlfn.LET(_xlpm.weight,_xlfn.XLOOKUP(tblOrders4[[#This Row],[Product ID]],tblProducts[Item],tblProducts[Weight]),
IF(_xlpm.weight&lt;40,_xlpm.weight,"BULK"))</f>
        <v>BULK</v>
      </c>
    </row>
    <row r="518" spans="2:8" x14ac:dyDescent="0.25">
      <c r="B518">
        <v>5536</v>
      </c>
      <c r="C518" s="18">
        <v>44578</v>
      </c>
      <c r="D518" t="s">
        <v>3659</v>
      </c>
      <c r="E518">
        <v>4</v>
      </c>
      <c r="F518" t="s">
        <v>3644</v>
      </c>
      <c r="G518" t="str">
        <f>IF(_xlfn.XLOOKUP(tblOrders4[[#This Row],[Product ID]],tblProducts[Item],tblProducts[Weight])&lt;40,_xlfn.XLOOKUP(tblOrders4[[#This Row],[Product ID]],tblProducts[Item],tblProducts[Weight]),"BULK")</f>
        <v>BULK</v>
      </c>
      <c r="H518" t="str">
        <f>_xlfn.LET(_xlpm.weight,_xlfn.XLOOKUP(tblOrders4[[#This Row],[Product ID]],tblProducts[Item],tblProducts[Weight]),
IF(_xlpm.weight&lt;40,_xlpm.weight,"BULK"))</f>
        <v>BULK</v>
      </c>
    </row>
    <row r="519" spans="2:8" x14ac:dyDescent="0.25">
      <c r="B519">
        <v>5537</v>
      </c>
      <c r="C519" s="18">
        <v>44578</v>
      </c>
      <c r="D519" t="s">
        <v>3649</v>
      </c>
      <c r="E519">
        <v>3</v>
      </c>
      <c r="F519" t="s">
        <v>3647</v>
      </c>
      <c r="G519">
        <f>IF(_xlfn.XLOOKUP(tblOrders4[[#This Row],[Product ID]],tblProducts[Item],tblProducts[Weight])&lt;40,_xlfn.XLOOKUP(tblOrders4[[#This Row],[Product ID]],tblProducts[Item],tblProducts[Weight]),"BULK")</f>
        <v>29</v>
      </c>
      <c r="H519">
        <f>_xlfn.LET(_xlpm.weight,_xlfn.XLOOKUP(tblOrders4[[#This Row],[Product ID]],tblProducts[Item],tblProducts[Weight]),
IF(_xlpm.weight&lt;40,_xlpm.weight,"BULK"))</f>
        <v>29</v>
      </c>
    </row>
    <row r="520" spans="2:8" x14ac:dyDescent="0.25">
      <c r="B520">
        <v>5538</v>
      </c>
      <c r="C520" s="18">
        <v>44578</v>
      </c>
      <c r="D520" t="s">
        <v>3646</v>
      </c>
      <c r="E520">
        <v>2</v>
      </c>
      <c r="F520" t="s">
        <v>3647</v>
      </c>
      <c r="G520">
        <f>IF(_xlfn.XLOOKUP(tblOrders4[[#This Row],[Product ID]],tblProducts[Item],tblProducts[Weight])&lt;40,_xlfn.XLOOKUP(tblOrders4[[#This Row],[Product ID]],tblProducts[Item],tblProducts[Weight]),"BULK")</f>
        <v>29</v>
      </c>
      <c r="H520">
        <f>_xlfn.LET(_xlpm.weight,_xlfn.XLOOKUP(tblOrders4[[#This Row],[Product ID]],tblProducts[Item],tblProducts[Weight]),
IF(_xlpm.weight&lt;40,_xlpm.weight,"BULK"))</f>
        <v>29</v>
      </c>
    </row>
    <row r="521" spans="2:8" x14ac:dyDescent="0.25">
      <c r="B521">
        <v>5539</v>
      </c>
      <c r="C521" s="18">
        <v>44578</v>
      </c>
      <c r="D521" t="s">
        <v>3649</v>
      </c>
      <c r="E521">
        <v>4</v>
      </c>
      <c r="F521" t="s">
        <v>3655</v>
      </c>
      <c r="G521">
        <f>IF(_xlfn.XLOOKUP(tblOrders4[[#This Row],[Product ID]],tblProducts[Item],tblProducts[Weight])&lt;40,_xlfn.XLOOKUP(tblOrders4[[#This Row],[Product ID]],tblProducts[Item],tblProducts[Weight]),"BULK")</f>
        <v>29</v>
      </c>
      <c r="H521">
        <f>_xlfn.LET(_xlpm.weight,_xlfn.XLOOKUP(tblOrders4[[#This Row],[Product ID]],tblProducts[Item],tblProducts[Weight]),
IF(_xlpm.weight&lt;40,_xlpm.weight,"BULK"))</f>
        <v>29</v>
      </c>
    </row>
    <row r="522" spans="2:8" x14ac:dyDescent="0.25">
      <c r="B522">
        <v>5540</v>
      </c>
      <c r="C522" s="18">
        <v>44578</v>
      </c>
      <c r="D522" t="s">
        <v>3651</v>
      </c>
      <c r="E522">
        <v>2</v>
      </c>
      <c r="F522" t="s">
        <v>3653</v>
      </c>
      <c r="G522">
        <f>IF(_xlfn.XLOOKUP(tblOrders4[[#This Row],[Product ID]],tblProducts[Item],tblProducts[Weight])&lt;40,_xlfn.XLOOKUP(tblOrders4[[#This Row],[Product ID]],tblProducts[Item],tblProducts[Weight]),"BULK")</f>
        <v>10</v>
      </c>
      <c r="H522">
        <f>_xlfn.LET(_xlpm.weight,_xlfn.XLOOKUP(tblOrders4[[#This Row],[Product ID]],tblProducts[Item],tblProducts[Weight]),
IF(_xlpm.weight&lt;40,_xlpm.weight,"BULK"))</f>
        <v>10</v>
      </c>
    </row>
    <row r="523" spans="2:8" x14ac:dyDescent="0.25">
      <c r="B523">
        <v>5541</v>
      </c>
      <c r="C523" s="18">
        <v>44578</v>
      </c>
      <c r="D523" t="s">
        <v>3649</v>
      </c>
      <c r="E523">
        <v>1</v>
      </c>
      <c r="F523" t="s">
        <v>3653</v>
      </c>
      <c r="G523">
        <f>IF(_xlfn.XLOOKUP(tblOrders4[[#This Row],[Product ID]],tblProducts[Item],tblProducts[Weight])&lt;40,_xlfn.XLOOKUP(tblOrders4[[#This Row],[Product ID]],tblProducts[Item],tblProducts[Weight]),"BULK")</f>
        <v>29</v>
      </c>
      <c r="H523">
        <f>_xlfn.LET(_xlpm.weight,_xlfn.XLOOKUP(tblOrders4[[#This Row],[Product ID]],tblProducts[Item],tblProducts[Weight]),
IF(_xlpm.weight&lt;40,_xlpm.weight,"BULK"))</f>
        <v>29</v>
      </c>
    </row>
    <row r="524" spans="2:8" x14ac:dyDescent="0.25">
      <c r="B524">
        <v>5542</v>
      </c>
      <c r="C524" s="18">
        <v>44578</v>
      </c>
      <c r="D524" t="s">
        <v>3643</v>
      </c>
      <c r="E524">
        <v>2</v>
      </c>
      <c r="F524" t="s">
        <v>3655</v>
      </c>
      <c r="G524">
        <f>IF(_xlfn.XLOOKUP(tblOrders4[[#This Row],[Product ID]],tblProducts[Item],tblProducts[Weight])&lt;40,_xlfn.XLOOKUP(tblOrders4[[#This Row],[Product ID]],tblProducts[Item],tblProducts[Weight]),"BULK")</f>
        <v>12</v>
      </c>
      <c r="H524">
        <f>_xlfn.LET(_xlpm.weight,_xlfn.XLOOKUP(tblOrders4[[#This Row],[Product ID]],tblProducts[Item],tblProducts[Weight]),
IF(_xlpm.weight&lt;40,_xlpm.weight,"BULK"))</f>
        <v>12</v>
      </c>
    </row>
    <row r="525" spans="2:8" x14ac:dyDescent="0.25">
      <c r="B525">
        <v>5543</v>
      </c>
      <c r="C525" s="18">
        <v>44578</v>
      </c>
      <c r="D525" t="s">
        <v>3659</v>
      </c>
      <c r="E525">
        <v>3</v>
      </c>
      <c r="F525" t="s">
        <v>3644</v>
      </c>
      <c r="G525" t="str">
        <f>IF(_xlfn.XLOOKUP(tblOrders4[[#This Row],[Product ID]],tblProducts[Item],tblProducts[Weight])&lt;40,_xlfn.XLOOKUP(tblOrders4[[#This Row],[Product ID]],tblProducts[Item],tblProducts[Weight]),"BULK")</f>
        <v>BULK</v>
      </c>
      <c r="H525" t="str">
        <f>_xlfn.LET(_xlpm.weight,_xlfn.XLOOKUP(tblOrders4[[#This Row],[Product ID]],tblProducts[Item],tblProducts[Weight]),
IF(_xlpm.weight&lt;40,_xlpm.weight,"BULK"))</f>
        <v>BULK</v>
      </c>
    </row>
    <row r="526" spans="2:8" x14ac:dyDescent="0.25">
      <c r="B526">
        <v>5544</v>
      </c>
      <c r="C526" s="18">
        <v>44578</v>
      </c>
      <c r="D526" t="s">
        <v>3650</v>
      </c>
      <c r="E526">
        <v>2</v>
      </c>
      <c r="F526" t="s">
        <v>3647</v>
      </c>
      <c r="G526">
        <f>IF(_xlfn.XLOOKUP(tblOrders4[[#This Row],[Product ID]],tblProducts[Item],tblProducts[Weight])&lt;40,_xlfn.XLOOKUP(tblOrders4[[#This Row],[Product ID]],tblProducts[Item],tblProducts[Weight]),"BULK")</f>
        <v>8</v>
      </c>
      <c r="H526">
        <f>_xlfn.LET(_xlpm.weight,_xlfn.XLOOKUP(tblOrders4[[#This Row],[Product ID]],tblProducts[Item],tblProducts[Weight]),
IF(_xlpm.weight&lt;40,_xlpm.weight,"BULK"))</f>
        <v>8</v>
      </c>
    </row>
    <row r="527" spans="2:8" x14ac:dyDescent="0.25">
      <c r="B527">
        <v>5545</v>
      </c>
      <c r="C527" s="18">
        <v>44578</v>
      </c>
      <c r="D527" t="s">
        <v>3656</v>
      </c>
      <c r="E527">
        <v>3</v>
      </c>
      <c r="F527" t="s">
        <v>3647</v>
      </c>
      <c r="G527">
        <f>IF(_xlfn.XLOOKUP(tblOrders4[[#This Row],[Product ID]],tblProducts[Item],tblProducts[Weight])&lt;40,_xlfn.XLOOKUP(tblOrders4[[#This Row],[Product ID]],tblProducts[Item],tblProducts[Weight]),"BULK")</f>
        <v>33</v>
      </c>
      <c r="H527">
        <f>_xlfn.LET(_xlpm.weight,_xlfn.XLOOKUP(tblOrders4[[#This Row],[Product ID]],tblProducts[Item],tblProducts[Weight]),
IF(_xlpm.weight&lt;40,_xlpm.weight,"BULK"))</f>
        <v>33</v>
      </c>
    </row>
    <row r="528" spans="2:8" x14ac:dyDescent="0.25">
      <c r="B528">
        <v>5546</v>
      </c>
      <c r="C528" s="18">
        <v>44578</v>
      </c>
      <c r="D528" t="s">
        <v>3650</v>
      </c>
      <c r="E528">
        <v>4</v>
      </c>
      <c r="F528" t="s">
        <v>3644</v>
      </c>
      <c r="G528">
        <f>IF(_xlfn.XLOOKUP(tblOrders4[[#This Row],[Product ID]],tblProducts[Item],tblProducts[Weight])&lt;40,_xlfn.XLOOKUP(tblOrders4[[#This Row],[Product ID]],tblProducts[Item],tblProducts[Weight]),"BULK")</f>
        <v>8</v>
      </c>
      <c r="H528">
        <f>_xlfn.LET(_xlpm.weight,_xlfn.XLOOKUP(tblOrders4[[#This Row],[Product ID]],tblProducts[Item],tblProducts[Weight]),
IF(_xlpm.weight&lt;40,_xlpm.weight,"BULK"))</f>
        <v>8</v>
      </c>
    </row>
    <row r="529" spans="2:8" x14ac:dyDescent="0.25">
      <c r="B529">
        <v>5547</v>
      </c>
      <c r="C529" s="18">
        <v>44578</v>
      </c>
      <c r="D529" t="s">
        <v>3650</v>
      </c>
      <c r="E529">
        <v>3</v>
      </c>
      <c r="F529" t="s">
        <v>3657</v>
      </c>
      <c r="G529">
        <f>IF(_xlfn.XLOOKUP(tblOrders4[[#This Row],[Product ID]],tblProducts[Item],tblProducts[Weight])&lt;40,_xlfn.XLOOKUP(tblOrders4[[#This Row],[Product ID]],tblProducts[Item],tblProducts[Weight]),"BULK")</f>
        <v>8</v>
      </c>
      <c r="H529">
        <f>_xlfn.LET(_xlpm.weight,_xlfn.XLOOKUP(tblOrders4[[#This Row],[Product ID]],tblProducts[Item],tblProducts[Weight]),
IF(_xlpm.weight&lt;40,_xlpm.weight,"BULK"))</f>
        <v>8</v>
      </c>
    </row>
    <row r="530" spans="2:8" x14ac:dyDescent="0.25">
      <c r="B530">
        <v>5548</v>
      </c>
      <c r="C530" s="18">
        <v>44578</v>
      </c>
      <c r="D530" t="s">
        <v>3658</v>
      </c>
      <c r="E530">
        <v>3</v>
      </c>
      <c r="F530" t="s">
        <v>3647</v>
      </c>
      <c r="G530">
        <f>IF(_xlfn.XLOOKUP(tblOrders4[[#This Row],[Product ID]],tblProducts[Item],tblProducts[Weight])&lt;40,_xlfn.XLOOKUP(tblOrders4[[#This Row],[Product ID]],tblProducts[Item],tblProducts[Weight]),"BULK")</f>
        <v>10</v>
      </c>
      <c r="H530">
        <f>_xlfn.LET(_xlpm.weight,_xlfn.XLOOKUP(tblOrders4[[#This Row],[Product ID]],tblProducts[Item],tblProducts[Weight]),
IF(_xlpm.weight&lt;40,_xlpm.weight,"BULK"))</f>
        <v>10</v>
      </c>
    </row>
    <row r="531" spans="2:8" x14ac:dyDescent="0.25">
      <c r="B531">
        <v>5549</v>
      </c>
      <c r="C531" s="18">
        <v>44578</v>
      </c>
      <c r="D531" t="s">
        <v>3646</v>
      </c>
      <c r="E531">
        <v>1</v>
      </c>
      <c r="F531" t="s">
        <v>3644</v>
      </c>
      <c r="G531">
        <f>IF(_xlfn.XLOOKUP(tblOrders4[[#This Row],[Product ID]],tblProducts[Item],tblProducts[Weight])&lt;40,_xlfn.XLOOKUP(tblOrders4[[#This Row],[Product ID]],tblProducts[Item],tblProducts[Weight]),"BULK")</f>
        <v>29</v>
      </c>
      <c r="H531">
        <f>_xlfn.LET(_xlpm.weight,_xlfn.XLOOKUP(tblOrders4[[#This Row],[Product ID]],tblProducts[Item],tblProducts[Weight]),
IF(_xlpm.weight&lt;40,_xlpm.weight,"BULK"))</f>
        <v>29</v>
      </c>
    </row>
    <row r="532" spans="2:8" x14ac:dyDescent="0.25">
      <c r="B532">
        <v>5550</v>
      </c>
      <c r="C532" s="18">
        <v>44578</v>
      </c>
      <c r="D532" t="s">
        <v>3646</v>
      </c>
      <c r="E532">
        <v>4</v>
      </c>
      <c r="F532" t="s">
        <v>3657</v>
      </c>
      <c r="G532">
        <f>IF(_xlfn.XLOOKUP(tblOrders4[[#This Row],[Product ID]],tblProducts[Item],tblProducts[Weight])&lt;40,_xlfn.XLOOKUP(tblOrders4[[#This Row],[Product ID]],tblProducts[Item],tblProducts[Weight]),"BULK")</f>
        <v>29</v>
      </c>
      <c r="H532">
        <f>_xlfn.LET(_xlpm.weight,_xlfn.XLOOKUP(tblOrders4[[#This Row],[Product ID]],tblProducts[Item],tblProducts[Weight]),
IF(_xlpm.weight&lt;40,_xlpm.weight,"BULK"))</f>
        <v>29</v>
      </c>
    </row>
    <row r="533" spans="2:8" x14ac:dyDescent="0.25">
      <c r="B533">
        <v>5551</v>
      </c>
      <c r="C533" s="18">
        <v>44578</v>
      </c>
      <c r="D533" t="s">
        <v>3643</v>
      </c>
      <c r="E533">
        <v>1</v>
      </c>
      <c r="F533" t="s">
        <v>3647</v>
      </c>
      <c r="G533">
        <f>IF(_xlfn.XLOOKUP(tblOrders4[[#This Row],[Product ID]],tblProducts[Item],tblProducts[Weight])&lt;40,_xlfn.XLOOKUP(tblOrders4[[#This Row],[Product ID]],tblProducts[Item],tblProducts[Weight]),"BULK")</f>
        <v>12</v>
      </c>
      <c r="H533">
        <f>_xlfn.LET(_xlpm.weight,_xlfn.XLOOKUP(tblOrders4[[#This Row],[Product ID]],tblProducts[Item],tblProducts[Weight]),
IF(_xlpm.weight&lt;40,_xlpm.weight,"BULK"))</f>
        <v>12</v>
      </c>
    </row>
    <row r="534" spans="2:8" x14ac:dyDescent="0.25">
      <c r="B534">
        <v>5552</v>
      </c>
      <c r="C534" s="18">
        <v>44578</v>
      </c>
      <c r="D534" t="s">
        <v>3658</v>
      </c>
      <c r="E534">
        <v>2</v>
      </c>
      <c r="F534" t="s">
        <v>3644</v>
      </c>
      <c r="G534">
        <f>IF(_xlfn.XLOOKUP(tblOrders4[[#This Row],[Product ID]],tblProducts[Item],tblProducts[Weight])&lt;40,_xlfn.XLOOKUP(tblOrders4[[#This Row],[Product ID]],tblProducts[Item],tblProducts[Weight]),"BULK")</f>
        <v>10</v>
      </c>
      <c r="H534">
        <f>_xlfn.LET(_xlpm.weight,_xlfn.XLOOKUP(tblOrders4[[#This Row],[Product ID]],tblProducts[Item],tblProducts[Weight]),
IF(_xlpm.weight&lt;40,_xlpm.weight,"BULK"))</f>
        <v>10</v>
      </c>
    </row>
    <row r="535" spans="2:8" x14ac:dyDescent="0.25">
      <c r="B535">
        <v>5553</v>
      </c>
      <c r="C535" s="18">
        <v>44578</v>
      </c>
      <c r="D535" t="s">
        <v>3659</v>
      </c>
      <c r="E535">
        <v>4</v>
      </c>
      <c r="F535" t="s">
        <v>3647</v>
      </c>
      <c r="G535" t="str">
        <f>IF(_xlfn.XLOOKUP(tblOrders4[[#This Row],[Product ID]],tblProducts[Item],tblProducts[Weight])&lt;40,_xlfn.XLOOKUP(tblOrders4[[#This Row],[Product ID]],tblProducts[Item],tblProducts[Weight]),"BULK")</f>
        <v>BULK</v>
      </c>
      <c r="H535" t="str">
        <f>_xlfn.LET(_xlpm.weight,_xlfn.XLOOKUP(tblOrders4[[#This Row],[Product ID]],tblProducts[Item],tblProducts[Weight]),
IF(_xlpm.weight&lt;40,_xlpm.weight,"BULK"))</f>
        <v>BULK</v>
      </c>
    </row>
    <row r="536" spans="2:8" x14ac:dyDescent="0.25">
      <c r="B536">
        <v>5554</v>
      </c>
      <c r="C536" s="18">
        <v>44578</v>
      </c>
      <c r="D536" t="s">
        <v>3645</v>
      </c>
      <c r="E536">
        <v>1</v>
      </c>
      <c r="F536" t="s">
        <v>3647</v>
      </c>
      <c r="G536" t="str">
        <f>IF(_xlfn.XLOOKUP(tblOrders4[[#This Row],[Product ID]],tblProducts[Item],tblProducts[Weight])&lt;40,_xlfn.XLOOKUP(tblOrders4[[#This Row],[Product ID]],tblProducts[Item],tblProducts[Weight]),"BULK")</f>
        <v>BULK</v>
      </c>
      <c r="H536" t="str">
        <f>_xlfn.LET(_xlpm.weight,_xlfn.XLOOKUP(tblOrders4[[#This Row],[Product ID]],tblProducts[Item],tblProducts[Weight]),
IF(_xlpm.weight&lt;40,_xlpm.weight,"BULK"))</f>
        <v>BULK</v>
      </c>
    </row>
    <row r="537" spans="2:8" x14ac:dyDescent="0.25">
      <c r="B537">
        <v>5555</v>
      </c>
      <c r="C537" s="18">
        <v>44578</v>
      </c>
      <c r="D537" t="s">
        <v>3656</v>
      </c>
      <c r="E537">
        <v>1</v>
      </c>
      <c r="F537" t="s">
        <v>3644</v>
      </c>
      <c r="G537">
        <f>IF(_xlfn.XLOOKUP(tblOrders4[[#This Row],[Product ID]],tblProducts[Item],tblProducts[Weight])&lt;40,_xlfn.XLOOKUP(tblOrders4[[#This Row],[Product ID]],tblProducts[Item],tblProducts[Weight]),"BULK")</f>
        <v>33</v>
      </c>
      <c r="H537">
        <f>_xlfn.LET(_xlpm.weight,_xlfn.XLOOKUP(tblOrders4[[#This Row],[Product ID]],tblProducts[Item],tblProducts[Weight]),
IF(_xlpm.weight&lt;40,_xlpm.weight,"BULK"))</f>
        <v>33</v>
      </c>
    </row>
    <row r="538" spans="2:8" x14ac:dyDescent="0.25">
      <c r="B538">
        <v>5556</v>
      </c>
      <c r="C538" s="18">
        <v>44578</v>
      </c>
      <c r="D538" t="s">
        <v>3645</v>
      </c>
      <c r="E538">
        <v>1</v>
      </c>
      <c r="F538" t="s">
        <v>3655</v>
      </c>
      <c r="G538" t="str">
        <f>IF(_xlfn.XLOOKUP(tblOrders4[[#This Row],[Product ID]],tblProducts[Item],tblProducts[Weight])&lt;40,_xlfn.XLOOKUP(tblOrders4[[#This Row],[Product ID]],tblProducts[Item],tblProducts[Weight]),"BULK")</f>
        <v>BULK</v>
      </c>
      <c r="H538" t="str">
        <f>_xlfn.LET(_xlpm.weight,_xlfn.XLOOKUP(tblOrders4[[#This Row],[Product ID]],tblProducts[Item],tblProducts[Weight]),
IF(_xlpm.weight&lt;40,_xlpm.weight,"BULK"))</f>
        <v>BULK</v>
      </c>
    </row>
    <row r="539" spans="2:8" x14ac:dyDescent="0.25">
      <c r="B539">
        <v>5557</v>
      </c>
      <c r="C539" s="18">
        <v>44578</v>
      </c>
      <c r="D539" t="s">
        <v>3643</v>
      </c>
      <c r="E539">
        <v>3</v>
      </c>
      <c r="F539" t="s">
        <v>3648</v>
      </c>
      <c r="G539">
        <f>IF(_xlfn.XLOOKUP(tblOrders4[[#This Row],[Product ID]],tblProducts[Item],tblProducts[Weight])&lt;40,_xlfn.XLOOKUP(tblOrders4[[#This Row],[Product ID]],tblProducts[Item],tblProducts[Weight]),"BULK")</f>
        <v>12</v>
      </c>
      <c r="H539">
        <f>_xlfn.LET(_xlpm.weight,_xlfn.XLOOKUP(tblOrders4[[#This Row],[Product ID]],tblProducts[Item],tblProducts[Weight]),
IF(_xlpm.weight&lt;40,_xlpm.weight,"BULK"))</f>
        <v>12</v>
      </c>
    </row>
    <row r="540" spans="2:8" x14ac:dyDescent="0.25">
      <c r="B540">
        <v>5558</v>
      </c>
      <c r="C540" s="18">
        <v>44578</v>
      </c>
      <c r="D540" t="s">
        <v>3643</v>
      </c>
      <c r="E540">
        <v>2</v>
      </c>
      <c r="F540" t="s">
        <v>3657</v>
      </c>
      <c r="G540">
        <f>IF(_xlfn.XLOOKUP(tblOrders4[[#This Row],[Product ID]],tblProducts[Item],tblProducts[Weight])&lt;40,_xlfn.XLOOKUP(tblOrders4[[#This Row],[Product ID]],tblProducts[Item],tblProducts[Weight]),"BULK")</f>
        <v>12</v>
      </c>
      <c r="H540">
        <f>_xlfn.LET(_xlpm.weight,_xlfn.XLOOKUP(tblOrders4[[#This Row],[Product ID]],tblProducts[Item],tblProducts[Weight]),
IF(_xlpm.weight&lt;40,_xlpm.weight,"BULK"))</f>
        <v>12</v>
      </c>
    </row>
    <row r="541" spans="2:8" x14ac:dyDescent="0.25">
      <c r="B541">
        <v>5559</v>
      </c>
      <c r="C541" s="18">
        <v>44578</v>
      </c>
      <c r="D541" t="s">
        <v>3659</v>
      </c>
      <c r="E541">
        <v>4</v>
      </c>
      <c r="F541" t="s">
        <v>3647</v>
      </c>
      <c r="G541" t="str">
        <f>IF(_xlfn.XLOOKUP(tblOrders4[[#This Row],[Product ID]],tblProducts[Item],tblProducts[Weight])&lt;40,_xlfn.XLOOKUP(tblOrders4[[#This Row],[Product ID]],tblProducts[Item],tblProducts[Weight]),"BULK")</f>
        <v>BULK</v>
      </c>
      <c r="H541" t="str">
        <f>_xlfn.LET(_xlpm.weight,_xlfn.XLOOKUP(tblOrders4[[#This Row],[Product ID]],tblProducts[Item],tblProducts[Weight]),
IF(_xlpm.weight&lt;40,_xlpm.weight,"BULK"))</f>
        <v>BULK</v>
      </c>
    </row>
    <row r="542" spans="2:8" x14ac:dyDescent="0.25">
      <c r="B542">
        <v>5560</v>
      </c>
      <c r="C542" s="18">
        <v>44578</v>
      </c>
      <c r="D542" t="s">
        <v>3652</v>
      </c>
      <c r="E542">
        <v>2</v>
      </c>
      <c r="F542" t="s">
        <v>3648</v>
      </c>
      <c r="G542">
        <f>IF(_xlfn.XLOOKUP(tblOrders4[[#This Row],[Product ID]],tblProducts[Item],tblProducts[Weight])&lt;40,_xlfn.XLOOKUP(tblOrders4[[#This Row],[Product ID]],tblProducts[Item],tblProducts[Weight]),"BULK")</f>
        <v>38</v>
      </c>
      <c r="H542">
        <f>_xlfn.LET(_xlpm.weight,_xlfn.XLOOKUP(tblOrders4[[#This Row],[Product ID]],tblProducts[Item],tblProducts[Weight]),
IF(_xlpm.weight&lt;40,_xlpm.weight,"BULK"))</f>
        <v>38</v>
      </c>
    </row>
    <row r="543" spans="2:8" x14ac:dyDescent="0.25">
      <c r="B543">
        <v>5561</v>
      </c>
      <c r="C543" s="18">
        <v>44578</v>
      </c>
      <c r="D543" t="s">
        <v>3643</v>
      </c>
      <c r="E543">
        <v>1</v>
      </c>
      <c r="F543" t="s">
        <v>3644</v>
      </c>
      <c r="G543">
        <f>IF(_xlfn.XLOOKUP(tblOrders4[[#This Row],[Product ID]],tblProducts[Item],tblProducts[Weight])&lt;40,_xlfn.XLOOKUP(tblOrders4[[#This Row],[Product ID]],tblProducts[Item],tblProducts[Weight]),"BULK")</f>
        <v>12</v>
      </c>
      <c r="H543">
        <f>_xlfn.LET(_xlpm.weight,_xlfn.XLOOKUP(tblOrders4[[#This Row],[Product ID]],tblProducts[Item],tblProducts[Weight]),
IF(_xlpm.weight&lt;40,_xlpm.weight,"BULK"))</f>
        <v>12</v>
      </c>
    </row>
    <row r="544" spans="2:8" x14ac:dyDescent="0.25">
      <c r="B544">
        <v>5562</v>
      </c>
      <c r="C544" s="18">
        <v>44578</v>
      </c>
      <c r="D544" t="s">
        <v>3652</v>
      </c>
      <c r="E544">
        <v>2</v>
      </c>
      <c r="F544" t="s">
        <v>3653</v>
      </c>
      <c r="G544">
        <f>IF(_xlfn.XLOOKUP(tblOrders4[[#This Row],[Product ID]],tblProducts[Item],tblProducts[Weight])&lt;40,_xlfn.XLOOKUP(tblOrders4[[#This Row],[Product ID]],tblProducts[Item],tblProducts[Weight]),"BULK")</f>
        <v>38</v>
      </c>
      <c r="H544">
        <f>_xlfn.LET(_xlpm.weight,_xlfn.XLOOKUP(tblOrders4[[#This Row],[Product ID]],tblProducts[Item],tblProducts[Weight]),
IF(_xlpm.weight&lt;40,_xlpm.weight,"BULK"))</f>
        <v>38</v>
      </c>
    </row>
    <row r="545" spans="2:8" x14ac:dyDescent="0.25">
      <c r="B545">
        <v>5563</v>
      </c>
      <c r="C545" s="18">
        <v>44578</v>
      </c>
      <c r="D545" t="s">
        <v>3658</v>
      </c>
      <c r="E545">
        <v>4</v>
      </c>
      <c r="F545" t="s">
        <v>3657</v>
      </c>
      <c r="G545">
        <f>IF(_xlfn.XLOOKUP(tblOrders4[[#This Row],[Product ID]],tblProducts[Item],tblProducts[Weight])&lt;40,_xlfn.XLOOKUP(tblOrders4[[#This Row],[Product ID]],tblProducts[Item],tblProducts[Weight]),"BULK")</f>
        <v>10</v>
      </c>
      <c r="H545">
        <f>_xlfn.LET(_xlpm.weight,_xlfn.XLOOKUP(tblOrders4[[#This Row],[Product ID]],tblProducts[Item],tblProducts[Weight]),
IF(_xlpm.weight&lt;40,_xlpm.weight,"BULK"))</f>
        <v>10</v>
      </c>
    </row>
    <row r="546" spans="2:8" x14ac:dyDescent="0.25">
      <c r="B546">
        <v>5564</v>
      </c>
      <c r="C546" s="18">
        <v>44578</v>
      </c>
      <c r="D546" t="s">
        <v>3658</v>
      </c>
      <c r="E546">
        <v>1</v>
      </c>
      <c r="F546" t="s">
        <v>3655</v>
      </c>
      <c r="G546">
        <f>IF(_xlfn.XLOOKUP(tblOrders4[[#This Row],[Product ID]],tblProducts[Item],tblProducts[Weight])&lt;40,_xlfn.XLOOKUP(tblOrders4[[#This Row],[Product ID]],tblProducts[Item],tblProducts[Weight]),"BULK")</f>
        <v>10</v>
      </c>
      <c r="H546">
        <f>_xlfn.LET(_xlpm.weight,_xlfn.XLOOKUP(tblOrders4[[#This Row],[Product ID]],tblProducts[Item],tblProducts[Weight]),
IF(_xlpm.weight&lt;40,_xlpm.weight,"BULK"))</f>
        <v>10</v>
      </c>
    </row>
    <row r="547" spans="2:8" x14ac:dyDescent="0.25">
      <c r="B547">
        <v>5565</v>
      </c>
      <c r="C547" s="18">
        <v>44578</v>
      </c>
      <c r="D547" t="s">
        <v>3643</v>
      </c>
      <c r="E547">
        <v>2</v>
      </c>
      <c r="F547" t="s">
        <v>3647</v>
      </c>
      <c r="G547">
        <f>IF(_xlfn.XLOOKUP(tblOrders4[[#This Row],[Product ID]],tblProducts[Item],tblProducts[Weight])&lt;40,_xlfn.XLOOKUP(tblOrders4[[#This Row],[Product ID]],tblProducts[Item],tblProducts[Weight]),"BULK")</f>
        <v>12</v>
      </c>
      <c r="H547">
        <f>_xlfn.LET(_xlpm.weight,_xlfn.XLOOKUP(tblOrders4[[#This Row],[Product ID]],tblProducts[Item],tblProducts[Weight]),
IF(_xlpm.weight&lt;40,_xlpm.weight,"BULK"))</f>
        <v>12</v>
      </c>
    </row>
    <row r="548" spans="2:8" x14ac:dyDescent="0.25">
      <c r="B548">
        <v>5566</v>
      </c>
      <c r="C548" s="18">
        <v>44579</v>
      </c>
      <c r="D548" t="s">
        <v>3651</v>
      </c>
      <c r="E548">
        <v>1</v>
      </c>
      <c r="F548" t="s">
        <v>3644</v>
      </c>
      <c r="G548">
        <f>IF(_xlfn.XLOOKUP(tblOrders4[[#This Row],[Product ID]],tblProducts[Item],tblProducts[Weight])&lt;40,_xlfn.XLOOKUP(tblOrders4[[#This Row],[Product ID]],tblProducts[Item],tblProducts[Weight]),"BULK")</f>
        <v>10</v>
      </c>
      <c r="H548">
        <f>_xlfn.LET(_xlpm.weight,_xlfn.XLOOKUP(tblOrders4[[#This Row],[Product ID]],tblProducts[Item],tblProducts[Weight]),
IF(_xlpm.weight&lt;40,_xlpm.weight,"BULK"))</f>
        <v>10</v>
      </c>
    </row>
    <row r="549" spans="2:8" x14ac:dyDescent="0.25">
      <c r="B549">
        <v>5567</v>
      </c>
      <c r="C549" s="18">
        <v>44579</v>
      </c>
      <c r="D549" t="s">
        <v>3656</v>
      </c>
      <c r="E549">
        <v>2</v>
      </c>
      <c r="F549" t="s">
        <v>3655</v>
      </c>
      <c r="G549">
        <f>IF(_xlfn.XLOOKUP(tblOrders4[[#This Row],[Product ID]],tblProducts[Item],tblProducts[Weight])&lt;40,_xlfn.XLOOKUP(tblOrders4[[#This Row],[Product ID]],tblProducts[Item],tblProducts[Weight]),"BULK")</f>
        <v>33</v>
      </c>
      <c r="H549">
        <f>_xlfn.LET(_xlpm.weight,_xlfn.XLOOKUP(tblOrders4[[#This Row],[Product ID]],tblProducts[Item],tblProducts[Weight]),
IF(_xlpm.weight&lt;40,_xlpm.weight,"BULK"))</f>
        <v>33</v>
      </c>
    </row>
    <row r="550" spans="2:8" x14ac:dyDescent="0.25">
      <c r="B550">
        <v>5568</v>
      </c>
      <c r="C550" s="18">
        <v>44579</v>
      </c>
      <c r="D550" t="s">
        <v>3645</v>
      </c>
      <c r="E550">
        <v>4</v>
      </c>
      <c r="F550" t="s">
        <v>3647</v>
      </c>
      <c r="G550" t="str">
        <f>IF(_xlfn.XLOOKUP(tblOrders4[[#This Row],[Product ID]],tblProducts[Item],tblProducts[Weight])&lt;40,_xlfn.XLOOKUP(tblOrders4[[#This Row],[Product ID]],tblProducts[Item],tblProducts[Weight]),"BULK")</f>
        <v>BULK</v>
      </c>
      <c r="H550" t="str">
        <f>_xlfn.LET(_xlpm.weight,_xlfn.XLOOKUP(tblOrders4[[#This Row],[Product ID]],tblProducts[Item],tblProducts[Weight]),
IF(_xlpm.weight&lt;40,_xlpm.weight,"BULK"))</f>
        <v>BULK</v>
      </c>
    </row>
    <row r="551" spans="2:8" x14ac:dyDescent="0.25">
      <c r="B551">
        <v>5569</v>
      </c>
      <c r="C551" s="18">
        <v>44579</v>
      </c>
      <c r="D551" t="s">
        <v>3650</v>
      </c>
      <c r="E551">
        <v>4</v>
      </c>
      <c r="F551" t="s">
        <v>3653</v>
      </c>
      <c r="G551">
        <f>IF(_xlfn.XLOOKUP(tblOrders4[[#This Row],[Product ID]],tblProducts[Item],tblProducts[Weight])&lt;40,_xlfn.XLOOKUP(tblOrders4[[#This Row],[Product ID]],tblProducts[Item],tblProducts[Weight]),"BULK")</f>
        <v>8</v>
      </c>
      <c r="H551">
        <f>_xlfn.LET(_xlpm.weight,_xlfn.XLOOKUP(tblOrders4[[#This Row],[Product ID]],tblProducts[Item],tblProducts[Weight]),
IF(_xlpm.weight&lt;40,_xlpm.weight,"BULK"))</f>
        <v>8</v>
      </c>
    </row>
    <row r="552" spans="2:8" x14ac:dyDescent="0.25">
      <c r="B552">
        <v>5570</v>
      </c>
      <c r="C552" s="18">
        <v>44579</v>
      </c>
      <c r="D552" t="s">
        <v>3654</v>
      </c>
      <c r="E552">
        <v>4</v>
      </c>
      <c r="F552" t="s">
        <v>3648</v>
      </c>
      <c r="G552" t="str">
        <f>IF(_xlfn.XLOOKUP(tblOrders4[[#This Row],[Product ID]],tblProducts[Item],tblProducts[Weight])&lt;40,_xlfn.XLOOKUP(tblOrders4[[#This Row],[Product ID]],tblProducts[Item],tblProducts[Weight]),"BULK")</f>
        <v>BULK</v>
      </c>
      <c r="H552" t="str">
        <f>_xlfn.LET(_xlpm.weight,_xlfn.XLOOKUP(tblOrders4[[#This Row],[Product ID]],tblProducts[Item],tblProducts[Weight]),
IF(_xlpm.weight&lt;40,_xlpm.weight,"BULK"))</f>
        <v>BULK</v>
      </c>
    </row>
    <row r="553" spans="2:8" x14ac:dyDescent="0.25">
      <c r="B553">
        <v>5571</v>
      </c>
      <c r="C553" s="18">
        <v>44579</v>
      </c>
      <c r="D553" t="s">
        <v>3650</v>
      </c>
      <c r="E553">
        <v>1</v>
      </c>
      <c r="F553" t="s">
        <v>3644</v>
      </c>
      <c r="G553">
        <f>IF(_xlfn.XLOOKUP(tblOrders4[[#This Row],[Product ID]],tblProducts[Item],tblProducts[Weight])&lt;40,_xlfn.XLOOKUP(tblOrders4[[#This Row],[Product ID]],tblProducts[Item],tblProducts[Weight]),"BULK")</f>
        <v>8</v>
      </c>
      <c r="H553">
        <f>_xlfn.LET(_xlpm.weight,_xlfn.XLOOKUP(tblOrders4[[#This Row],[Product ID]],tblProducts[Item],tblProducts[Weight]),
IF(_xlpm.weight&lt;40,_xlpm.weight,"BULK"))</f>
        <v>8</v>
      </c>
    </row>
    <row r="554" spans="2:8" x14ac:dyDescent="0.25">
      <c r="B554">
        <v>5572</v>
      </c>
      <c r="C554" s="18">
        <v>44579</v>
      </c>
      <c r="D554" t="s">
        <v>3652</v>
      </c>
      <c r="E554">
        <v>3</v>
      </c>
      <c r="F554" t="s">
        <v>3648</v>
      </c>
      <c r="G554">
        <f>IF(_xlfn.XLOOKUP(tblOrders4[[#This Row],[Product ID]],tblProducts[Item],tblProducts[Weight])&lt;40,_xlfn.XLOOKUP(tblOrders4[[#This Row],[Product ID]],tblProducts[Item],tblProducts[Weight]),"BULK")</f>
        <v>38</v>
      </c>
      <c r="H554">
        <f>_xlfn.LET(_xlpm.weight,_xlfn.XLOOKUP(tblOrders4[[#This Row],[Product ID]],tblProducts[Item],tblProducts[Weight]),
IF(_xlpm.weight&lt;40,_xlpm.weight,"BULK"))</f>
        <v>38</v>
      </c>
    </row>
    <row r="555" spans="2:8" x14ac:dyDescent="0.25">
      <c r="B555">
        <v>5573</v>
      </c>
      <c r="C555" s="18">
        <v>44579</v>
      </c>
      <c r="D555" t="s">
        <v>3645</v>
      </c>
      <c r="E555">
        <v>2</v>
      </c>
      <c r="F555" t="s">
        <v>3644</v>
      </c>
      <c r="G555" t="str">
        <f>IF(_xlfn.XLOOKUP(tblOrders4[[#This Row],[Product ID]],tblProducts[Item],tblProducts[Weight])&lt;40,_xlfn.XLOOKUP(tblOrders4[[#This Row],[Product ID]],tblProducts[Item],tblProducts[Weight]),"BULK")</f>
        <v>BULK</v>
      </c>
      <c r="H555" t="str">
        <f>_xlfn.LET(_xlpm.weight,_xlfn.XLOOKUP(tblOrders4[[#This Row],[Product ID]],tblProducts[Item],tblProducts[Weight]),
IF(_xlpm.weight&lt;40,_xlpm.weight,"BULK"))</f>
        <v>BULK</v>
      </c>
    </row>
    <row r="556" spans="2:8" x14ac:dyDescent="0.25">
      <c r="B556">
        <v>5574</v>
      </c>
      <c r="C556" s="18">
        <v>44579</v>
      </c>
      <c r="D556" t="s">
        <v>3659</v>
      </c>
      <c r="E556">
        <v>3</v>
      </c>
      <c r="F556" t="s">
        <v>3653</v>
      </c>
      <c r="G556" t="str">
        <f>IF(_xlfn.XLOOKUP(tblOrders4[[#This Row],[Product ID]],tblProducts[Item],tblProducts[Weight])&lt;40,_xlfn.XLOOKUP(tblOrders4[[#This Row],[Product ID]],tblProducts[Item],tblProducts[Weight]),"BULK")</f>
        <v>BULK</v>
      </c>
      <c r="H556" t="str">
        <f>_xlfn.LET(_xlpm.weight,_xlfn.XLOOKUP(tblOrders4[[#This Row],[Product ID]],tblProducts[Item],tblProducts[Weight]),
IF(_xlpm.weight&lt;40,_xlpm.weight,"BULK"))</f>
        <v>BULK</v>
      </c>
    </row>
    <row r="557" spans="2:8" x14ac:dyDescent="0.25">
      <c r="B557">
        <v>5575</v>
      </c>
      <c r="C557" s="18">
        <v>44579</v>
      </c>
      <c r="D557" t="s">
        <v>3656</v>
      </c>
      <c r="E557">
        <v>1</v>
      </c>
      <c r="F557" t="s">
        <v>3648</v>
      </c>
      <c r="G557">
        <f>IF(_xlfn.XLOOKUP(tblOrders4[[#This Row],[Product ID]],tblProducts[Item],tblProducts[Weight])&lt;40,_xlfn.XLOOKUP(tblOrders4[[#This Row],[Product ID]],tblProducts[Item],tblProducts[Weight]),"BULK")</f>
        <v>33</v>
      </c>
      <c r="H557">
        <f>_xlfn.LET(_xlpm.weight,_xlfn.XLOOKUP(tblOrders4[[#This Row],[Product ID]],tblProducts[Item],tblProducts[Weight]),
IF(_xlpm.weight&lt;40,_xlpm.weight,"BULK"))</f>
        <v>33</v>
      </c>
    </row>
    <row r="558" spans="2:8" x14ac:dyDescent="0.25">
      <c r="B558">
        <v>5576</v>
      </c>
      <c r="C558" s="18">
        <v>44579</v>
      </c>
      <c r="D558" t="s">
        <v>3659</v>
      </c>
      <c r="E558">
        <v>2</v>
      </c>
      <c r="F558" t="s">
        <v>3655</v>
      </c>
      <c r="G558" t="str">
        <f>IF(_xlfn.XLOOKUP(tblOrders4[[#This Row],[Product ID]],tblProducts[Item],tblProducts[Weight])&lt;40,_xlfn.XLOOKUP(tblOrders4[[#This Row],[Product ID]],tblProducts[Item],tblProducts[Weight]),"BULK")</f>
        <v>BULK</v>
      </c>
      <c r="H558" t="str">
        <f>_xlfn.LET(_xlpm.weight,_xlfn.XLOOKUP(tblOrders4[[#This Row],[Product ID]],tblProducts[Item],tblProducts[Weight]),
IF(_xlpm.weight&lt;40,_xlpm.weight,"BULK"))</f>
        <v>BULK</v>
      </c>
    </row>
    <row r="559" spans="2:8" x14ac:dyDescent="0.25">
      <c r="B559">
        <v>5577</v>
      </c>
      <c r="C559" s="18">
        <v>44579</v>
      </c>
      <c r="D559" t="s">
        <v>3651</v>
      </c>
      <c r="E559">
        <v>3</v>
      </c>
      <c r="F559" t="s">
        <v>3644</v>
      </c>
      <c r="G559">
        <f>IF(_xlfn.XLOOKUP(tblOrders4[[#This Row],[Product ID]],tblProducts[Item],tblProducts[Weight])&lt;40,_xlfn.XLOOKUP(tblOrders4[[#This Row],[Product ID]],tblProducts[Item],tblProducts[Weight]),"BULK")</f>
        <v>10</v>
      </c>
      <c r="H559">
        <f>_xlfn.LET(_xlpm.weight,_xlfn.XLOOKUP(tblOrders4[[#This Row],[Product ID]],tblProducts[Item],tblProducts[Weight]),
IF(_xlpm.weight&lt;40,_xlpm.weight,"BULK"))</f>
        <v>10</v>
      </c>
    </row>
    <row r="560" spans="2:8" x14ac:dyDescent="0.25">
      <c r="B560">
        <v>5578</v>
      </c>
      <c r="C560" s="18">
        <v>44579</v>
      </c>
      <c r="D560" t="s">
        <v>3658</v>
      </c>
      <c r="E560">
        <v>3</v>
      </c>
      <c r="F560" t="s">
        <v>3655</v>
      </c>
      <c r="G560">
        <f>IF(_xlfn.XLOOKUP(tblOrders4[[#This Row],[Product ID]],tblProducts[Item],tblProducts[Weight])&lt;40,_xlfn.XLOOKUP(tblOrders4[[#This Row],[Product ID]],tblProducts[Item],tblProducts[Weight]),"BULK")</f>
        <v>10</v>
      </c>
      <c r="H560">
        <f>_xlfn.LET(_xlpm.weight,_xlfn.XLOOKUP(tblOrders4[[#This Row],[Product ID]],tblProducts[Item],tblProducts[Weight]),
IF(_xlpm.weight&lt;40,_xlpm.weight,"BULK"))</f>
        <v>10</v>
      </c>
    </row>
    <row r="561" spans="2:8" x14ac:dyDescent="0.25">
      <c r="B561">
        <v>5579</v>
      </c>
      <c r="C561" s="18">
        <v>44579</v>
      </c>
      <c r="D561" t="s">
        <v>3652</v>
      </c>
      <c r="E561">
        <v>1</v>
      </c>
      <c r="F561" t="s">
        <v>3655</v>
      </c>
      <c r="G561">
        <f>IF(_xlfn.XLOOKUP(tblOrders4[[#This Row],[Product ID]],tblProducts[Item],tblProducts[Weight])&lt;40,_xlfn.XLOOKUP(tblOrders4[[#This Row],[Product ID]],tblProducts[Item],tblProducts[Weight]),"BULK")</f>
        <v>38</v>
      </c>
      <c r="H561">
        <f>_xlfn.LET(_xlpm.weight,_xlfn.XLOOKUP(tblOrders4[[#This Row],[Product ID]],tblProducts[Item],tblProducts[Weight]),
IF(_xlpm.weight&lt;40,_xlpm.weight,"BULK"))</f>
        <v>38</v>
      </c>
    </row>
    <row r="562" spans="2:8" x14ac:dyDescent="0.25">
      <c r="B562">
        <v>5580</v>
      </c>
      <c r="C562" s="18">
        <v>44579</v>
      </c>
      <c r="D562" t="s">
        <v>3654</v>
      </c>
      <c r="E562">
        <v>4</v>
      </c>
      <c r="F562" t="s">
        <v>3647</v>
      </c>
      <c r="G562" t="str">
        <f>IF(_xlfn.XLOOKUP(tblOrders4[[#This Row],[Product ID]],tblProducts[Item],tblProducts[Weight])&lt;40,_xlfn.XLOOKUP(tblOrders4[[#This Row],[Product ID]],tblProducts[Item],tblProducts[Weight]),"BULK")</f>
        <v>BULK</v>
      </c>
      <c r="H562" t="str">
        <f>_xlfn.LET(_xlpm.weight,_xlfn.XLOOKUP(tblOrders4[[#This Row],[Product ID]],tblProducts[Item],tblProducts[Weight]),
IF(_xlpm.weight&lt;40,_xlpm.weight,"BULK"))</f>
        <v>BULK</v>
      </c>
    </row>
    <row r="563" spans="2:8" x14ac:dyDescent="0.25">
      <c r="B563">
        <v>5581</v>
      </c>
      <c r="C563" s="18">
        <v>44579</v>
      </c>
      <c r="D563" t="s">
        <v>3656</v>
      </c>
      <c r="E563">
        <v>2</v>
      </c>
      <c r="F563" t="s">
        <v>3655</v>
      </c>
      <c r="G563">
        <f>IF(_xlfn.XLOOKUP(tblOrders4[[#This Row],[Product ID]],tblProducts[Item],tblProducts[Weight])&lt;40,_xlfn.XLOOKUP(tblOrders4[[#This Row],[Product ID]],tblProducts[Item],tblProducts[Weight]),"BULK")</f>
        <v>33</v>
      </c>
      <c r="H563">
        <f>_xlfn.LET(_xlpm.weight,_xlfn.XLOOKUP(tblOrders4[[#This Row],[Product ID]],tblProducts[Item],tblProducts[Weight]),
IF(_xlpm.weight&lt;40,_xlpm.weight,"BULK"))</f>
        <v>33</v>
      </c>
    </row>
    <row r="564" spans="2:8" x14ac:dyDescent="0.25">
      <c r="B564">
        <v>5582</v>
      </c>
      <c r="C564" s="18">
        <v>44579</v>
      </c>
      <c r="D564" t="s">
        <v>3658</v>
      </c>
      <c r="E564">
        <v>3</v>
      </c>
      <c r="F564" t="s">
        <v>3644</v>
      </c>
      <c r="G564">
        <f>IF(_xlfn.XLOOKUP(tblOrders4[[#This Row],[Product ID]],tblProducts[Item],tblProducts[Weight])&lt;40,_xlfn.XLOOKUP(tblOrders4[[#This Row],[Product ID]],tblProducts[Item],tblProducts[Weight]),"BULK")</f>
        <v>10</v>
      </c>
      <c r="H564">
        <f>_xlfn.LET(_xlpm.weight,_xlfn.XLOOKUP(tblOrders4[[#This Row],[Product ID]],tblProducts[Item],tblProducts[Weight]),
IF(_xlpm.weight&lt;40,_xlpm.weight,"BULK"))</f>
        <v>10</v>
      </c>
    </row>
    <row r="565" spans="2:8" x14ac:dyDescent="0.25">
      <c r="B565">
        <v>5583</v>
      </c>
      <c r="C565" s="18">
        <v>44579</v>
      </c>
      <c r="D565" t="s">
        <v>3650</v>
      </c>
      <c r="E565">
        <v>2</v>
      </c>
      <c r="F565" t="s">
        <v>3657</v>
      </c>
      <c r="G565">
        <f>IF(_xlfn.XLOOKUP(tblOrders4[[#This Row],[Product ID]],tblProducts[Item],tblProducts[Weight])&lt;40,_xlfn.XLOOKUP(tblOrders4[[#This Row],[Product ID]],tblProducts[Item],tblProducts[Weight]),"BULK")</f>
        <v>8</v>
      </c>
      <c r="H565">
        <f>_xlfn.LET(_xlpm.weight,_xlfn.XLOOKUP(tblOrders4[[#This Row],[Product ID]],tblProducts[Item],tblProducts[Weight]),
IF(_xlpm.weight&lt;40,_xlpm.weight,"BULK"))</f>
        <v>8</v>
      </c>
    </row>
    <row r="566" spans="2:8" x14ac:dyDescent="0.25">
      <c r="B566">
        <v>5584</v>
      </c>
      <c r="C566" s="18">
        <v>44579</v>
      </c>
      <c r="D566" t="s">
        <v>3659</v>
      </c>
      <c r="E566">
        <v>2</v>
      </c>
      <c r="F566" t="s">
        <v>3648</v>
      </c>
      <c r="G566" t="str">
        <f>IF(_xlfn.XLOOKUP(tblOrders4[[#This Row],[Product ID]],tblProducts[Item],tblProducts[Weight])&lt;40,_xlfn.XLOOKUP(tblOrders4[[#This Row],[Product ID]],tblProducts[Item],tblProducts[Weight]),"BULK")</f>
        <v>BULK</v>
      </c>
      <c r="H566" t="str">
        <f>_xlfn.LET(_xlpm.weight,_xlfn.XLOOKUP(tblOrders4[[#This Row],[Product ID]],tblProducts[Item],tblProducts[Weight]),
IF(_xlpm.weight&lt;40,_xlpm.weight,"BULK"))</f>
        <v>BULK</v>
      </c>
    </row>
    <row r="567" spans="2:8" x14ac:dyDescent="0.25">
      <c r="B567">
        <v>5585</v>
      </c>
      <c r="C567" s="18">
        <v>44579</v>
      </c>
      <c r="D567" t="s">
        <v>3659</v>
      </c>
      <c r="E567">
        <v>4</v>
      </c>
      <c r="F567" t="s">
        <v>3657</v>
      </c>
      <c r="G567" t="str">
        <f>IF(_xlfn.XLOOKUP(tblOrders4[[#This Row],[Product ID]],tblProducts[Item],tblProducts[Weight])&lt;40,_xlfn.XLOOKUP(tblOrders4[[#This Row],[Product ID]],tblProducts[Item],tblProducts[Weight]),"BULK")</f>
        <v>BULK</v>
      </c>
      <c r="H567" t="str">
        <f>_xlfn.LET(_xlpm.weight,_xlfn.XLOOKUP(tblOrders4[[#This Row],[Product ID]],tblProducts[Item],tblProducts[Weight]),
IF(_xlpm.weight&lt;40,_xlpm.weight,"BULK"))</f>
        <v>BULK</v>
      </c>
    </row>
    <row r="568" spans="2:8" x14ac:dyDescent="0.25">
      <c r="B568">
        <v>5586</v>
      </c>
      <c r="C568" s="18">
        <v>44579</v>
      </c>
      <c r="D568" t="s">
        <v>3659</v>
      </c>
      <c r="E568">
        <v>1</v>
      </c>
      <c r="F568" t="s">
        <v>3644</v>
      </c>
      <c r="G568" t="str">
        <f>IF(_xlfn.XLOOKUP(tblOrders4[[#This Row],[Product ID]],tblProducts[Item],tblProducts[Weight])&lt;40,_xlfn.XLOOKUP(tblOrders4[[#This Row],[Product ID]],tblProducts[Item],tblProducts[Weight]),"BULK")</f>
        <v>BULK</v>
      </c>
      <c r="H568" t="str">
        <f>_xlfn.LET(_xlpm.weight,_xlfn.XLOOKUP(tblOrders4[[#This Row],[Product ID]],tblProducts[Item],tblProducts[Weight]),
IF(_xlpm.weight&lt;40,_xlpm.weight,"BULK"))</f>
        <v>BULK</v>
      </c>
    </row>
    <row r="569" spans="2:8" x14ac:dyDescent="0.25">
      <c r="B569">
        <v>5587</v>
      </c>
      <c r="C569" s="18">
        <v>44579</v>
      </c>
      <c r="D569" t="s">
        <v>3658</v>
      </c>
      <c r="E569">
        <v>4</v>
      </c>
      <c r="F569" t="s">
        <v>3655</v>
      </c>
      <c r="G569">
        <f>IF(_xlfn.XLOOKUP(tblOrders4[[#This Row],[Product ID]],tblProducts[Item],tblProducts[Weight])&lt;40,_xlfn.XLOOKUP(tblOrders4[[#This Row],[Product ID]],tblProducts[Item],tblProducts[Weight]),"BULK")</f>
        <v>10</v>
      </c>
      <c r="H569">
        <f>_xlfn.LET(_xlpm.weight,_xlfn.XLOOKUP(tblOrders4[[#This Row],[Product ID]],tblProducts[Item],tblProducts[Weight]),
IF(_xlpm.weight&lt;40,_xlpm.weight,"BULK"))</f>
        <v>10</v>
      </c>
    </row>
    <row r="570" spans="2:8" x14ac:dyDescent="0.25">
      <c r="B570">
        <v>5588</v>
      </c>
      <c r="C570" s="18">
        <v>44579</v>
      </c>
      <c r="D570" t="s">
        <v>3659</v>
      </c>
      <c r="E570">
        <v>3</v>
      </c>
      <c r="F570" t="s">
        <v>3648</v>
      </c>
      <c r="G570" t="str">
        <f>IF(_xlfn.XLOOKUP(tblOrders4[[#This Row],[Product ID]],tblProducts[Item],tblProducts[Weight])&lt;40,_xlfn.XLOOKUP(tblOrders4[[#This Row],[Product ID]],tblProducts[Item],tblProducts[Weight]),"BULK")</f>
        <v>BULK</v>
      </c>
      <c r="H570" t="str">
        <f>_xlfn.LET(_xlpm.weight,_xlfn.XLOOKUP(tblOrders4[[#This Row],[Product ID]],tblProducts[Item],tblProducts[Weight]),
IF(_xlpm.weight&lt;40,_xlpm.weight,"BULK"))</f>
        <v>BULK</v>
      </c>
    </row>
    <row r="571" spans="2:8" x14ac:dyDescent="0.25">
      <c r="B571">
        <v>5589</v>
      </c>
      <c r="C571" s="18">
        <v>44579</v>
      </c>
      <c r="D571" t="s">
        <v>3651</v>
      </c>
      <c r="E571">
        <v>2</v>
      </c>
      <c r="F571" t="s">
        <v>3657</v>
      </c>
      <c r="G571">
        <f>IF(_xlfn.XLOOKUP(tblOrders4[[#This Row],[Product ID]],tblProducts[Item],tblProducts[Weight])&lt;40,_xlfn.XLOOKUP(tblOrders4[[#This Row],[Product ID]],tblProducts[Item],tblProducts[Weight]),"BULK")</f>
        <v>10</v>
      </c>
      <c r="H571">
        <f>_xlfn.LET(_xlpm.weight,_xlfn.XLOOKUP(tblOrders4[[#This Row],[Product ID]],tblProducts[Item],tblProducts[Weight]),
IF(_xlpm.weight&lt;40,_xlpm.weight,"BULK"))</f>
        <v>10</v>
      </c>
    </row>
    <row r="572" spans="2:8" x14ac:dyDescent="0.25">
      <c r="B572">
        <v>5590</v>
      </c>
      <c r="C572" s="18">
        <v>44579</v>
      </c>
      <c r="D572" t="s">
        <v>3643</v>
      </c>
      <c r="E572">
        <v>2</v>
      </c>
      <c r="F572" t="s">
        <v>3653</v>
      </c>
      <c r="G572">
        <f>IF(_xlfn.XLOOKUP(tblOrders4[[#This Row],[Product ID]],tblProducts[Item],tblProducts[Weight])&lt;40,_xlfn.XLOOKUP(tblOrders4[[#This Row],[Product ID]],tblProducts[Item],tblProducts[Weight]),"BULK")</f>
        <v>12</v>
      </c>
      <c r="H572">
        <f>_xlfn.LET(_xlpm.weight,_xlfn.XLOOKUP(tblOrders4[[#This Row],[Product ID]],tblProducts[Item],tblProducts[Weight]),
IF(_xlpm.weight&lt;40,_xlpm.weight,"BULK"))</f>
        <v>12</v>
      </c>
    </row>
    <row r="573" spans="2:8" x14ac:dyDescent="0.25">
      <c r="B573">
        <v>5591</v>
      </c>
      <c r="C573" s="18">
        <v>44579</v>
      </c>
      <c r="D573" t="s">
        <v>3652</v>
      </c>
      <c r="E573">
        <v>4</v>
      </c>
      <c r="F573" t="s">
        <v>3657</v>
      </c>
      <c r="G573">
        <f>IF(_xlfn.XLOOKUP(tblOrders4[[#This Row],[Product ID]],tblProducts[Item],tblProducts[Weight])&lt;40,_xlfn.XLOOKUP(tblOrders4[[#This Row],[Product ID]],tblProducts[Item],tblProducts[Weight]),"BULK")</f>
        <v>38</v>
      </c>
      <c r="H573">
        <f>_xlfn.LET(_xlpm.weight,_xlfn.XLOOKUP(tblOrders4[[#This Row],[Product ID]],tblProducts[Item],tblProducts[Weight]),
IF(_xlpm.weight&lt;40,_xlpm.weight,"BULK"))</f>
        <v>38</v>
      </c>
    </row>
    <row r="574" spans="2:8" x14ac:dyDescent="0.25">
      <c r="B574">
        <v>5592</v>
      </c>
      <c r="C574" s="18">
        <v>44579</v>
      </c>
      <c r="D574" t="s">
        <v>3645</v>
      </c>
      <c r="E574">
        <v>1</v>
      </c>
      <c r="F574" t="s">
        <v>3657</v>
      </c>
      <c r="G574" t="str">
        <f>IF(_xlfn.XLOOKUP(tblOrders4[[#This Row],[Product ID]],tblProducts[Item],tblProducts[Weight])&lt;40,_xlfn.XLOOKUP(tblOrders4[[#This Row],[Product ID]],tblProducts[Item],tblProducts[Weight]),"BULK")</f>
        <v>BULK</v>
      </c>
      <c r="H574" t="str">
        <f>_xlfn.LET(_xlpm.weight,_xlfn.XLOOKUP(tblOrders4[[#This Row],[Product ID]],tblProducts[Item],tblProducts[Weight]),
IF(_xlpm.weight&lt;40,_xlpm.weight,"BULK"))</f>
        <v>BULK</v>
      </c>
    </row>
    <row r="575" spans="2:8" x14ac:dyDescent="0.25">
      <c r="B575">
        <v>5593</v>
      </c>
      <c r="C575" s="18">
        <v>44579</v>
      </c>
      <c r="D575" t="s">
        <v>3650</v>
      </c>
      <c r="E575">
        <v>1</v>
      </c>
      <c r="F575" t="s">
        <v>3657</v>
      </c>
      <c r="G575">
        <f>IF(_xlfn.XLOOKUP(tblOrders4[[#This Row],[Product ID]],tblProducts[Item],tblProducts[Weight])&lt;40,_xlfn.XLOOKUP(tblOrders4[[#This Row],[Product ID]],tblProducts[Item],tblProducts[Weight]),"BULK")</f>
        <v>8</v>
      </c>
      <c r="H575">
        <f>_xlfn.LET(_xlpm.weight,_xlfn.XLOOKUP(tblOrders4[[#This Row],[Product ID]],tblProducts[Item],tblProducts[Weight]),
IF(_xlpm.weight&lt;40,_xlpm.weight,"BULK"))</f>
        <v>8</v>
      </c>
    </row>
    <row r="576" spans="2:8" x14ac:dyDescent="0.25">
      <c r="B576">
        <v>5594</v>
      </c>
      <c r="C576" s="18">
        <v>44579</v>
      </c>
      <c r="D576" t="s">
        <v>3654</v>
      </c>
      <c r="E576">
        <v>3</v>
      </c>
      <c r="F576" t="s">
        <v>3648</v>
      </c>
      <c r="G576" t="str">
        <f>IF(_xlfn.XLOOKUP(tblOrders4[[#This Row],[Product ID]],tblProducts[Item],tblProducts[Weight])&lt;40,_xlfn.XLOOKUP(tblOrders4[[#This Row],[Product ID]],tblProducts[Item],tblProducts[Weight]),"BULK")</f>
        <v>BULK</v>
      </c>
      <c r="H576" t="str">
        <f>_xlfn.LET(_xlpm.weight,_xlfn.XLOOKUP(tblOrders4[[#This Row],[Product ID]],tblProducts[Item],tblProducts[Weight]),
IF(_xlpm.weight&lt;40,_xlpm.weight,"BULK"))</f>
        <v>BULK</v>
      </c>
    </row>
    <row r="577" spans="2:8" x14ac:dyDescent="0.25">
      <c r="B577">
        <v>5595</v>
      </c>
      <c r="C577" s="18">
        <v>44579</v>
      </c>
      <c r="D577" t="s">
        <v>3652</v>
      </c>
      <c r="E577">
        <v>4</v>
      </c>
      <c r="F577" t="s">
        <v>3647</v>
      </c>
      <c r="G577">
        <f>IF(_xlfn.XLOOKUP(tblOrders4[[#This Row],[Product ID]],tblProducts[Item],tblProducts[Weight])&lt;40,_xlfn.XLOOKUP(tblOrders4[[#This Row],[Product ID]],tblProducts[Item],tblProducts[Weight]),"BULK")</f>
        <v>38</v>
      </c>
      <c r="H577">
        <f>_xlfn.LET(_xlpm.weight,_xlfn.XLOOKUP(tblOrders4[[#This Row],[Product ID]],tblProducts[Item],tblProducts[Weight]),
IF(_xlpm.weight&lt;40,_xlpm.weight,"BULK"))</f>
        <v>38</v>
      </c>
    </row>
    <row r="578" spans="2:8" x14ac:dyDescent="0.25">
      <c r="B578">
        <v>5596</v>
      </c>
      <c r="C578" s="18">
        <v>44579</v>
      </c>
      <c r="D578" t="s">
        <v>3650</v>
      </c>
      <c r="E578">
        <v>4</v>
      </c>
      <c r="F578" t="s">
        <v>3647</v>
      </c>
      <c r="G578">
        <f>IF(_xlfn.XLOOKUP(tblOrders4[[#This Row],[Product ID]],tblProducts[Item],tblProducts[Weight])&lt;40,_xlfn.XLOOKUP(tblOrders4[[#This Row],[Product ID]],tblProducts[Item],tblProducts[Weight]),"BULK")</f>
        <v>8</v>
      </c>
      <c r="H578">
        <f>_xlfn.LET(_xlpm.weight,_xlfn.XLOOKUP(tblOrders4[[#This Row],[Product ID]],tblProducts[Item],tblProducts[Weight]),
IF(_xlpm.weight&lt;40,_xlpm.weight,"BULK"))</f>
        <v>8</v>
      </c>
    </row>
    <row r="579" spans="2:8" x14ac:dyDescent="0.25">
      <c r="B579">
        <v>5597</v>
      </c>
      <c r="C579" s="18">
        <v>44579</v>
      </c>
      <c r="D579" t="s">
        <v>3659</v>
      </c>
      <c r="E579">
        <v>4</v>
      </c>
      <c r="F579" t="s">
        <v>3647</v>
      </c>
      <c r="G579" t="str">
        <f>IF(_xlfn.XLOOKUP(tblOrders4[[#This Row],[Product ID]],tblProducts[Item],tblProducts[Weight])&lt;40,_xlfn.XLOOKUP(tblOrders4[[#This Row],[Product ID]],tblProducts[Item],tblProducts[Weight]),"BULK")</f>
        <v>BULK</v>
      </c>
      <c r="H579" t="str">
        <f>_xlfn.LET(_xlpm.weight,_xlfn.XLOOKUP(tblOrders4[[#This Row],[Product ID]],tblProducts[Item],tblProducts[Weight]),
IF(_xlpm.weight&lt;40,_xlpm.weight,"BULK"))</f>
        <v>BULK</v>
      </c>
    </row>
    <row r="580" spans="2:8" x14ac:dyDescent="0.25">
      <c r="B580">
        <v>5598</v>
      </c>
      <c r="C580" s="18">
        <v>44579</v>
      </c>
      <c r="D580" t="s">
        <v>3654</v>
      </c>
      <c r="E580">
        <v>3</v>
      </c>
      <c r="F580" t="s">
        <v>3647</v>
      </c>
      <c r="G580" t="str">
        <f>IF(_xlfn.XLOOKUP(tblOrders4[[#This Row],[Product ID]],tblProducts[Item],tblProducts[Weight])&lt;40,_xlfn.XLOOKUP(tblOrders4[[#This Row],[Product ID]],tblProducts[Item],tblProducts[Weight]),"BULK")</f>
        <v>BULK</v>
      </c>
      <c r="H580" t="str">
        <f>_xlfn.LET(_xlpm.weight,_xlfn.XLOOKUP(tblOrders4[[#This Row],[Product ID]],tblProducts[Item],tblProducts[Weight]),
IF(_xlpm.weight&lt;40,_xlpm.weight,"BULK"))</f>
        <v>BULK</v>
      </c>
    </row>
    <row r="581" spans="2:8" x14ac:dyDescent="0.25">
      <c r="B581">
        <v>5599</v>
      </c>
      <c r="C581" s="18">
        <v>44579</v>
      </c>
      <c r="D581" t="s">
        <v>3643</v>
      </c>
      <c r="E581">
        <v>2</v>
      </c>
      <c r="F581" t="s">
        <v>3657</v>
      </c>
      <c r="G581">
        <f>IF(_xlfn.XLOOKUP(tblOrders4[[#This Row],[Product ID]],tblProducts[Item],tblProducts[Weight])&lt;40,_xlfn.XLOOKUP(tblOrders4[[#This Row],[Product ID]],tblProducts[Item],tblProducts[Weight]),"BULK")</f>
        <v>12</v>
      </c>
      <c r="H581">
        <f>_xlfn.LET(_xlpm.weight,_xlfn.XLOOKUP(tblOrders4[[#This Row],[Product ID]],tblProducts[Item],tblProducts[Weight]),
IF(_xlpm.weight&lt;40,_xlpm.weight,"BULK"))</f>
        <v>12</v>
      </c>
    </row>
    <row r="582" spans="2:8" x14ac:dyDescent="0.25">
      <c r="B582">
        <v>5600</v>
      </c>
      <c r="C582" s="18">
        <v>44579</v>
      </c>
      <c r="D582" t="s">
        <v>3652</v>
      </c>
      <c r="E582">
        <v>2</v>
      </c>
      <c r="F582" t="s">
        <v>3653</v>
      </c>
      <c r="G582">
        <f>IF(_xlfn.XLOOKUP(tblOrders4[[#This Row],[Product ID]],tblProducts[Item],tblProducts[Weight])&lt;40,_xlfn.XLOOKUP(tblOrders4[[#This Row],[Product ID]],tblProducts[Item],tblProducts[Weight]),"BULK")</f>
        <v>38</v>
      </c>
      <c r="H582">
        <f>_xlfn.LET(_xlpm.weight,_xlfn.XLOOKUP(tblOrders4[[#This Row],[Product ID]],tblProducts[Item],tblProducts[Weight]),
IF(_xlpm.weight&lt;40,_xlpm.weight,"BULK"))</f>
        <v>38</v>
      </c>
    </row>
    <row r="583" spans="2:8" x14ac:dyDescent="0.25">
      <c r="B583">
        <v>5601</v>
      </c>
      <c r="C583" s="18">
        <v>44579</v>
      </c>
      <c r="D583" t="s">
        <v>3646</v>
      </c>
      <c r="E583">
        <v>4</v>
      </c>
      <c r="F583" t="s">
        <v>3657</v>
      </c>
      <c r="G583">
        <f>IF(_xlfn.XLOOKUP(tblOrders4[[#This Row],[Product ID]],tblProducts[Item],tblProducts[Weight])&lt;40,_xlfn.XLOOKUP(tblOrders4[[#This Row],[Product ID]],tblProducts[Item],tblProducts[Weight]),"BULK")</f>
        <v>29</v>
      </c>
      <c r="H583">
        <f>_xlfn.LET(_xlpm.weight,_xlfn.XLOOKUP(tblOrders4[[#This Row],[Product ID]],tblProducts[Item],tblProducts[Weight]),
IF(_xlpm.weight&lt;40,_xlpm.weight,"BULK"))</f>
        <v>29</v>
      </c>
    </row>
    <row r="584" spans="2:8" x14ac:dyDescent="0.25">
      <c r="B584">
        <v>5602</v>
      </c>
      <c r="C584" s="18">
        <v>44579</v>
      </c>
      <c r="D584" t="s">
        <v>3652</v>
      </c>
      <c r="E584">
        <v>1</v>
      </c>
      <c r="F584" t="s">
        <v>3647</v>
      </c>
      <c r="G584">
        <f>IF(_xlfn.XLOOKUP(tblOrders4[[#This Row],[Product ID]],tblProducts[Item],tblProducts[Weight])&lt;40,_xlfn.XLOOKUP(tblOrders4[[#This Row],[Product ID]],tblProducts[Item],tblProducts[Weight]),"BULK")</f>
        <v>38</v>
      </c>
      <c r="H584">
        <f>_xlfn.LET(_xlpm.weight,_xlfn.XLOOKUP(tblOrders4[[#This Row],[Product ID]],tblProducts[Item],tblProducts[Weight]),
IF(_xlpm.weight&lt;40,_xlpm.weight,"BULK"))</f>
        <v>38</v>
      </c>
    </row>
    <row r="585" spans="2:8" x14ac:dyDescent="0.25">
      <c r="B585">
        <v>5603</v>
      </c>
      <c r="C585" s="18">
        <v>44579</v>
      </c>
      <c r="D585" t="s">
        <v>3650</v>
      </c>
      <c r="E585">
        <v>4</v>
      </c>
      <c r="F585" t="s">
        <v>3647</v>
      </c>
      <c r="G585">
        <f>IF(_xlfn.XLOOKUP(tblOrders4[[#This Row],[Product ID]],tblProducts[Item],tblProducts[Weight])&lt;40,_xlfn.XLOOKUP(tblOrders4[[#This Row],[Product ID]],tblProducts[Item],tblProducts[Weight]),"BULK")</f>
        <v>8</v>
      </c>
      <c r="H585">
        <f>_xlfn.LET(_xlpm.weight,_xlfn.XLOOKUP(tblOrders4[[#This Row],[Product ID]],tblProducts[Item],tblProducts[Weight]),
IF(_xlpm.weight&lt;40,_xlpm.weight,"BULK"))</f>
        <v>8</v>
      </c>
    </row>
    <row r="586" spans="2:8" x14ac:dyDescent="0.25">
      <c r="B586">
        <v>5604</v>
      </c>
      <c r="C586" s="18">
        <v>44579</v>
      </c>
      <c r="D586" t="s">
        <v>3658</v>
      </c>
      <c r="E586">
        <v>3</v>
      </c>
      <c r="F586" t="s">
        <v>3644</v>
      </c>
      <c r="G586">
        <f>IF(_xlfn.XLOOKUP(tblOrders4[[#This Row],[Product ID]],tblProducts[Item],tblProducts[Weight])&lt;40,_xlfn.XLOOKUP(tblOrders4[[#This Row],[Product ID]],tblProducts[Item],tblProducts[Weight]),"BULK")</f>
        <v>10</v>
      </c>
      <c r="H586">
        <f>_xlfn.LET(_xlpm.weight,_xlfn.XLOOKUP(tblOrders4[[#This Row],[Product ID]],tblProducts[Item],tblProducts[Weight]),
IF(_xlpm.weight&lt;40,_xlpm.weight,"BULK"))</f>
        <v>10</v>
      </c>
    </row>
    <row r="587" spans="2:8" x14ac:dyDescent="0.25">
      <c r="B587">
        <v>5605</v>
      </c>
      <c r="C587" s="18">
        <v>44580</v>
      </c>
      <c r="D587" t="s">
        <v>3646</v>
      </c>
      <c r="E587">
        <v>4</v>
      </c>
      <c r="F587" t="s">
        <v>3655</v>
      </c>
      <c r="G587">
        <f>IF(_xlfn.XLOOKUP(tblOrders4[[#This Row],[Product ID]],tblProducts[Item],tblProducts[Weight])&lt;40,_xlfn.XLOOKUP(tblOrders4[[#This Row],[Product ID]],tblProducts[Item],tblProducts[Weight]),"BULK")</f>
        <v>29</v>
      </c>
      <c r="H587">
        <f>_xlfn.LET(_xlpm.weight,_xlfn.XLOOKUP(tblOrders4[[#This Row],[Product ID]],tblProducts[Item],tblProducts[Weight]),
IF(_xlpm.weight&lt;40,_xlpm.weight,"BULK"))</f>
        <v>29</v>
      </c>
    </row>
    <row r="588" spans="2:8" x14ac:dyDescent="0.25">
      <c r="B588">
        <v>5606</v>
      </c>
      <c r="C588" s="18">
        <v>44580</v>
      </c>
      <c r="D588" t="s">
        <v>3650</v>
      </c>
      <c r="E588">
        <v>3</v>
      </c>
      <c r="F588" t="s">
        <v>3648</v>
      </c>
      <c r="G588">
        <f>IF(_xlfn.XLOOKUP(tblOrders4[[#This Row],[Product ID]],tblProducts[Item],tblProducts[Weight])&lt;40,_xlfn.XLOOKUP(tblOrders4[[#This Row],[Product ID]],tblProducts[Item],tblProducts[Weight]),"BULK")</f>
        <v>8</v>
      </c>
      <c r="H588">
        <f>_xlfn.LET(_xlpm.weight,_xlfn.XLOOKUP(tblOrders4[[#This Row],[Product ID]],tblProducts[Item],tblProducts[Weight]),
IF(_xlpm.weight&lt;40,_xlpm.weight,"BULK"))</f>
        <v>8</v>
      </c>
    </row>
    <row r="589" spans="2:8" x14ac:dyDescent="0.25">
      <c r="B589">
        <v>5607</v>
      </c>
      <c r="C589" s="18">
        <v>44580</v>
      </c>
      <c r="D589" t="s">
        <v>3658</v>
      </c>
      <c r="E589">
        <v>4</v>
      </c>
      <c r="F589" t="s">
        <v>3655</v>
      </c>
      <c r="G589">
        <f>IF(_xlfn.XLOOKUP(tblOrders4[[#This Row],[Product ID]],tblProducts[Item],tblProducts[Weight])&lt;40,_xlfn.XLOOKUP(tblOrders4[[#This Row],[Product ID]],tblProducts[Item],tblProducts[Weight]),"BULK")</f>
        <v>10</v>
      </c>
      <c r="H589">
        <f>_xlfn.LET(_xlpm.weight,_xlfn.XLOOKUP(tblOrders4[[#This Row],[Product ID]],tblProducts[Item],tblProducts[Weight]),
IF(_xlpm.weight&lt;40,_xlpm.weight,"BULK"))</f>
        <v>10</v>
      </c>
    </row>
    <row r="590" spans="2:8" x14ac:dyDescent="0.25">
      <c r="B590">
        <v>5608</v>
      </c>
      <c r="C590" s="18">
        <v>44580</v>
      </c>
      <c r="D590" t="s">
        <v>3654</v>
      </c>
      <c r="E590">
        <v>3</v>
      </c>
      <c r="F590" t="s">
        <v>3647</v>
      </c>
      <c r="G590" t="str">
        <f>IF(_xlfn.XLOOKUP(tblOrders4[[#This Row],[Product ID]],tblProducts[Item],tblProducts[Weight])&lt;40,_xlfn.XLOOKUP(tblOrders4[[#This Row],[Product ID]],tblProducts[Item],tblProducts[Weight]),"BULK")</f>
        <v>BULK</v>
      </c>
      <c r="H590" t="str">
        <f>_xlfn.LET(_xlpm.weight,_xlfn.XLOOKUP(tblOrders4[[#This Row],[Product ID]],tblProducts[Item],tblProducts[Weight]),
IF(_xlpm.weight&lt;40,_xlpm.weight,"BULK"))</f>
        <v>BULK</v>
      </c>
    </row>
    <row r="591" spans="2:8" x14ac:dyDescent="0.25">
      <c r="B591">
        <v>5609</v>
      </c>
      <c r="C591" s="18">
        <v>44580</v>
      </c>
      <c r="D591" t="s">
        <v>3650</v>
      </c>
      <c r="E591">
        <v>1</v>
      </c>
      <c r="F591" t="s">
        <v>3648</v>
      </c>
      <c r="G591">
        <f>IF(_xlfn.XLOOKUP(tblOrders4[[#This Row],[Product ID]],tblProducts[Item],tblProducts[Weight])&lt;40,_xlfn.XLOOKUP(tblOrders4[[#This Row],[Product ID]],tblProducts[Item],tblProducts[Weight]),"BULK")</f>
        <v>8</v>
      </c>
      <c r="H591">
        <f>_xlfn.LET(_xlpm.weight,_xlfn.XLOOKUP(tblOrders4[[#This Row],[Product ID]],tblProducts[Item],tblProducts[Weight]),
IF(_xlpm.weight&lt;40,_xlpm.weight,"BULK"))</f>
        <v>8</v>
      </c>
    </row>
    <row r="592" spans="2:8" x14ac:dyDescent="0.25">
      <c r="B592">
        <v>5610</v>
      </c>
      <c r="C592" s="18">
        <v>44580</v>
      </c>
      <c r="D592" t="s">
        <v>3658</v>
      </c>
      <c r="E592">
        <v>1</v>
      </c>
      <c r="F592" t="s">
        <v>3657</v>
      </c>
      <c r="G592">
        <f>IF(_xlfn.XLOOKUP(tblOrders4[[#This Row],[Product ID]],tblProducts[Item],tblProducts[Weight])&lt;40,_xlfn.XLOOKUP(tblOrders4[[#This Row],[Product ID]],tblProducts[Item],tblProducts[Weight]),"BULK")</f>
        <v>10</v>
      </c>
      <c r="H592">
        <f>_xlfn.LET(_xlpm.weight,_xlfn.XLOOKUP(tblOrders4[[#This Row],[Product ID]],tblProducts[Item],tblProducts[Weight]),
IF(_xlpm.weight&lt;40,_xlpm.weight,"BULK"))</f>
        <v>10</v>
      </c>
    </row>
    <row r="593" spans="2:8" x14ac:dyDescent="0.25">
      <c r="B593">
        <v>5611</v>
      </c>
      <c r="C593" s="18">
        <v>44580</v>
      </c>
      <c r="D593" t="s">
        <v>3645</v>
      </c>
      <c r="E593">
        <v>4</v>
      </c>
      <c r="F593" t="s">
        <v>3657</v>
      </c>
      <c r="G593" t="str">
        <f>IF(_xlfn.XLOOKUP(tblOrders4[[#This Row],[Product ID]],tblProducts[Item],tblProducts[Weight])&lt;40,_xlfn.XLOOKUP(tblOrders4[[#This Row],[Product ID]],tblProducts[Item],tblProducts[Weight]),"BULK")</f>
        <v>BULK</v>
      </c>
      <c r="H593" t="str">
        <f>_xlfn.LET(_xlpm.weight,_xlfn.XLOOKUP(tblOrders4[[#This Row],[Product ID]],tblProducts[Item],tblProducts[Weight]),
IF(_xlpm.weight&lt;40,_xlpm.weight,"BULK"))</f>
        <v>BULK</v>
      </c>
    </row>
    <row r="594" spans="2:8" x14ac:dyDescent="0.25">
      <c r="B594">
        <v>5612</v>
      </c>
      <c r="C594" s="18">
        <v>44580</v>
      </c>
      <c r="D594" t="s">
        <v>3651</v>
      </c>
      <c r="E594">
        <v>3</v>
      </c>
      <c r="F594" t="s">
        <v>3653</v>
      </c>
      <c r="G594">
        <f>IF(_xlfn.XLOOKUP(tblOrders4[[#This Row],[Product ID]],tblProducts[Item],tblProducts[Weight])&lt;40,_xlfn.XLOOKUP(tblOrders4[[#This Row],[Product ID]],tblProducts[Item],tblProducts[Weight]),"BULK")</f>
        <v>10</v>
      </c>
      <c r="H594">
        <f>_xlfn.LET(_xlpm.weight,_xlfn.XLOOKUP(tblOrders4[[#This Row],[Product ID]],tblProducts[Item],tblProducts[Weight]),
IF(_xlpm.weight&lt;40,_xlpm.weight,"BULK"))</f>
        <v>10</v>
      </c>
    </row>
    <row r="595" spans="2:8" x14ac:dyDescent="0.25">
      <c r="B595">
        <v>5613</v>
      </c>
      <c r="C595" s="18">
        <v>44580</v>
      </c>
      <c r="D595" t="s">
        <v>3652</v>
      </c>
      <c r="E595">
        <v>1</v>
      </c>
      <c r="F595" t="s">
        <v>3647</v>
      </c>
      <c r="G595">
        <f>IF(_xlfn.XLOOKUP(tblOrders4[[#This Row],[Product ID]],tblProducts[Item],tblProducts[Weight])&lt;40,_xlfn.XLOOKUP(tblOrders4[[#This Row],[Product ID]],tblProducts[Item],tblProducts[Weight]),"BULK")</f>
        <v>38</v>
      </c>
      <c r="H595">
        <f>_xlfn.LET(_xlpm.weight,_xlfn.XLOOKUP(tblOrders4[[#This Row],[Product ID]],tblProducts[Item],tblProducts[Weight]),
IF(_xlpm.weight&lt;40,_xlpm.weight,"BULK"))</f>
        <v>38</v>
      </c>
    </row>
    <row r="596" spans="2:8" x14ac:dyDescent="0.25">
      <c r="B596">
        <v>5614</v>
      </c>
      <c r="C596" s="18">
        <v>44580</v>
      </c>
      <c r="D596" t="s">
        <v>3652</v>
      </c>
      <c r="E596">
        <v>1</v>
      </c>
      <c r="F596" t="s">
        <v>3648</v>
      </c>
      <c r="G596">
        <f>IF(_xlfn.XLOOKUP(tblOrders4[[#This Row],[Product ID]],tblProducts[Item],tblProducts[Weight])&lt;40,_xlfn.XLOOKUP(tblOrders4[[#This Row],[Product ID]],tblProducts[Item],tblProducts[Weight]),"BULK")</f>
        <v>38</v>
      </c>
      <c r="H596">
        <f>_xlfn.LET(_xlpm.weight,_xlfn.XLOOKUP(tblOrders4[[#This Row],[Product ID]],tblProducts[Item],tblProducts[Weight]),
IF(_xlpm.weight&lt;40,_xlpm.weight,"BULK"))</f>
        <v>38</v>
      </c>
    </row>
    <row r="597" spans="2:8" x14ac:dyDescent="0.25">
      <c r="B597">
        <v>5615</v>
      </c>
      <c r="C597" s="18">
        <v>44580</v>
      </c>
      <c r="D597" t="s">
        <v>3650</v>
      </c>
      <c r="E597">
        <v>1</v>
      </c>
      <c r="F597" t="s">
        <v>3648</v>
      </c>
      <c r="G597">
        <f>IF(_xlfn.XLOOKUP(tblOrders4[[#This Row],[Product ID]],tblProducts[Item],tblProducts[Weight])&lt;40,_xlfn.XLOOKUP(tblOrders4[[#This Row],[Product ID]],tblProducts[Item],tblProducts[Weight]),"BULK")</f>
        <v>8</v>
      </c>
      <c r="H597">
        <f>_xlfn.LET(_xlpm.weight,_xlfn.XLOOKUP(tblOrders4[[#This Row],[Product ID]],tblProducts[Item],tblProducts[Weight]),
IF(_xlpm.weight&lt;40,_xlpm.weight,"BULK"))</f>
        <v>8</v>
      </c>
    </row>
    <row r="598" spans="2:8" x14ac:dyDescent="0.25">
      <c r="B598">
        <v>5616</v>
      </c>
      <c r="C598" s="18">
        <v>44580</v>
      </c>
      <c r="D598" t="s">
        <v>3659</v>
      </c>
      <c r="E598">
        <v>3</v>
      </c>
      <c r="F598" t="s">
        <v>3644</v>
      </c>
      <c r="G598" t="str">
        <f>IF(_xlfn.XLOOKUP(tblOrders4[[#This Row],[Product ID]],tblProducts[Item],tblProducts[Weight])&lt;40,_xlfn.XLOOKUP(tblOrders4[[#This Row],[Product ID]],tblProducts[Item],tblProducts[Weight]),"BULK")</f>
        <v>BULK</v>
      </c>
      <c r="H598" t="str">
        <f>_xlfn.LET(_xlpm.weight,_xlfn.XLOOKUP(tblOrders4[[#This Row],[Product ID]],tblProducts[Item],tblProducts[Weight]),
IF(_xlpm.weight&lt;40,_xlpm.weight,"BULK"))</f>
        <v>BULK</v>
      </c>
    </row>
    <row r="599" spans="2:8" x14ac:dyDescent="0.25">
      <c r="B599">
        <v>5617</v>
      </c>
      <c r="C599" s="18">
        <v>44580</v>
      </c>
      <c r="D599" t="s">
        <v>3645</v>
      </c>
      <c r="E599">
        <v>2</v>
      </c>
      <c r="F599" t="s">
        <v>3657</v>
      </c>
      <c r="G599" t="str">
        <f>IF(_xlfn.XLOOKUP(tblOrders4[[#This Row],[Product ID]],tblProducts[Item],tblProducts[Weight])&lt;40,_xlfn.XLOOKUP(tblOrders4[[#This Row],[Product ID]],tblProducts[Item],tblProducts[Weight]),"BULK")</f>
        <v>BULK</v>
      </c>
      <c r="H599" t="str">
        <f>_xlfn.LET(_xlpm.weight,_xlfn.XLOOKUP(tblOrders4[[#This Row],[Product ID]],tblProducts[Item],tblProducts[Weight]),
IF(_xlpm.weight&lt;40,_xlpm.weight,"BULK"))</f>
        <v>BULK</v>
      </c>
    </row>
    <row r="600" spans="2:8" x14ac:dyDescent="0.25">
      <c r="B600">
        <v>5618</v>
      </c>
      <c r="C600" s="18">
        <v>44580</v>
      </c>
      <c r="D600" t="s">
        <v>3656</v>
      </c>
      <c r="E600">
        <v>3</v>
      </c>
      <c r="F600" t="s">
        <v>3657</v>
      </c>
      <c r="G600">
        <f>IF(_xlfn.XLOOKUP(tblOrders4[[#This Row],[Product ID]],tblProducts[Item],tblProducts[Weight])&lt;40,_xlfn.XLOOKUP(tblOrders4[[#This Row],[Product ID]],tblProducts[Item],tblProducts[Weight]),"BULK")</f>
        <v>33</v>
      </c>
      <c r="H600">
        <f>_xlfn.LET(_xlpm.weight,_xlfn.XLOOKUP(tblOrders4[[#This Row],[Product ID]],tblProducts[Item],tblProducts[Weight]),
IF(_xlpm.weight&lt;40,_xlpm.weight,"BULK"))</f>
        <v>33</v>
      </c>
    </row>
    <row r="601" spans="2:8" x14ac:dyDescent="0.25">
      <c r="B601">
        <v>5619</v>
      </c>
      <c r="C601" s="18">
        <v>44580</v>
      </c>
      <c r="D601" t="s">
        <v>3645</v>
      </c>
      <c r="E601">
        <v>4</v>
      </c>
      <c r="F601" t="s">
        <v>3644</v>
      </c>
      <c r="G601" t="str">
        <f>IF(_xlfn.XLOOKUP(tblOrders4[[#This Row],[Product ID]],tblProducts[Item],tblProducts[Weight])&lt;40,_xlfn.XLOOKUP(tblOrders4[[#This Row],[Product ID]],tblProducts[Item],tblProducts[Weight]),"BULK")</f>
        <v>BULK</v>
      </c>
      <c r="H601" t="str">
        <f>_xlfn.LET(_xlpm.weight,_xlfn.XLOOKUP(tblOrders4[[#This Row],[Product ID]],tblProducts[Item],tblProducts[Weight]),
IF(_xlpm.weight&lt;40,_xlpm.weight,"BULK"))</f>
        <v>BULK</v>
      </c>
    </row>
    <row r="602" spans="2:8" x14ac:dyDescent="0.25">
      <c r="B602">
        <v>5620</v>
      </c>
      <c r="C602" s="18">
        <v>44580</v>
      </c>
      <c r="D602" t="s">
        <v>3649</v>
      </c>
      <c r="E602">
        <v>1</v>
      </c>
      <c r="F602" t="s">
        <v>3655</v>
      </c>
      <c r="G602">
        <f>IF(_xlfn.XLOOKUP(tblOrders4[[#This Row],[Product ID]],tblProducts[Item],tblProducts[Weight])&lt;40,_xlfn.XLOOKUP(tblOrders4[[#This Row],[Product ID]],tblProducts[Item],tblProducts[Weight]),"BULK")</f>
        <v>29</v>
      </c>
      <c r="H602">
        <f>_xlfn.LET(_xlpm.weight,_xlfn.XLOOKUP(tblOrders4[[#This Row],[Product ID]],tblProducts[Item],tblProducts[Weight]),
IF(_xlpm.weight&lt;40,_xlpm.weight,"BULK"))</f>
        <v>29</v>
      </c>
    </row>
    <row r="603" spans="2:8" x14ac:dyDescent="0.25">
      <c r="B603">
        <v>5621</v>
      </c>
      <c r="C603" s="18">
        <v>44580</v>
      </c>
      <c r="D603" t="s">
        <v>3652</v>
      </c>
      <c r="E603">
        <v>1</v>
      </c>
      <c r="F603" t="s">
        <v>3653</v>
      </c>
      <c r="G603">
        <f>IF(_xlfn.XLOOKUP(tblOrders4[[#This Row],[Product ID]],tblProducts[Item],tblProducts[Weight])&lt;40,_xlfn.XLOOKUP(tblOrders4[[#This Row],[Product ID]],tblProducts[Item],tblProducts[Weight]),"BULK")</f>
        <v>38</v>
      </c>
      <c r="H603">
        <f>_xlfn.LET(_xlpm.weight,_xlfn.XLOOKUP(tblOrders4[[#This Row],[Product ID]],tblProducts[Item],tblProducts[Weight]),
IF(_xlpm.weight&lt;40,_xlpm.weight,"BULK"))</f>
        <v>38</v>
      </c>
    </row>
    <row r="604" spans="2:8" x14ac:dyDescent="0.25">
      <c r="B604">
        <v>5622</v>
      </c>
      <c r="C604" s="18">
        <v>44580</v>
      </c>
      <c r="D604" t="s">
        <v>3651</v>
      </c>
      <c r="E604">
        <v>1</v>
      </c>
      <c r="F604" t="s">
        <v>3647</v>
      </c>
      <c r="G604">
        <f>IF(_xlfn.XLOOKUP(tblOrders4[[#This Row],[Product ID]],tblProducts[Item],tblProducts[Weight])&lt;40,_xlfn.XLOOKUP(tblOrders4[[#This Row],[Product ID]],tblProducts[Item],tblProducts[Weight]),"BULK")</f>
        <v>10</v>
      </c>
      <c r="H604">
        <f>_xlfn.LET(_xlpm.weight,_xlfn.XLOOKUP(tblOrders4[[#This Row],[Product ID]],tblProducts[Item],tblProducts[Weight]),
IF(_xlpm.weight&lt;40,_xlpm.weight,"BULK"))</f>
        <v>10</v>
      </c>
    </row>
    <row r="605" spans="2:8" x14ac:dyDescent="0.25">
      <c r="B605">
        <v>5623</v>
      </c>
      <c r="C605" s="18">
        <v>44580</v>
      </c>
      <c r="D605" t="s">
        <v>3658</v>
      </c>
      <c r="E605">
        <v>1</v>
      </c>
      <c r="F605" t="s">
        <v>3648</v>
      </c>
      <c r="G605">
        <f>IF(_xlfn.XLOOKUP(tblOrders4[[#This Row],[Product ID]],tblProducts[Item],tblProducts[Weight])&lt;40,_xlfn.XLOOKUP(tblOrders4[[#This Row],[Product ID]],tblProducts[Item],tblProducts[Weight]),"BULK")</f>
        <v>10</v>
      </c>
      <c r="H605">
        <f>_xlfn.LET(_xlpm.weight,_xlfn.XLOOKUP(tblOrders4[[#This Row],[Product ID]],tblProducts[Item],tblProducts[Weight]),
IF(_xlpm.weight&lt;40,_xlpm.weight,"BULK"))</f>
        <v>10</v>
      </c>
    </row>
    <row r="606" spans="2:8" x14ac:dyDescent="0.25">
      <c r="B606">
        <v>5624</v>
      </c>
      <c r="C606" s="18">
        <v>44580</v>
      </c>
      <c r="D606" t="s">
        <v>3645</v>
      </c>
      <c r="E606">
        <v>1</v>
      </c>
      <c r="F606" t="s">
        <v>3657</v>
      </c>
      <c r="G606" t="str">
        <f>IF(_xlfn.XLOOKUP(tblOrders4[[#This Row],[Product ID]],tblProducts[Item],tblProducts[Weight])&lt;40,_xlfn.XLOOKUP(tblOrders4[[#This Row],[Product ID]],tblProducts[Item],tblProducts[Weight]),"BULK")</f>
        <v>BULK</v>
      </c>
      <c r="H606" t="str">
        <f>_xlfn.LET(_xlpm.weight,_xlfn.XLOOKUP(tblOrders4[[#This Row],[Product ID]],tblProducts[Item],tblProducts[Weight]),
IF(_xlpm.weight&lt;40,_xlpm.weight,"BULK"))</f>
        <v>BULK</v>
      </c>
    </row>
    <row r="607" spans="2:8" x14ac:dyDescent="0.25">
      <c r="B607">
        <v>5625</v>
      </c>
      <c r="C607" s="18">
        <v>44580</v>
      </c>
      <c r="D607" t="s">
        <v>3658</v>
      </c>
      <c r="E607">
        <v>3</v>
      </c>
      <c r="F607" t="s">
        <v>3657</v>
      </c>
      <c r="G607">
        <f>IF(_xlfn.XLOOKUP(tblOrders4[[#This Row],[Product ID]],tblProducts[Item],tblProducts[Weight])&lt;40,_xlfn.XLOOKUP(tblOrders4[[#This Row],[Product ID]],tblProducts[Item],tblProducts[Weight]),"BULK")</f>
        <v>10</v>
      </c>
      <c r="H607">
        <f>_xlfn.LET(_xlpm.weight,_xlfn.XLOOKUP(tblOrders4[[#This Row],[Product ID]],tblProducts[Item],tblProducts[Weight]),
IF(_xlpm.weight&lt;40,_xlpm.weight,"BULK"))</f>
        <v>10</v>
      </c>
    </row>
    <row r="608" spans="2:8" x14ac:dyDescent="0.25">
      <c r="B608">
        <v>5626</v>
      </c>
      <c r="C608" s="18">
        <v>44580</v>
      </c>
      <c r="D608" t="s">
        <v>3654</v>
      </c>
      <c r="E608">
        <v>1</v>
      </c>
      <c r="F608" t="s">
        <v>3644</v>
      </c>
      <c r="G608" t="str">
        <f>IF(_xlfn.XLOOKUP(tblOrders4[[#This Row],[Product ID]],tblProducts[Item],tblProducts[Weight])&lt;40,_xlfn.XLOOKUP(tblOrders4[[#This Row],[Product ID]],tblProducts[Item],tblProducts[Weight]),"BULK")</f>
        <v>BULK</v>
      </c>
      <c r="H608" t="str">
        <f>_xlfn.LET(_xlpm.weight,_xlfn.XLOOKUP(tblOrders4[[#This Row],[Product ID]],tblProducts[Item],tblProducts[Weight]),
IF(_xlpm.weight&lt;40,_xlpm.weight,"BULK"))</f>
        <v>BULK</v>
      </c>
    </row>
    <row r="609" spans="2:8" x14ac:dyDescent="0.25">
      <c r="B609">
        <v>5627</v>
      </c>
      <c r="C609" s="18">
        <v>44580</v>
      </c>
      <c r="D609" t="s">
        <v>3649</v>
      </c>
      <c r="E609">
        <v>2</v>
      </c>
      <c r="F609" t="s">
        <v>3655</v>
      </c>
      <c r="G609">
        <f>IF(_xlfn.XLOOKUP(tblOrders4[[#This Row],[Product ID]],tblProducts[Item],tblProducts[Weight])&lt;40,_xlfn.XLOOKUP(tblOrders4[[#This Row],[Product ID]],tblProducts[Item],tblProducts[Weight]),"BULK")</f>
        <v>29</v>
      </c>
      <c r="H609">
        <f>_xlfn.LET(_xlpm.weight,_xlfn.XLOOKUP(tblOrders4[[#This Row],[Product ID]],tblProducts[Item],tblProducts[Weight]),
IF(_xlpm.weight&lt;40,_xlpm.weight,"BULK"))</f>
        <v>29</v>
      </c>
    </row>
    <row r="610" spans="2:8" x14ac:dyDescent="0.25">
      <c r="B610">
        <v>5628</v>
      </c>
      <c r="C610" s="18">
        <v>44580</v>
      </c>
      <c r="D610" t="s">
        <v>3654</v>
      </c>
      <c r="E610">
        <v>3</v>
      </c>
      <c r="F610" t="s">
        <v>3657</v>
      </c>
      <c r="G610" t="str">
        <f>IF(_xlfn.XLOOKUP(tblOrders4[[#This Row],[Product ID]],tblProducts[Item],tblProducts[Weight])&lt;40,_xlfn.XLOOKUP(tblOrders4[[#This Row],[Product ID]],tblProducts[Item],tblProducts[Weight]),"BULK")</f>
        <v>BULK</v>
      </c>
      <c r="H610" t="str">
        <f>_xlfn.LET(_xlpm.weight,_xlfn.XLOOKUP(tblOrders4[[#This Row],[Product ID]],tblProducts[Item],tblProducts[Weight]),
IF(_xlpm.weight&lt;40,_xlpm.weight,"BULK"))</f>
        <v>BULK</v>
      </c>
    </row>
    <row r="611" spans="2:8" x14ac:dyDescent="0.25">
      <c r="B611">
        <v>5629</v>
      </c>
      <c r="C611" s="18">
        <v>44580</v>
      </c>
      <c r="D611" t="s">
        <v>3652</v>
      </c>
      <c r="E611">
        <v>3</v>
      </c>
      <c r="F611" t="s">
        <v>3655</v>
      </c>
      <c r="G611">
        <f>IF(_xlfn.XLOOKUP(tblOrders4[[#This Row],[Product ID]],tblProducts[Item],tblProducts[Weight])&lt;40,_xlfn.XLOOKUP(tblOrders4[[#This Row],[Product ID]],tblProducts[Item],tblProducts[Weight]),"BULK")</f>
        <v>38</v>
      </c>
      <c r="H611">
        <f>_xlfn.LET(_xlpm.weight,_xlfn.XLOOKUP(tblOrders4[[#This Row],[Product ID]],tblProducts[Item],tblProducts[Weight]),
IF(_xlpm.weight&lt;40,_xlpm.weight,"BULK"))</f>
        <v>38</v>
      </c>
    </row>
    <row r="612" spans="2:8" x14ac:dyDescent="0.25">
      <c r="B612">
        <v>5630</v>
      </c>
      <c r="C612" s="18">
        <v>44580</v>
      </c>
      <c r="D612" t="s">
        <v>3658</v>
      </c>
      <c r="E612">
        <v>1</v>
      </c>
      <c r="F612" t="s">
        <v>3653</v>
      </c>
      <c r="G612">
        <f>IF(_xlfn.XLOOKUP(tblOrders4[[#This Row],[Product ID]],tblProducts[Item],tblProducts[Weight])&lt;40,_xlfn.XLOOKUP(tblOrders4[[#This Row],[Product ID]],tblProducts[Item],tblProducts[Weight]),"BULK")</f>
        <v>10</v>
      </c>
      <c r="H612">
        <f>_xlfn.LET(_xlpm.weight,_xlfn.XLOOKUP(tblOrders4[[#This Row],[Product ID]],tblProducts[Item],tblProducts[Weight]),
IF(_xlpm.weight&lt;40,_xlpm.weight,"BULK"))</f>
        <v>10</v>
      </c>
    </row>
    <row r="613" spans="2:8" x14ac:dyDescent="0.25">
      <c r="B613">
        <v>5631</v>
      </c>
      <c r="C613" s="18">
        <v>44580</v>
      </c>
      <c r="D613" t="s">
        <v>3659</v>
      </c>
      <c r="E613">
        <v>2</v>
      </c>
      <c r="F613" t="s">
        <v>3647</v>
      </c>
      <c r="G613" t="str">
        <f>IF(_xlfn.XLOOKUP(tblOrders4[[#This Row],[Product ID]],tblProducts[Item],tblProducts[Weight])&lt;40,_xlfn.XLOOKUP(tblOrders4[[#This Row],[Product ID]],tblProducts[Item],tblProducts[Weight]),"BULK")</f>
        <v>BULK</v>
      </c>
      <c r="H613" t="str">
        <f>_xlfn.LET(_xlpm.weight,_xlfn.XLOOKUP(tblOrders4[[#This Row],[Product ID]],tblProducts[Item],tblProducts[Weight]),
IF(_xlpm.weight&lt;40,_xlpm.weight,"BULK"))</f>
        <v>BULK</v>
      </c>
    </row>
    <row r="614" spans="2:8" x14ac:dyDescent="0.25">
      <c r="B614">
        <v>5632</v>
      </c>
      <c r="C614" s="18">
        <v>44581</v>
      </c>
      <c r="D614" t="s">
        <v>3652</v>
      </c>
      <c r="E614">
        <v>1</v>
      </c>
      <c r="F614" t="s">
        <v>3644</v>
      </c>
      <c r="G614">
        <f>IF(_xlfn.XLOOKUP(tblOrders4[[#This Row],[Product ID]],tblProducts[Item],tblProducts[Weight])&lt;40,_xlfn.XLOOKUP(tblOrders4[[#This Row],[Product ID]],tblProducts[Item],tblProducts[Weight]),"BULK")</f>
        <v>38</v>
      </c>
      <c r="H614">
        <f>_xlfn.LET(_xlpm.weight,_xlfn.XLOOKUP(tblOrders4[[#This Row],[Product ID]],tblProducts[Item],tblProducts[Weight]),
IF(_xlpm.weight&lt;40,_xlpm.weight,"BULK"))</f>
        <v>38</v>
      </c>
    </row>
    <row r="615" spans="2:8" x14ac:dyDescent="0.25">
      <c r="B615">
        <v>5633</v>
      </c>
      <c r="C615" s="18">
        <v>44581</v>
      </c>
      <c r="D615" t="s">
        <v>3659</v>
      </c>
      <c r="E615">
        <v>3</v>
      </c>
      <c r="F615" t="s">
        <v>3644</v>
      </c>
      <c r="G615" t="str">
        <f>IF(_xlfn.XLOOKUP(tblOrders4[[#This Row],[Product ID]],tblProducts[Item],tblProducts[Weight])&lt;40,_xlfn.XLOOKUP(tblOrders4[[#This Row],[Product ID]],tblProducts[Item],tblProducts[Weight]),"BULK")</f>
        <v>BULK</v>
      </c>
      <c r="H615" t="str">
        <f>_xlfn.LET(_xlpm.weight,_xlfn.XLOOKUP(tblOrders4[[#This Row],[Product ID]],tblProducts[Item],tblProducts[Weight]),
IF(_xlpm.weight&lt;40,_xlpm.weight,"BULK"))</f>
        <v>BULK</v>
      </c>
    </row>
    <row r="616" spans="2:8" x14ac:dyDescent="0.25">
      <c r="B616">
        <v>5634</v>
      </c>
      <c r="C616" s="18">
        <v>44581</v>
      </c>
      <c r="D616" t="s">
        <v>3645</v>
      </c>
      <c r="E616">
        <v>1</v>
      </c>
      <c r="F616" t="s">
        <v>3655</v>
      </c>
      <c r="G616" t="str">
        <f>IF(_xlfn.XLOOKUP(tblOrders4[[#This Row],[Product ID]],tblProducts[Item],tblProducts[Weight])&lt;40,_xlfn.XLOOKUP(tblOrders4[[#This Row],[Product ID]],tblProducts[Item],tblProducts[Weight]),"BULK")</f>
        <v>BULK</v>
      </c>
      <c r="H616" t="str">
        <f>_xlfn.LET(_xlpm.weight,_xlfn.XLOOKUP(tblOrders4[[#This Row],[Product ID]],tblProducts[Item],tblProducts[Weight]),
IF(_xlpm.weight&lt;40,_xlpm.weight,"BULK"))</f>
        <v>BULK</v>
      </c>
    </row>
    <row r="617" spans="2:8" x14ac:dyDescent="0.25">
      <c r="B617">
        <v>5635</v>
      </c>
      <c r="C617" s="18">
        <v>44581</v>
      </c>
      <c r="D617" t="s">
        <v>3652</v>
      </c>
      <c r="E617">
        <v>2</v>
      </c>
      <c r="F617" t="s">
        <v>3644</v>
      </c>
      <c r="G617">
        <f>IF(_xlfn.XLOOKUP(tblOrders4[[#This Row],[Product ID]],tblProducts[Item],tblProducts[Weight])&lt;40,_xlfn.XLOOKUP(tblOrders4[[#This Row],[Product ID]],tblProducts[Item],tblProducts[Weight]),"BULK")</f>
        <v>38</v>
      </c>
      <c r="H617">
        <f>_xlfn.LET(_xlpm.weight,_xlfn.XLOOKUP(tblOrders4[[#This Row],[Product ID]],tblProducts[Item],tblProducts[Weight]),
IF(_xlpm.weight&lt;40,_xlpm.weight,"BULK"))</f>
        <v>38</v>
      </c>
    </row>
    <row r="618" spans="2:8" x14ac:dyDescent="0.25">
      <c r="B618">
        <v>5636</v>
      </c>
      <c r="C618" s="18">
        <v>44581</v>
      </c>
      <c r="D618" t="s">
        <v>3658</v>
      </c>
      <c r="E618">
        <v>2</v>
      </c>
      <c r="F618" t="s">
        <v>3647</v>
      </c>
      <c r="G618">
        <f>IF(_xlfn.XLOOKUP(tblOrders4[[#This Row],[Product ID]],tblProducts[Item],tblProducts[Weight])&lt;40,_xlfn.XLOOKUP(tblOrders4[[#This Row],[Product ID]],tblProducts[Item],tblProducts[Weight]),"BULK")</f>
        <v>10</v>
      </c>
      <c r="H618">
        <f>_xlfn.LET(_xlpm.weight,_xlfn.XLOOKUP(tblOrders4[[#This Row],[Product ID]],tblProducts[Item],tblProducts[Weight]),
IF(_xlpm.weight&lt;40,_xlpm.weight,"BULK"))</f>
        <v>10</v>
      </c>
    </row>
    <row r="619" spans="2:8" x14ac:dyDescent="0.25">
      <c r="B619">
        <v>5637</v>
      </c>
      <c r="C619" s="18">
        <v>44581</v>
      </c>
      <c r="D619" t="s">
        <v>3658</v>
      </c>
      <c r="E619">
        <v>4</v>
      </c>
      <c r="F619" t="s">
        <v>3648</v>
      </c>
      <c r="G619">
        <f>IF(_xlfn.XLOOKUP(tblOrders4[[#This Row],[Product ID]],tblProducts[Item],tblProducts[Weight])&lt;40,_xlfn.XLOOKUP(tblOrders4[[#This Row],[Product ID]],tblProducts[Item],tblProducts[Weight]),"BULK")</f>
        <v>10</v>
      </c>
      <c r="H619">
        <f>_xlfn.LET(_xlpm.weight,_xlfn.XLOOKUP(tblOrders4[[#This Row],[Product ID]],tblProducts[Item],tblProducts[Weight]),
IF(_xlpm.weight&lt;40,_xlpm.weight,"BULK"))</f>
        <v>10</v>
      </c>
    </row>
    <row r="620" spans="2:8" x14ac:dyDescent="0.25">
      <c r="B620">
        <v>5638</v>
      </c>
      <c r="C620" s="18">
        <v>44581</v>
      </c>
      <c r="D620" t="s">
        <v>3646</v>
      </c>
      <c r="E620">
        <v>1</v>
      </c>
      <c r="F620" t="s">
        <v>3644</v>
      </c>
      <c r="G620">
        <f>IF(_xlfn.XLOOKUP(tblOrders4[[#This Row],[Product ID]],tblProducts[Item],tblProducts[Weight])&lt;40,_xlfn.XLOOKUP(tblOrders4[[#This Row],[Product ID]],tblProducts[Item],tblProducts[Weight]),"BULK")</f>
        <v>29</v>
      </c>
      <c r="H620">
        <f>_xlfn.LET(_xlpm.weight,_xlfn.XLOOKUP(tblOrders4[[#This Row],[Product ID]],tblProducts[Item],tblProducts[Weight]),
IF(_xlpm.weight&lt;40,_xlpm.weight,"BULK"))</f>
        <v>29</v>
      </c>
    </row>
    <row r="621" spans="2:8" x14ac:dyDescent="0.25">
      <c r="B621">
        <v>5639</v>
      </c>
      <c r="C621" s="18">
        <v>44581</v>
      </c>
      <c r="D621" t="s">
        <v>3643</v>
      </c>
      <c r="E621">
        <v>2</v>
      </c>
      <c r="F621" t="s">
        <v>3648</v>
      </c>
      <c r="G621">
        <f>IF(_xlfn.XLOOKUP(tblOrders4[[#This Row],[Product ID]],tblProducts[Item],tblProducts[Weight])&lt;40,_xlfn.XLOOKUP(tblOrders4[[#This Row],[Product ID]],tblProducts[Item],tblProducts[Weight]),"BULK")</f>
        <v>12</v>
      </c>
      <c r="H621">
        <f>_xlfn.LET(_xlpm.weight,_xlfn.XLOOKUP(tblOrders4[[#This Row],[Product ID]],tblProducts[Item],tblProducts[Weight]),
IF(_xlpm.weight&lt;40,_xlpm.weight,"BULK"))</f>
        <v>12</v>
      </c>
    </row>
    <row r="622" spans="2:8" x14ac:dyDescent="0.25">
      <c r="B622">
        <v>5640</v>
      </c>
      <c r="C622" s="18">
        <v>44581</v>
      </c>
      <c r="D622" t="s">
        <v>3646</v>
      </c>
      <c r="E622">
        <v>1</v>
      </c>
      <c r="F622" t="s">
        <v>3647</v>
      </c>
      <c r="G622">
        <f>IF(_xlfn.XLOOKUP(tblOrders4[[#This Row],[Product ID]],tblProducts[Item],tblProducts[Weight])&lt;40,_xlfn.XLOOKUP(tblOrders4[[#This Row],[Product ID]],tblProducts[Item],tblProducts[Weight]),"BULK")</f>
        <v>29</v>
      </c>
      <c r="H622">
        <f>_xlfn.LET(_xlpm.weight,_xlfn.XLOOKUP(tblOrders4[[#This Row],[Product ID]],tblProducts[Item],tblProducts[Weight]),
IF(_xlpm.weight&lt;40,_xlpm.weight,"BULK"))</f>
        <v>29</v>
      </c>
    </row>
    <row r="623" spans="2:8" x14ac:dyDescent="0.25">
      <c r="B623">
        <v>5641</v>
      </c>
      <c r="C623" s="18">
        <v>44581</v>
      </c>
      <c r="D623" t="s">
        <v>3652</v>
      </c>
      <c r="E623">
        <v>4</v>
      </c>
      <c r="F623" t="s">
        <v>3655</v>
      </c>
      <c r="G623">
        <f>IF(_xlfn.XLOOKUP(tblOrders4[[#This Row],[Product ID]],tblProducts[Item],tblProducts[Weight])&lt;40,_xlfn.XLOOKUP(tblOrders4[[#This Row],[Product ID]],tblProducts[Item],tblProducts[Weight]),"BULK")</f>
        <v>38</v>
      </c>
      <c r="H623">
        <f>_xlfn.LET(_xlpm.weight,_xlfn.XLOOKUP(tblOrders4[[#This Row],[Product ID]],tblProducts[Item],tblProducts[Weight]),
IF(_xlpm.weight&lt;40,_xlpm.weight,"BULK"))</f>
        <v>38</v>
      </c>
    </row>
    <row r="624" spans="2:8" x14ac:dyDescent="0.25">
      <c r="B624">
        <v>5642</v>
      </c>
      <c r="C624" s="18">
        <v>44581</v>
      </c>
      <c r="D624" t="s">
        <v>3659</v>
      </c>
      <c r="E624">
        <v>2</v>
      </c>
      <c r="F624" t="s">
        <v>3647</v>
      </c>
      <c r="G624" t="str">
        <f>IF(_xlfn.XLOOKUP(tblOrders4[[#This Row],[Product ID]],tblProducts[Item],tblProducts[Weight])&lt;40,_xlfn.XLOOKUP(tblOrders4[[#This Row],[Product ID]],tblProducts[Item],tblProducts[Weight]),"BULK")</f>
        <v>BULK</v>
      </c>
      <c r="H624" t="str">
        <f>_xlfn.LET(_xlpm.weight,_xlfn.XLOOKUP(tblOrders4[[#This Row],[Product ID]],tblProducts[Item],tblProducts[Weight]),
IF(_xlpm.weight&lt;40,_xlpm.weight,"BULK"))</f>
        <v>BULK</v>
      </c>
    </row>
    <row r="625" spans="2:8" x14ac:dyDescent="0.25">
      <c r="B625">
        <v>5643</v>
      </c>
      <c r="C625" s="18">
        <v>44581</v>
      </c>
      <c r="D625" t="s">
        <v>3659</v>
      </c>
      <c r="E625">
        <v>2</v>
      </c>
      <c r="F625" t="s">
        <v>3648</v>
      </c>
      <c r="G625" t="str">
        <f>IF(_xlfn.XLOOKUP(tblOrders4[[#This Row],[Product ID]],tblProducts[Item],tblProducts[Weight])&lt;40,_xlfn.XLOOKUP(tblOrders4[[#This Row],[Product ID]],tblProducts[Item],tblProducts[Weight]),"BULK")</f>
        <v>BULK</v>
      </c>
      <c r="H625" t="str">
        <f>_xlfn.LET(_xlpm.weight,_xlfn.XLOOKUP(tblOrders4[[#This Row],[Product ID]],tblProducts[Item],tblProducts[Weight]),
IF(_xlpm.weight&lt;40,_xlpm.weight,"BULK"))</f>
        <v>BULK</v>
      </c>
    </row>
    <row r="626" spans="2:8" x14ac:dyDescent="0.25">
      <c r="B626">
        <v>5644</v>
      </c>
      <c r="C626" s="18">
        <v>44581</v>
      </c>
      <c r="D626" t="s">
        <v>3650</v>
      </c>
      <c r="E626">
        <v>1</v>
      </c>
      <c r="F626" t="s">
        <v>3644</v>
      </c>
      <c r="G626">
        <f>IF(_xlfn.XLOOKUP(tblOrders4[[#This Row],[Product ID]],tblProducts[Item],tblProducts[Weight])&lt;40,_xlfn.XLOOKUP(tblOrders4[[#This Row],[Product ID]],tblProducts[Item],tblProducts[Weight]),"BULK")</f>
        <v>8</v>
      </c>
      <c r="H626">
        <f>_xlfn.LET(_xlpm.weight,_xlfn.XLOOKUP(tblOrders4[[#This Row],[Product ID]],tblProducts[Item],tblProducts[Weight]),
IF(_xlpm.weight&lt;40,_xlpm.weight,"BULK"))</f>
        <v>8</v>
      </c>
    </row>
    <row r="627" spans="2:8" x14ac:dyDescent="0.25">
      <c r="B627">
        <v>5645</v>
      </c>
      <c r="C627" s="18">
        <v>44581</v>
      </c>
      <c r="D627" t="s">
        <v>3645</v>
      </c>
      <c r="E627">
        <v>1</v>
      </c>
      <c r="F627" t="s">
        <v>3655</v>
      </c>
      <c r="G627" t="str">
        <f>IF(_xlfn.XLOOKUP(tblOrders4[[#This Row],[Product ID]],tblProducts[Item],tblProducts[Weight])&lt;40,_xlfn.XLOOKUP(tblOrders4[[#This Row],[Product ID]],tblProducts[Item],tblProducts[Weight]),"BULK")</f>
        <v>BULK</v>
      </c>
      <c r="H627" t="str">
        <f>_xlfn.LET(_xlpm.weight,_xlfn.XLOOKUP(tblOrders4[[#This Row],[Product ID]],tblProducts[Item],tblProducts[Weight]),
IF(_xlpm.weight&lt;40,_xlpm.weight,"BULK"))</f>
        <v>BULK</v>
      </c>
    </row>
    <row r="628" spans="2:8" x14ac:dyDescent="0.25">
      <c r="B628">
        <v>5646</v>
      </c>
      <c r="C628" s="18">
        <v>44581</v>
      </c>
      <c r="D628" t="s">
        <v>3645</v>
      </c>
      <c r="E628">
        <v>3</v>
      </c>
      <c r="F628" t="s">
        <v>3647</v>
      </c>
      <c r="G628" t="str">
        <f>IF(_xlfn.XLOOKUP(tblOrders4[[#This Row],[Product ID]],tblProducts[Item],tblProducts[Weight])&lt;40,_xlfn.XLOOKUP(tblOrders4[[#This Row],[Product ID]],tblProducts[Item],tblProducts[Weight]),"BULK")</f>
        <v>BULK</v>
      </c>
      <c r="H628" t="str">
        <f>_xlfn.LET(_xlpm.weight,_xlfn.XLOOKUP(tblOrders4[[#This Row],[Product ID]],tblProducts[Item],tblProducts[Weight]),
IF(_xlpm.weight&lt;40,_xlpm.weight,"BULK"))</f>
        <v>BULK</v>
      </c>
    </row>
    <row r="629" spans="2:8" x14ac:dyDescent="0.25">
      <c r="B629">
        <v>5647</v>
      </c>
      <c r="C629" s="18">
        <v>44581</v>
      </c>
      <c r="D629" t="s">
        <v>3654</v>
      </c>
      <c r="E629">
        <v>4</v>
      </c>
      <c r="F629" t="s">
        <v>3653</v>
      </c>
      <c r="G629" t="str">
        <f>IF(_xlfn.XLOOKUP(tblOrders4[[#This Row],[Product ID]],tblProducts[Item],tblProducts[Weight])&lt;40,_xlfn.XLOOKUP(tblOrders4[[#This Row],[Product ID]],tblProducts[Item],tblProducts[Weight]),"BULK")</f>
        <v>BULK</v>
      </c>
      <c r="H629" t="str">
        <f>_xlfn.LET(_xlpm.weight,_xlfn.XLOOKUP(tblOrders4[[#This Row],[Product ID]],tblProducts[Item],tblProducts[Weight]),
IF(_xlpm.weight&lt;40,_xlpm.weight,"BULK"))</f>
        <v>BULK</v>
      </c>
    </row>
    <row r="630" spans="2:8" x14ac:dyDescent="0.25">
      <c r="B630">
        <v>5648</v>
      </c>
      <c r="C630" s="18">
        <v>44581</v>
      </c>
      <c r="D630" t="s">
        <v>3659</v>
      </c>
      <c r="E630">
        <v>1</v>
      </c>
      <c r="F630" t="s">
        <v>3644</v>
      </c>
      <c r="G630" t="str">
        <f>IF(_xlfn.XLOOKUP(tblOrders4[[#This Row],[Product ID]],tblProducts[Item],tblProducts[Weight])&lt;40,_xlfn.XLOOKUP(tblOrders4[[#This Row],[Product ID]],tblProducts[Item],tblProducts[Weight]),"BULK")</f>
        <v>BULK</v>
      </c>
      <c r="H630" t="str">
        <f>_xlfn.LET(_xlpm.weight,_xlfn.XLOOKUP(tblOrders4[[#This Row],[Product ID]],tblProducts[Item],tblProducts[Weight]),
IF(_xlpm.weight&lt;40,_xlpm.weight,"BULK"))</f>
        <v>BULK</v>
      </c>
    </row>
    <row r="631" spans="2:8" x14ac:dyDescent="0.25">
      <c r="B631">
        <v>5649</v>
      </c>
      <c r="C631" s="18">
        <v>44581</v>
      </c>
      <c r="D631" t="s">
        <v>3651</v>
      </c>
      <c r="E631">
        <v>2</v>
      </c>
      <c r="F631" t="s">
        <v>3647</v>
      </c>
      <c r="G631">
        <f>IF(_xlfn.XLOOKUP(tblOrders4[[#This Row],[Product ID]],tblProducts[Item],tblProducts[Weight])&lt;40,_xlfn.XLOOKUP(tblOrders4[[#This Row],[Product ID]],tblProducts[Item],tblProducts[Weight]),"BULK")</f>
        <v>10</v>
      </c>
      <c r="H631">
        <f>_xlfn.LET(_xlpm.weight,_xlfn.XLOOKUP(tblOrders4[[#This Row],[Product ID]],tblProducts[Item],tblProducts[Weight]),
IF(_xlpm.weight&lt;40,_xlpm.weight,"BULK"))</f>
        <v>10</v>
      </c>
    </row>
    <row r="632" spans="2:8" x14ac:dyDescent="0.25">
      <c r="B632">
        <v>5650</v>
      </c>
      <c r="C632" s="18">
        <v>44581</v>
      </c>
      <c r="D632" t="s">
        <v>3659</v>
      </c>
      <c r="E632">
        <v>4</v>
      </c>
      <c r="F632" t="s">
        <v>3648</v>
      </c>
      <c r="G632" t="str">
        <f>IF(_xlfn.XLOOKUP(tblOrders4[[#This Row],[Product ID]],tblProducts[Item],tblProducts[Weight])&lt;40,_xlfn.XLOOKUP(tblOrders4[[#This Row],[Product ID]],tblProducts[Item],tblProducts[Weight]),"BULK")</f>
        <v>BULK</v>
      </c>
      <c r="H632" t="str">
        <f>_xlfn.LET(_xlpm.weight,_xlfn.XLOOKUP(tblOrders4[[#This Row],[Product ID]],tblProducts[Item],tblProducts[Weight]),
IF(_xlpm.weight&lt;40,_xlpm.weight,"BULK"))</f>
        <v>BULK</v>
      </c>
    </row>
    <row r="633" spans="2:8" x14ac:dyDescent="0.25">
      <c r="B633">
        <v>5651</v>
      </c>
      <c r="C633" s="18">
        <v>44581</v>
      </c>
      <c r="D633" t="s">
        <v>3651</v>
      </c>
      <c r="E633">
        <v>3</v>
      </c>
      <c r="F633" t="s">
        <v>3648</v>
      </c>
      <c r="G633">
        <f>IF(_xlfn.XLOOKUP(tblOrders4[[#This Row],[Product ID]],tblProducts[Item],tblProducts[Weight])&lt;40,_xlfn.XLOOKUP(tblOrders4[[#This Row],[Product ID]],tblProducts[Item],tblProducts[Weight]),"BULK")</f>
        <v>10</v>
      </c>
      <c r="H633">
        <f>_xlfn.LET(_xlpm.weight,_xlfn.XLOOKUP(tblOrders4[[#This Row],[Product ID]],tblProducts[Item],tblProducts[Weight]),
IF(_xlpm.weight&lt;40,_xlpm.weight,"BULK"))</f>
        <v>10</v>
      </c>
    </row>
    <row r="634" spans="2:8" x14ac:dyDescent="0.25">
      <c r="B634">
        <v>5652</v>
      </c>
      <c r="C634" s="18">
        <v>44581</v>
      </c>
      <c r="D634" t="s">
        <v>3658</v>
      </c>
      <c r="E634">
        <v>1</v>
      </c>
      <c r="F634" t="s">
        <v>3648</v>
      </c>
      <c r="G634">
        <f>IF(_xlfn.XLOOKUP(tblOrders4[[#This Row],[Product ID]],tblProducts[Item],tblProducts[Weight])&lt;40,_xlfn.XLOOKUP(tblOrders4[[#This Row],[Product ID]],tblProducts[Item],tblProducts[Weight]),"BULK")</f>
        <v>10</v>
      </c>
      <c r="H634">
        <f>_xlfn.LET(_xlpm.weight,_xlfn.XLOOKUP(tblOrders4[[#This Row],[Product ID]],tblProducts[Item],tblProducts[Weight]),
IF(_xlpm.weight&lt;40,_xlpm.weight,"BULK"))</f>
        <v>10</v>
      </c>
    </row>
    <row r="635" spans="2:8" x14ac:dyDescent="0.25">
      <c r="B635">
        <v>5653</v>
      </c>
      <c r="C635" s="18">
        <v>44581</v>
      </c>
      <c r="D635" t="s">
        <v>3650</v>
      </c>
      <c r="E635">
        <v>2</v>
      </c>
      <c r="F635" t="s">
        <v>3647</v>
      </c>
      <c r="G635">
        <f>IF(_xlfn.XLOOKUP(tblOrders4[[#This Row],[Product ID]],tblProducts[Item],tblProducts[Weight])&lt;40,_xlfn.XLOOKUP(tblOrders4[[#This Row],[Product ID]],tblProducts[Item],tblProducts[Weight]),"BULK")</f>
        <v>8</v>
      </c>
      <c r="H635">
        <f>_xlfn.LET(_xlpm.weight,_xlfn.XLOOKUP(tblOrders4[[#This Row],[Product ID]],tblProducts[Item],tblProducts[Weight]),
IF(_xlpm.weight&lt;40,_xlpm.weight,"BULK"))</f>
        <v>8</v>
      </c>
    </row>
    <row r="636" spans="2:8" x14ac:dyDescent="0.25">
      <c r="B636">
        <v>5654</v>
      </c>
      <c r="C636" s="18">
        <v>44581</v>
      </c>
      <c r="D636" t="s">
        <v>3659</v>
      </c>
      <c r="E636">
        <v>1</v>
      </c>
      <c r="F636" t="s">
        <v>3657</v>
      </c>
      <c r="G636" t="str">
        <f>IF(_xlfn.XLOOKUP(tblOrders4[[#This Row],[Product ID]],tblProducts[Item],tblProducts[Weight])&lt;40,_xlfn.XLOOKUP(tblOrders4[[#This Row],[Product ID]],tblProducts[Item],tblProducts[Weight]),"BULK")</f>
        <v>BULK</v>
      </c>
      <c r="H636" t="str">
        <f>_xlfn.LET(_xlpm.weight,_xlfn.XLOOKUP(tblOrders4[[#This Row],[Product ID]],tblProducts[Item],tblProducts[Weight]),
IF(_xlpm.weight&lt;40,_xlpm.weight,"BULK"))</f>
        <v>BULK</v>
      </c>
    </row>
    <row r="637" spans="2:8" x14ac:dyDescent="0.25">
      <c r="B637">
        <v>5655</v>
      </c>
      <c r="C637" s="18">
        <v>44581</v>
      </c>
      <c r="D637" t="s">
        <v>3645</v>
      </c>
      <c r="E637">
        <v>4</v>
      </c>
      <c r="F637" t="s">
        <v>3655</v>
      </c>
      <c r="G637" t="str">
        <f>IF(_xlfn.XLOOKUP(tblOrders4[[#This Row],[Product ID]],tblProducts[Item],tblProducts[Weight])&lt;40,_xlfn.XLOOKUP(tblOrders4[[#This Row],[Product ID]],tblProducts[Item],tblProducts[Weight]),"BULK")</f>
        <v>BULK</v>
      </c>
      <c r="H637" t="str">
        <f>_xlfn.LET(_xlpm.weight,_xlfn.XLOOKUP(tblOrders4[[#This Row],[Product ID]],tblProducts[Item],tblProducts[Weight]),
IF(_xlpm.weight&lt;40,_xlpm.weight,"BULK"))</f>
        <v>BULK</v>
      </c>
    </row>
    <row r="638" spans="2:8" x14ac:dyDescent="0.25">
      <c r="B638">
        <v>5656</v>
      </c>
      <c r="C638" s="18">
        <v>44582</v>
      </c>
      <c r="D638" t="s">
        <v>3646</v>
      </c>
      <c r="E638">
        <v>2</v>
      </c>
      <c r="F638" t="s">
        <v>3657</v>
      </c>
      <c r="G638">
        <f>IF(_xlfn.XLOOKUP(tblOrders4[[#This Row],[Product ID]],tblProducts[Item],tblProducts[Weight])&lt;40,_xlfn.XLOOKUP(tblOrders4[[#This Row],[Product ID]],tblProducts[Item],tblProducts[Weight]),"BULK")</f>
        <v>29</v>
      </c>
      <c r="H638">
        <f>_xlfn.LET(_xlpm.weight,_xlfn.XLOOKUP(tblOrders4[[#This Row],[Product ID]],tblProducts[Item],tblProducts[Weight]),
IF(_xlpm.weight&lt;40,_xlpm.weight,"BULK"))</f>
        <v>29</v>
      </c>
    </row>
    <row r="639" spans="2:8" x14ac:dyDescent="0.25">
      <c r="B639">
        <v>5657</v>
      </c>
      <c r="C639" s="18">
        <v>44582</v>
      </c>
      <c r="D639" t="s">
        <v>3643</v>
      </c>
      <c r="E639">
        <v>4</v>
      </c>
      <c r="F639" t="s">
        <v>3648</v>
      </c>
      <c r="G639">
        <f>IF(_xlfn.XLOOKUP(tblOrders4[[#This Row],[Product ID]],tblProducts[Item],tblProducts[Weight])&lt;40,_xlfn.XLOOKUP(tblOrders4[[#This Row],[Product ID]],tblProducts[Item],tblProducts[Weight]),"BULK")</f>
        <v>12</v>
      </c>
      <c r="H639">
        <f>_xlfn.LET(_xlpm.weight,_xlfn.XLOOKUP(tblOrders4[[#This Row],[Product ID]],tblProducts[Item],tblProducts[Weight]),
IF(_xlpm.weight&lt;40,_xlpm.weight,"BULK"))</f>
        <v>12</v>
      </c>
    </row>
    <row r="640" spans="2:8" x14ac:dyDescent="0.25">
      <c r="B640">
        <v>5658</v>
      </c>
      <c r="C640" s="18">
        <v>44582</v>
      </c>
      <c r="D640" t="s">
        <v>3652</v>
      </c>
      <c r="E640">
        <v>3</v>
      </c>
      <c r="F640" t="s">
        <v>3655</v>
      </c>
      <c r="G640">
        <f>IF(_xlfn.XLOOKUP(tblOrders4[[#This Row],[Product ID]],tblProducts[Item],tblProducts[Weight])&lt;40,_xlfn.XLOOKUP(tblOrders4[[#This Row],[Product ID]],tblProducts[Item],tblProducts[Weight]),"BULK")</f>
        <v>38</v>
      </c>
      <c r="H640">
        <f>_xlfn.LET(_xlpm.weight,_xlfn.XLOOKUP(tblOrders4[[#This Row],[Product ID]],tblProducts[Item],tblProducts[Weight]),
IF(_xlpm.weight&lt;40,_xlpm.weight,"BULK"))</f>
        <v>38</v>
      </c>
    </row>
    <row r="641" spans="2:8" x14ac:dyDescent="0.25">
      <c r="B641">
        <v>5659</v>
      </c>
      <c r="C641" s="18">
        <v>44582</v>
      </c>
      <c r="D641" t="s">
        <v>3651</v>
      </c>
      <c r="E641">
        <v>4</v>
      </c>
      <c r="F641" t="s">
        <v>3653</v>
      </c>
      <c r="G641">
        <f>IF(_xlfn.XLOOKUP(tblOrders4[[#This Row],[Product ID]],tblProducts[Item],tblProducts[Weight])&lt;40,_xlfn.XLOOKUP(tblOrders4[[#This Row],[Product ID]],tblProducts[Item],tblProducts[Weight]),"BULK")</f>
        <v>10</v>
      </c>
      <c r="H641">
        <f>_xlfn.LET(_xlpm.weight,_xlfn.XLOOKUP(tblOrders4[[#This Row],[Product ID]],tblProducts[Item],tblProducts[Weight]),
IF(_xlpm.weight&lt;40,_xlpm.weight,"BULK"))</f>
        <v>10</v>
      </c>
    </row>
    <row r="642" spans="2:8" x14ac:dyDescent="0.25">
      <c r="B642">
        <v>5660</v>
      </c>
      <c r="C642" s="18">
        <v>44582</v>
      </c>
      <c r="D642" t="s">
        <v>3650</v>
      </c>
      <c r="E642">
        <v>2</v>
      </c>
      <c r="F642" t="s">
        <v>3655</v>
      </c>
      <c r="G642">
        <f>IF(_xlfn.XLOOKUP(tblOrders4[[#This Row],[Product ID]],tblProducts[Item],tblProducts[Weight])&lt;40,_xlfn.XLOOKUP(tblOrders4[[#This Row],[Product ID]],tblProducts[Item],tblProducts[Weight]),"BULK")</f>
        <v>8</v>
      </c>
      <c r="H642">
        <f>_xlfn.LET(_xlpm.weight,_xlfn.XLOOKUP(tblOrders4[[#This Row],[Product ID]],tblProducts[Item],tblProducts[Weight]),
IF(_xlpm.weight&lt;40,_xlpm.weight,"BULK"))</f>
        <v>8</v>
      </c>
    </row>
    <row r="643" spans="2:8" x14ac:dyDescent="0.25">
      <c r="B643">
        <v>5661</v>
      </c>
      <c r="C643" s="18">
        <v>44582</v>
      </c>
      <c r="D643" t="s">
        <v>3652</v>
      </c>
      <c r="E643">
        <v>2</v>
      </c>
      <c r="F643" t="s">
        <v>3648</v>
      </c>
      <c r="G643">
        <f>IF(_xlfn.XLOOKUP(tblOrders4[[#This Row],[Product ID]],tblProducts[Item],tblProducts[Weight])&lt;40,_xlfn.XLOOKUP(tblOrders4[[#This Row],[Product ID]],tblProducts[Item],tblProducts[Weight]),"BULK")</f>
        <v>38</v>
      </c>
      <c r="H643">
        <f>_xlfn.LET(_xlpm.weight,_xlfn.XLOOKUP(tblOrders4[[#This Row],[Product ID]],tblProducts[Item],tblProducts[Weight]),
IF(_xlpm.weight&lt;40,_xlpm.weight,"BULK"))</f>
        <v>38</v>
      </c>
    </row>
    <row r="644" spans="2:8" x14ac:dyDescent="0.25">
      <c r="B644">
        <v>5662</v>
      </c>
      <c r="C644" s="18">
        <v>44582</v>
      </c>
      <c r="D644" t="s">
        <v>3643</v>
      </c>
      <c r="E644">
        <v>4</v>
      </c>
      <c r="F644" t="s">
        <v>3653</v>
      </c>
      <c r="G644">
        <f>IF(_xlfn.XLOOKUP(tblOrders4[[#This Row],[Product ID]],tblProducts[Item],tblProducts[Weight])&lt;40,_xlfn.XLOOKUP(tblOrders4[[#This Row],[Product ID]],tblProducts[Item],tblProducts[Weight]),"BULK")</f>
        <v>12</v>
      </c>
      <c r="H644">
        <f>_xlfn.LET(_xlpm.weight,_xlfn.XLOOKUP(tblOrders4[[#This Row],[Product ID]],tblProducts[Item],tblProducts[Weight]),
IF(_xlpm.weight&lt;40,_xlpm.weight,"BULK"))</f>
        <v>12</v>
      </c>
    </row>
    <row r="645" spans="2:8" x14ac:dyDescent="0.25">
      <c r="B645">
        <v>5663</v>
      </c>
      <c r="C645" s="18">
        <v>44582</v>
      </c>
      <c r="D645" t="s">
        <v>3646</v>
      </c>
      <c r="E645">
        <v>1</v>
      </c>
      <c r="F645" t="s">
        <v>3655</v>
      </c>
      <c r="G645">
        <f>IF(_xlfn.XLOOKUP(tblOrders4[[#This Row],[Product ID]],tblProducts[Item],tblProducts[Weight])&lt;40,_xlfn.XLOOKUP(tblOrders4[[#This Row],[Product ID]],tblProducts[Item],tblProducts[Weight]),"BULK")</f>
        <v>29</v>
      </c>
      <c r="H645">
        <f>_xlfn.LET(_xlpm.weight,_xlfn.XLOOKUP(tblOrders4[[#This Row],[Product ID]],tblProducts[Item],tblProducts[Weight]),
IF(_xlpm.weight&lt;40,_xlpm.weight,"BULK"))</f>
        <v>29</v>
      </c>
    </row>
    <row r="646" spans="2:8" x14ac:dyDescent="0.25">
      <c r="B646">
        <v>5664</v>
      </c>
      <c r="C646" s="18">
        <v>44582</v>
      </c>
      <c r="D646" t="s">
        <v>3656</v>
      </c>
      <c r="E646">
        <v>2</v>
      </c>
      <c r="F646" t="s">
        <v>3648</v>
      </c>
      <c r="G646">
        <f>IF(_xlfn.XLOOKUP(tblOrders4[[#This Row],[Product ID]],tblProducts[Item],tblProducts[Weight])&lt;40,_xlfn.XLOOKUP(tblOrders4[[#This Row],[Product ID]],tblProducts[Item],tblProducts[Weight]),"BULK")</f>
        <v>33</v>
      </c>
      <c r="H646">
        <f>_xlfn.LET(_xlpm.weight,_xlfn.XLOOKUP(tblOrders4[[#This Row],[Product ID]],tblProducts[Item],tblProducts[Weight]),
IF(_xlpm.weight&lt;40,_xlpm.weight,"BULK"))</f>
        <v>33</v>
      </c>
    </row>
    <row r="647" spans="2:8" x14ac:dyDescent="0.25">
      <c r="B647">
        <v>5665</v>
      </c>
      <c r="C647" s="18">
        <v>44582</v>
      </c>
      <c r="D647" t="s">
        <v>3659</v>
      </c>
      <c r="E647">
        <v>3</v>
      </c>
      <c r="F647" t="s">
        <v>3648</v>
      </c>
      <c r="G647" t="str">
        <f>IF(_xlfn.XLOOKUP(tblOrders4[[#This Row],[Product ID]],tblProducts[Item],tblProducts[Weight])&lt;40,_xlfn.XLOOKUP(tblOrders4[[#This Row],[Product ID]],tblProducts[Item],tblProducts[Weight]),"BULK")</f>
        <v>BULK</v>
      </c>
      <c r="H647" t="str">
        <f>_xlfn.LET(_xlpm.weight,_xlfn.XLOOKUP(tblOrders4[[#This Row],[Product ID]],tblProducts[Item],tblProducts[Weight]),
IF(_xlpm.weight&lt;40,_xlpm.weight,"BULK"))</f>
        <v>BULK</v>
      </c>
    </row>
    <row r="648" spans="2:8" x14ac:dyDescent="0.25">
      <c r="B648">
        <v>5666</v>
      </c>
      <c r="C648" s="18">
        <v>44582</v>
      </c>
      <c r="D648" t="s">
        <v>3658</v>
      </c>
      <c r="E648">
        <v>4</v>
      </c>
      <c r="F648" t="s">
        <v>3647</v>
      </c>
      <c r="G648">
        <f>IF(_xlfn.XLOOKUP(tblOrders4[[#This Row],[Product ID]],tblProducts[Item],tblProducts[Weight])&lt;40,_xlfn.XLOOKUP(tblOrders4[[#This Row],[Product ID]],tblProducts[Item],tblProducts[Weight]),"BULK")</f>
        <v>10</v>
      </c>
      <c r="H648">
        <f>_xlfn.LET(_xlpm.weight,_xlfn.XLOOKUP(tblOrders4[[#This Row],[Product ID]],tblProducts[Item],tblProducts[Weight]),
IF(_xlpm.weight&lt;40,_xlpm.weight,"BULK"))</f>
        <v>10</v>
      </c>
    </row>
    <row r="649" spans="2:8" x14ac:dyDescent="0.25">
      <c r="B649">
        <v>5667</v>
      </c>
      <c r="C649" s="18">
        <v>44582</v>
      </c>
      <c r="D649" t="s">
        <v>3659</v>
      </c>
      <c r="E649">
        <v>4</v>
      </c>
      <c r="F649" t="s">
        <v>3655</v>
      </c>
      <c r="G649" t="str">
        <f>IF(_xlfn.XLOOKUP(tblOrders4[[#This Row],[Product ID]],tblProducts[Item],tblProducts[Weight])&lt;40,_xlfn.XLOOKUP(tblOrders4[[#This Row],[Product ID]],tblProducts[Item],tblProducts[Weight]),"BULK")</f>
        <v>BULK</v>
      </c>
      <c r="H649" t="str">
        <f>_xlfn.LET(_xlpm.weight,_xlfn.XLOOKUP(tblOrders4[[#This Row],[Product ID]],tblProducts[Item],tblProducts[Weight]),
IF(_xlpm.weight&lt;40,_xlpm.weight,"BULK"))</f>
        <v>BULK</v>
      </c>
    </row>
    <row r="650" spans="2:8" x14ac:dyDescent="0.25">
      <c r="B650">
        <v>5668</v>
      </c>
      <c r="C650" s="18">
        <v>44582</v>
      </c>
      <c r="D650" t="s">
        <v>3656</v>
      </c>
      <c r="E650">
        <v>3</v>
      </c>
      <c r="F650" t="s">
        <v>3644</v>
      </c>
      <c r="G650">
        <f>IF(_xlfn.XLOOKUP(tblOrders4[[#This Row],[Product ID]],tblProducts[Item],tblProducts[Weight])&lt;40,_xlfn.XLOOKUP(tblOrders4[[#This Row],[Product ID]],tblProducts[Item],tblProducts[Weight]),"BULK")</f>
        <v>33</v>
      </c>
      <c r="H650">
        <f>_xlfn.LET(_xlpm.weight,_xlfn.XLOOKUP(tblOrders4[[#This Row],[Product ID]],tblProducts[Item],tblProducts[Weight]),
IF(_xlpm.weight&lt;40,_xlpm.weight,"BULK"))</f>
        <v>33</v>
      </c>
    </row>
    <row r="651" spans="2:8" x14ac:dyDescent="0.25">
      <c r="B651">
        <v>5669</v>
      </c>
      <c r="C651" s="18">
        <v>44582</v>
      </c>
      <c r="D651" t="s">
        <v>3659</v>
      </c>
      <c r="E651">
        <v>3</v>
      </c>
      <c r="F651" t="s">
        <v>3644</v>
      </c>
      <c r="G651" t="str">
        <f>IF(_xlfn.XLOOKUP(tblOrders4[[#This Row],[Product ID]],tblProducts[Item],tblProducts[Weight])&lt;40,_xlfn.XLOOKUP(tblOrders4[[#This Row],[Product ID]],tblProducts[Item],tblProducts[Weight]),"BULK")</f>
        <v>BULK</v>
      </c>
      <c r="H651" t="str">
        <f>_xlfn.LET(_xlpm.weight,_xlfn.XLOOKUP(tblOrders4[[#This Row],[Product ID]],tblProducts[Item],tblProducts[Weight]),
IF(_xlpm.weight&lt;40,_xlpm.weight,"BULK"))</f>
        <v>BULK</v>
      </c>
    </row>
    <row r="652" spans="2:8" x14ac:dyDescent="0.25">
      <c r="B652">
        <v>5670</v>
      </c>
      <c r="C652" s="18">
        <v>44582</v>
      </c>
      <c r="D652" t="s">
        <v>3646</v>
      </c>
      <c r="E652">
        <v>3</v>
      </c>
      <c r="F652" t="s">
        <v>3647</v>
      </c>
      <c r="G652">
        <f>IF(_xlfn.XLOOKUP(tblOrders4[[#This Row],[Product ID]],tblProducts[Item],tblProducts[Weight])&lt;40,_xlfn.XLOOKUP(tblOrders4[[#This Row],[Product ID]],tblProducts[Item],tblProducts[Weight]),"BULK")</f>
        <v>29</v>
      </c>
      <c r="H652">
        <f>_xlfn.LET(_xlpm.weight,_xlfn.XLOOKUP(tblOrders4[[#This Row],[Product ID]],tblProducts[Item],tblProducts[Weight]),
IF(_xlpm.weight&lt;40,_xlpm.weight,"BULK"))</f>
        <v>29</v>
      </c>
    </row>
    <row r="653" spans="2:8" x14ac:dyDescent="0.25">
      <c r="B653">
        <v>5671</v>
      </c>
      <c r="C653" s="18">
        <v>44582</v>
      </c>
      <c r="D653" t="s">
        <v>3654</v>
      </c>
      <c r="E653">
        <v>1</v>
      </c>
      <c r="F653" t="s">
        <v>3653</v>
      </c>
      <c r="G653" t="str">
        <f>IF(_xlfn.XLOOKUP(tblOrders4[[#This Row],[Product ID]],tblProducts[Item],tblProducts[Weight])&lt;40,_xlfn.XLOOKUP(tblOrders4[[#This Row],[Product ID]],tblProducts[Item],tblProducts[Weight]),"BULK")</f>
        <v>BULK</v>
      </c>
      <c r="H653" t="str">
        <f>_xlfn.LET(_xlpm.weight,_xlfn.XLOOKUP(tblOrders4[[#This Row],[Product ID]],tblProducts[Item],tblProducts[Weight]),
IF(_xlpm.weight&lt;40,_xlpm.weight,"BULK"))</f>
        <v>BULK</v>
      </c>
    </row>
    <row r="654" spans="2:8" x14ac:dyDescent="0.25">
      <c r="B654">
        <v>5672</v>
      </c>
      <c r="C654" s="18">
        <v>44582</v>
      </c>
      <c r="D654" t="s">
        <v>3645</v>
      </c>
      <c r="E654">
        <v>1</v>
      </c>
      <c r="F654" t="s">
        <v>3655</v>
      </c>
      <c r="G654" t="str">
        <f>IF(_xlfn.XLOOKUP(tblOrders4[[#This Row],[Product ID]],tblProducts[Item],tblProducts[Weight])&lt;40,_xlfn.XLOOKUP(tblOrders4[[#This Row],[Product ID]],tblProducts[Item],tblProducts[Weight]),"BULK")</f>
        <v>BULK</v>
      </c>
      <c r="H654" t="str">
        <f>_xlfn.LET(_xlpm.weight,_xlfn.XLOOKUP(tblOrders4[[#This Row],[Product ID]],tblProducts[Item],tblProducts[Weight]),
IF(_xlpm.weight&lt;40,_xlpm.weight,"BULK"))</f>
        <v>BULK</v>
      </c>
    </row>
    <row r="655" spans="2:8" x14ac:dyDescent="0.25">
      <c r="B655">
        <v>5673</v>
      </c>
      <c r="C655" s="18">
        <v>44582</v>
      </c>
      <c r="D655" t="s">
        <v>3645</v>
      </c>
      <c r="E655">
        <v>1</v>
      </c>
      <c r="F655" t="s">
        <v>3648</v>
      </c>
      <c r="G655" t="str">
        <f>IF(_xlfn.XLOOKUP(tblOrders4[[#This Row],[Product ID]],tblProducts[Item],tblProducts[Weight])&lt;40,_xlfn.XLOOKUP(tblOrders4[[#This Row],[Product ID]],tblProducts[Item],tblProducts[Weight]),"BULK")</f>
        <v>BULK</v>
      </c>
      <c r="H655" t="str">
        <f>_xlfn.LET(_xlpm.weight,_xlfn.XLOOKUP(tblOrders4[[#This Row],[Product ID]],tblProducts[Item],tblProducts[Weight]),
IF(_xlpm.weight&lt;40,_xlpm.weight,"BULK"))</f>
        <v>BULK</v>
      </c>
    </row>
    <row r="656" spans="2:8" x14ac:dyDescent="0.25">
      <c r="B656">
        <v>5674</v>
      </c>
      <c r="C656" s="18">
        <v>44582</v>
      </c>
      <c r="D656" t="s">
        <v>3649</v>
      </c>
      <c r="E656">
        <v>2</v>
      </c>
      <c r="F656" t="s">
        <v>3644</v>
      </c>
      <c r="G656">
        <f>IF(_xlfn.XLOOKUP(tblOrders4[[#This Row],[Product ID]],tblProducts[Item],tblProducts[Weight])&lt;40,_xlfn.XLOOKUP(tblOrders4[[#This Row],[Product ID]],tblProducts[Item],tblProducts[Weight]),"BULK")</f>
        <v>29</v>
      </c>
      <c r="H656">
        <f>_xlfn.LET(_xlpm.weight,_xlfn.XLOOKUP(tblOrders4[[#This Row],[Product ID]],tblProducts[Item],tblProducts[Weight]),
IF(_xlpm.weight&lt;40,_xlpm.weight,"BULK"))</f>
        <v>29</v>
      </c>
    </row>
    <row r="657" spans="2:8" x14ac:dyDescent="0.25">
      <c r="B657">
        <v>5675</v>
      </c>
      <c r="C657" s="18">
        <v>44582</v>
      </c>
      <c r="D657" t="s">
        <v>3651</v>
      </c>
      <c r="E657">
        <v>4</v>
      </c>
      <c r="F657" t="s">
        <v>3644</v>
      </c>
      <c r="G657">
        <f>IF(_xlfn.XLOOKUP(tblOrders4[[#This Row],[Product ID]],tblProducts[Item],tblProducts[Weight])&lt;40,_xlfn.XLOOKUP(tblOrders4[[#This Row],[Product ID]],tblProducts[Item],tblProducts[Weight]),"BULK")</f>
        <v>10</v>
      </c>
      <c r="H657">
        <f>_xlfn.LET(_xlpm.weight,_xlfn.XLOOKUP(tblOrders4[[#This Row],[Product ID]],tblProducts[Item],tblProducts[Weight]),
IF(_xlpm.weight&lt;40,_xlpm.weight,"BULK"))</f>
        <v>10</v>
      </c>
    </row>
    <row r="658" spans="2:8" x14ac:dyDescent="0.25">
      <c r="B658">
        <v>5676</v>
      </c>
      <c r="C658" s="18">
        <v>44582</v>
      </c>
      <c r="D658" t="s">
        <v>3650</v>
      </c>
      <c r="E658">
        <v>3</v>
      </c>
      <c r="F658" t="s">
        <v>3644</v>
      </c>
      <c r="G658">
        <f>IF(_xlfn.XLOOKUP(tblOrders4[[#This Row],[Product ID]],tblProducts[Item],tblProducts[Weight])&lt;40,_xlfn.XLOOKUP(tblOrders4[[#This Row],[Product ID]],tblProducts[Item],tblProducts[Weight]),"BULK")</f>
        <v>8</v>
      </c>
      <c r="H658">
        <f>_xlfn.LET(_xlpm.weight,_xlfn.XLOOKUP(tblOrders4[[#This Row],[Product ID]],tblProducts[Item],tblProducts[Weight]),
IF(_xlpm.weight&lt;40,_xlpm.weight,"BULK"))</f>
        <v>8</v>
      </c>
    </row>
    <row r="659" spans="2:8" x14ac:dyDescent="0.25">
      <c r="B659">
        <v>5677</v>
      </c>
      <c r="C659" s="18">
        <v>44582</v>
      </c>
      <c r="D659" t="s">
        <v>3658</v>
      </c>
      <c r="E659">
        <v>1</v>
      </c>
      <c r="F659" t="s">
        <v>3648</v>
      </c>
      <c r="G659">
        <f>IF(_xlfn.XLOOKUP(tblOrders4[[#This Row],[Product ID]],tblProducts[Item],tblProducts[Weight])&lt;40,_xlfn.XLOOKUP(tblOrders4[[#This Row],[Product ID]],tblProducts[Item],tblProducts[Weight]),"BULK")</f>
        <v>10</v>
      </c>
      <c r="H659">
        <f>_xlfn.LET(_xlpm.weight,_xlfn.XLOOKUP(tblOrders4[[#This Row],[Product ID]],tblProducts[Item],tblProducts[Weight]),
IF(_xlpm.weight&lt;40,_xlpm.weight,"BULK"))</f>
        <v>10</v>
      </c>
    </row>
    <row r="660" spans="2:8" x14ac:dyDescent="0.25">
      <c r="B660">
        <v>5678</v>
      </c>
      <c r="C660" s="18">
        <v>44582</v>
      </c>
      <c r="D660" t="s">
        <v>3650</v>
      </c>
      <c r="E660">
        <v>3</v>
      </c>
      <c r="F660" t="s">
        <v>3644</v>
      </c>
      <c r="G660">
        <f>IF(_xlfn.XLOOKUP(tblOrders4[[#This Row],[Product ID]],tblProducts[Item],tblProducts[Weight])&lt;40,_xlfn.XLOOKUP(tblOrders4[[#This Row],[Product ID]],tblProducts[Item],tblProducts[Weight]),"BULK")</f>
        <v>8</v>
      </c>
      <c r="H660">
        <f>_xlfn.LET(_xlpm.weight,_xlfn.XLOOKUP(tblOrders4[[#This Row],[Product ID]],tblProducts[Item],tblProducts[Weight]),
IF(_xlpm.weight&lt;40,_xlpm.weight,"BULK"))</f>
        <v>8</v>
      </c>
    </row>
    <row r="661" spans="2:8" x14ac:dyDescent="0.25">
      <c r="B661">
        <v>5679</v>
      </c>
      <c r="C661" s="18">
        <v>44582</v>
      </c>
      <c r="D661" t="s">
        <v>3643</v>
      </c>
      <c r="E661">
        <v>1</v>
      </c>
      <c r="F661" t="s">
        <v>3644</v>
      </c>
      <c r="G661">
        <f>IF(_xlfn.XLOOKUP(tblOrders4[[#This Row],[Product ID]],tblProducts[Item],tblProducts[Weight])&lt;40,_xlfn.XLOOKUP(tblOrders4[[#This Row],[Product ID]],tblProducts[Item],tblProducts[Weight]),"BULK")</f>
        <v>12</v>
      </c>
      <c r="H661">
        <f>_xlfn.LET(_xlpm.weight,_xlfn.XLOOKUP(tblOrders4[[#This Row],[Product ID]],tblProducts[Item],tblProducts[Weight]),
IF(_xlpm.weight&lt;40,_xlpm.weight,"BULK"))</f>
        <v>12</v>
      </c>
    </row>
    <row r="662" spans="2:8" x14ac:dyDescent="0.25">
      <c r="B662">
        <v>5680</v>
      </c>
      <c r="C662" s="18">
        <v>44582</v>
      </c>
      <c r="D662" t="s">
        <v>3654</v>
      </c>
      <c r="E662">
        <v>2</v>
      </c>
      <c r="F662" t="s">
        <v>3648</v>
      </c>
      <c r="G662" t="str">
        <f>IF(_xlfn.XLOOKUP(tblOrders4[[#This Row],[Product ID]],tblProducts[Item],tblProducts[Weight])&lt;40,_xlfn.XLOOKUP(tblOrders4[[#This Row],[Product ID]],tblProducts[Item],tblProducts[Weight]),"BULK")</f>
        <v>BULK</v>
      </c>
      <c r="H662" t="str">
        <f>_xlfn.LET(_xlpm.weight,_xlfn.XLOOKUP(tblOrders4[[#This Row],[Product ID]],tblProducts[Item],tblProducts[Weight]),
IF(_xlpm.weight&lt;40,_xlpm.weight,"BULK"))</f>
        <v>BULK</v>
      </c>
    </row>
    <row r="663" spans="2:8" x14ac:dyDescent="0.25">
      <c r="B663">
        <v>5681</v>
      </c>
      <c r="C663" s="18">
        <v>44582</v>
      </c>
      <c r="D663" t="s">
        <v>3651</v>
      </c>
      <c r="E663">
        <v>4</v>
      </c>
      <c r="F663" t="s">
        <v>3648</v>
      </c>
      <c r="G663">
        <f>IF(_xlfn.XLOOKUP(tblOrders4[[#This Row],[Product ID]],tblProducts[Item],tblProducts[Weight])&lt;40,_xlfn.XLOOKUP(tblOrders4[[#This Row],[Product ID]],tblProducts[Item],tblProducts[Weight]),"BULK")</f>
        <v>10</v>
      </c>
      <c r="H663">
        <f>_xlfn.LET(_xlpm.weight,_xlfn.XLOOKUP(tblOrders4[[#This Row],[Product ID]],tblProducts[Item],tblProducts[Weight]),
IF(_xlpm.weight&lt;40,_xlpm.weight,"BULK"))</f>
        <v>10</v>
      </c>
    </row>
    <row r="664" spans="2:8" x14ac:dyDescent="0.25">
      <c r="B664">
        <v>5682</v>
      </c>
      <c r="C664" s="18">
        <v>44582</v>
      </c>
      <c r="D664" t="s">
        <v>3645</v>
      </c>
      <c r="E664">
        <v>4</v>
      </c>
      <c r="F664" t="s">
        <v>3648</v>
      </c>
      <c r="G664" t="str">
        <f>IF(_xlfn.XLOOKUP(tblOrders4[[#This Row],[Product ID]],tblProducts[Item],tblProducts[Weight])&lt;40,_xlfn.XLOOKUP(tblOrders4[[#This Row],[Product ID]],tblProducts[Item],tblProducts[Weight]),"BULK")</f>
        <v>BULK</v>
      </c>
      <c r="H664" t="str">
        <f>_xlfn.LET(_xlpm.weight,_xlfn.XLOOKUP(tblOrders4[[#This Row],[Product ID]],tblProducts[Item],tblProducts[Weight]),
IF(_xlpm.weight&lt;40,_xlpm.weight,"BULK"))</f>
        <v>BULK</v>
      </c>
    </row>
    <row r="665" spans="2:8" x14ac:dyDescent="0.25">
      <c r="B665">
        <v>5683</v>
      </c>
      <c r="C665" s="18">
        <v>44582</v>
      </c>
      <c r="D665" t="s">
        <v>3659</v>
      </c>
      <c r="E665">
        <v>1</v>
      </c>
      <c r="F665" t="s">
        <v>3655</v>
      </c>
      <c r="G665" t="str">
        <f>IF(_xlfn.XLOOKUP(tblOrders4[[#This Row],[Product ID]],tblProducts[Item],tblProducts[Weight])&lt;40,_xlfn.XLOOKUP(tblOrders4[[#This Row],[Product ID]],tblProducts[Item],tblProducts[Weight]),"BULK")</f>
        <v>BULK</v>
      </c>
      <c r="H665" t="str">
        <f>_xlfn.LET(_xlpm.weight,_xlfn.XLOOKUP(tblOrders4[[#This Row],[Product ID]],tblProducts[Item],tblProducts[Weight]),
IF(_xlpm.weight&lt;40,_xlpm.weight,"BULK"))</f>
        <v>BULK</v>
      </c>
    </row>
    <row r="666" spans="2:8" x14ac:dyDescent="0.25">
      <c r="B666">
        <v>5684</v>
      </c>
      <c r="C666" s="18">
        <v>44582</v>
      </c>
      <c r="D666" t="s">
        <v>3656</v>
      </c>
      <c r="E666">
        <v>3</v>
      </c>
      <c r="F666" t="s">
        <v>3648</v>
      </c>
      <c r="G666">
        <f>IF(_xlfn.XLOOKUP(tblOrders4[[#This Row],[Product ID]],tblProducts[Item],tblProducts[Weight])&lt;40,_xlfn.XLOOKUP(tblOrders4[[#This Row],[Product ID]],tblProducts[Item],tblProducts[Weight]),"BULK")</f>
        <v>33</v>
      </c>
      <c r="H666">
        <f>_xlfn.LET(_xlpm.weight,_xlfn.XLOOKUP(tblOrders4[[#This Row],[Product ID]],tblProducts[Item],tblProducts[Weight]),
IF(_xlpm.weight&lt;40,_xlpm.weight,"BULK"))</f>
        <v>33</v>
      </c>
    </row>
    <row r="667" spans="2:8" x14ac:dyDescent="0.25">
      <c r="B667">
        <v>5685</v>
      </c>
      <c r="C667" s="18">
        <v>44582</v>
      </c>
      <c r="D667" t="s">
        <v>3658</v>
      </c>
      <c r="E667">
        <v>1</v>
      </c>
      <c r="F667" t="s">
        <v>3644</v>
      </c>
      <c r="G667">
        <f>IF(_xlfn.XLOOKUP(tblOrders4[[#This Row],[Product ID]],tblProducts[Item],tblProducts[Weight])&lt;40,_xlfn.XLOOKUP(tblOrders4[[#This Row],[Product ID]],tblProducts[Item],tblProducts[Weight]),"BULK")</f>
        <v>10</v>
      </c>
      <c r="H667">
        <f>_xlfn.LET(_xlpm.weight,_xlfn.XLOOKUP(tblOrders4[[#This Row],[Product ID]],tblProducts[Item],tblProducts[Weight]),
IF(_xlpm.weight&lt;40,_xlpm.weight,"BULK"))</f>
        <v>10</v>
      </c>
    </row>
    <row r="668" spans="2:8" x14ac:dyDescent="0.25">
      <c r="B668">
        <v>5686</v>
      </c>
      <c r="C668" s="18">
        <v>44582</v>
      </c>
      <c r="D668" t="s">
        <v>3656</v>
      </c>
      <c r="E668">
        <v>2</v>
      </c>
      <c r="F668" t="s">
        <v>3655</v>
      </c>
      <c r="G668">
        <f>IF(_xlfn.XLOOKUP(tblOrders4[[#This Row],[Product ID]],tblProducts[Item],tblProducts[Weight])&lt;40,_xlfn.XLOOKUP(tblOrders4[[#This Row],[Product ID]],tblProducts[Item],tblProducts[Weight]),"BULK")</f>
        <v>33</v>
      </c>
      <c r="H668">
        <f>_xlfn.LET(_xlpm.weight,_xlfn.XLOOKUP(tblOrders4[[#This Row],[Product ID]],tblProducts[Item],tblProducts[Weight]),
IF(_xlpm.weight&lt;40,_xlpm.weight,"BULK"))</f>
        <v>33</v>
      </c>
    </row>
    <row r="669" spans="2:8" x14ac:dyDescent="0.25">
      <c r="B669">
        <v>5687</v>
      </c>
      <c r="C669" s="18">
        <v>44582</v>
      </c>
      <c r="D669" t="s">
        <v>3646</v>
      </c>
      <c r="E669">
        <v>3</v>
      </c>
      <c r="F669" t="s">
        <v>3648</v>
      </c>
      <c r="G669">
        <f>IF(_xlfn.XLOOKUP(tblOrders4[[#This Row],[Product ID]],tblProducts[Item],tblProducts[Weight])&lt;40,_xlfn.XLOOKUP(tblOrders4[[#This Row],[Product ID]],tblProducts[Item],tblProducts[Weight]),"BULK")</f>
        <v>29</v>
      </c>
      <c r="H669">
        <f>_xlfn.LET(_xlpm.weight,_xlfn.XLOOKUP(tblOrders4[[#This Row],[Product ID]],tblProducts[Item],tblProducts[Weight]),
IF(_xlpm.weight&lt;40,_xlpm.weight,"BULK"))</f>
        <v>29</v>
      </c>
    </row>
    <row r="670" spans="2:8" x14ac:dyDescent="0.25">
      <c r="B670">
        <v>5688</v>
      </c>
      <c r="C670" s="18">
        <v>44582</v>
      </c>
      <c r="D670" t="s">
        <v>3645</v>
      </c>
      <c r="E670">
        <v>3</v>
      </c>
      <c r="F670" t="s">
        <v>3647</v>
      </c>
      <c r="G670" t="str">
        <f>IF(_xlfn.XLOOKUP(tblOrders4[[#This Row],[Product ID]],tblProducts[Item],tblProducts[Weight])&lt;40,_xlfn.XLOOKUP(tblOrders4[[#This Row],[Product ID]],tblProducts[Item],tblProducts[Weight]),"BULK")</f>
        <v>BULK</v>
      </c>
      <c r="H670" t="str">
        <f>_xlfn.LET(_xlpm.weight,_xlfn.XLOOKUP(tblOrders4[[#This Row],[Product ID]],tblProducts[Item],tblProducts[Weight]),
IF(_xlpm.weight&lt;40,_xlpm.weight,"BULK"))</f>
        <v>BULK</v>
      </c>
    </row>
    <row r="671" spans="2:8" x14ac:dyDescent="0.25">
      <c r="B671">
        <v>5689</v>
      </c>
      <c r="C671" s="18">
        <v>44582</v>
      </c>
      <c r="D671" t="s">
        <v>3654</v>
      </c>
      <c r="E671">
        <v>4</v>
      </c>
      <c r="F671" t="s">
        <v>3647</v>
      </c>
      <c r="G671" t="str">
        <f>IF(_xlfn.XLOOKUP(tblOrders4[[#This Row],[Product ID]],tblProducts[Item],tblProducts[Weight])&lt;40,_xlfn.XLOOKUP(tblOrders4[[#This Row],[Product ID]],tblProducts[Item],tblProducts[Weight]),"BULK")</f>
        <v>BULK</v>
      </c>
      <c r="H671" t="str">
        <f>_xlfn.LET(_xlpm.weight,_xlfn.XLOOKUP(tblOrders4[[#This Row],[Product ID]],tblProducts[Item],tblProducts[Weight]),
IF(_xlpm.weight&lt;40,_xlpm.weight,"BULK"))</f>
        <v>BULK</v>
      </c>
    </row>
    <row r="672" spans="2:8" x14ac:dyDescent="0.25">
      <c r="B672">
        <v>5690</v>
      </c>
      <c r="C672" s="18">
        <v>44582</v>
      </c>
      <c r="D672" t="s">
        <v>3646</v>
      </c>
      <c r="E672">
        <v>4</v>
      </c>
      <c r="F672" t="s">
        <v>3648</v>
      </c>
      <c r="G672">
        <f>IF(_xlfn.XLOOKUP(tblOrders4[[#This Row],[Product ID]],tblProducts[Item],tblProducts[Weight])&lt;40,_xlfn.XLOOKUP(tblOrders4[[#This Row],[Product ID]],tblProducts[Item],tblProducts[Weight]),"BULK")</f>
        <v>29</v>
      </c>
      <c r="H672">
        <f>_xlfn.LET(_xlpm.weight,_xlfn.XLOOKUP(tblOrders4[[#This Row],[Product ID]],tblProducts[Item],tblProducts[Weight]),
IF(_xlpm.weight&lt;40,_xlpm.weight,"BULK"))</f>
        <v>29</v>
      </c>
    </row>
    <row r="673" spans="2:8" x14ac:dyDescent="0.25">
      <c r="B673">
        <v>5691</v>
      </c>
      <c r="C673" s="18">
        <v>44582</v>
      </c>
      <c r="D673" t="s">
        <v>3645</v>
      </c>
      <c r="E673">
        <v>4</v>
      </c>
      <c r="F673" t="s">
        <v>3647</v>
      </c>
      <c r="G673" t="str">
        <f>IF(_xlfn.XLOOKUP(tblOrders4[[#This Row],[Product ID]],tblProducts[Item],tblProducts[Weight])&lt;40,_xlfn.XLOOKUP(tblOrders4[[#This Row],[Product ID]],tblProducts[Item],tblProducts[Weight]),"BULK")</f>
        <v>BULK</v>
      </c>
      <c r="H673" t="str">
        <f>_xlfn.LET(_xlpm.weight,_xlfn.XLOOKUP(tblOrders4[[#This Row],[Product ID]],tblProducts[Item],tblProducts[Weight]),
IF(_xlpm.weight&lt;40,_xlpm.weight,"BULK"))</f>
        <v>BULK</v>
      </c>
    </row>
    <row r="674" spans="2:8" x14ac:dyDescent="0.25">
      <c r="B674">
        <v>5692</v>
      </c>
      <c r="C674" s="18">
        <v>44582</v>
      </c>
      <c r="D674" t="s">
        <v>3649</v>
      </c>
      <c r="E674">
        <v>1</v>
      </c>
      <c r="F674" t="s">
        <v>3655</v>
      </c>
      <c r="G674">
        <f>IF(_xlfn.XLOOKUP(tblOrders4[[#This Row],[Product ID]],tblProducts[Item],tblProducts[Weight])&lt;40,_xlfn.XLOOKUP(tblOrders4[[#This Row],[Product ID]],tblProducts[Item],tblProducts[Weight]),"BULK")</f>
        <v>29</v>
      </c>
      <c r="H674">
        <f>_xlfn.LET(_xlpm.weight,_xlfn.XLOOKUP(tblOrders4[[#This Row],[Product ID]],tblProducts[Item],tblProducts[Weight]),
IF(_xlpm.weight&lt;40,_xlpm.weight,"BULK"))</f>
        <v>29</v>
      </c>
    </row>
    <row r="675" spans="2:8" x14ac:dyDescent="0.25">
      <c r="B675">
        <v>5693</v>
      </c>
      <c r="C675" s="18">
        <v>44582</v>
      </c>
      <c r="D675" t="s">
        <v>3646</v>
      </c>
      <c r="E675">
        <v>3</v>
      </c>
      <c r="F675" t="s">
        <v>3657</v>
      </c>
      <c r="G675">
        <f>IF(_xlfn.XLOOKUP(tblOrders4[[#This Row],[Product ID]],tblProducts[Item],tblProducts[Weight])&lt;40,_xlfn.XLOOKUP(tblOrders4[[#This Row],[Product ID]],tblProducts[Item],tblProducts[Weight]),"BULK")</f>
        <v>29</v>
      </c>
      <c r="H675">
        <f>_xlfn.LET(_xlpm.weight,_xlfn.XLOOKUP(tblOrders4[[#This Row],[Product ID]],tblProducts[Item],tblProducts[Weight]),
IF(_xlpm.weight&lt;40,_xlpm.weight,"BULK"))</f>
        <v>29</v>
      </c>
    </row>
    <row r="676" spans="2:8" x14ac:dyDescent="0.25">
      <c r="B676">
        <v>5694</v>
      </c>
      <c r="C676" s="18">
        <v>44582</v>
      </c>
      <c r="D676" t="s">
        <v>3650</v>
      </c>
      <c r="E676">
        <v>4</v>
      </c>
      <c r="F676" t="s">
        <v>3648</v>
      </c>
      <c r="G676">
        <f>IF(_xlfn.XLOOKUP(tblOrders4[[#This Row],[Product ID]],tblProducts[Item],tblProducts[Weight])&lt;40,_xlfn.XLOOKUP(tblOrders4[[#This Row],[Product ID]],tblProducts[Item],tblProducts[Weight]),"BULK")</f>
        <v>8</v>
      </c>
      <c r="H676">
        <f>_xlfn.LET(_xlpm.weight,_xlfn.XLOOKUP(tblOrders4[[#This Row],[Product ID]],tblProducts[Item],tblProducts[Weight]),
IF(_xlpm.weight&lt;40,_xlpm.weight,"BULK"))</f>
        <v>8</v>
      </c>
    </row>
    <row r="677" spans="2:8" x14ac:dyDescent="0.25">
      <c r="B677">
        <v>5695</v>
      </c>
      <c r="C677" s="18">
        <v>44582</v>
      </c>
      <c r="D677" t="s">
        <v>3658</v>
      </c>
      <c r="E677">
        <v>2</v>
      </c>
      <c r="F677" t="s">
        <v>3655</v>
      </c>
      <c r="G677">
        <f>IF(_xlfn.XLOOKUP(tblOrders4[[#This Row],[Product ID]],tblProducts[Item],tblProducts[Weight])&lt;40,_xlfn.XLOOKUP(tblOrders4[[#This Row],[Product ID]],tblProducts[Item],tblProducts[Weight]),"BULK")</f>
        <v>10</v>
      </c>
      <c r="H677">
        <f>_xlfn.LET(_xlpm.weight,_xlfn.XLOOKUP(tblOrders4[[#This Row],[Product ID]],tblProducts[Item],tblProducts[Weight]),
IF(_xlpm.weight&lt;40,_xlpm.weight,"BULK"))</f>
        <v>10</v>
      </c>
    </row>
    <row r="678" spans="2:8" x14ac:dyDescent="0.25">
      <c r="B678">
        <v>5696</v>
      </c>
      <c r="C678" s="18">
        <v>44582</v>
      </c>
      <c r="D678" t="s">
        <v>3659</v>
      </c>
      <c r="E678">
        <v>1</v>
      </c>
      <c r="F678" t="s">
        <v>3648</v>
      </c>
      <c r="G678" t="str">
        <f>IF(_xlfn.XLOOKUP(tblOrders4[[#This Row],[Product ID]],tblProducts[Item],tblProducts[Weight])&lt;40,_xlfn.XLOOKUP(tblOrders4[[#This Row],[Product ID]],tblProducts[Item],tblProducts[Weight]),"BULK")</f>
        <v>BULK</v>
      </c>
      <c r="H678" t="str">
        <f>_xlfn.LET(_xlpm.weight,_xlfn.XLOOKUP(tblOrders4[[#This Row],[Product ID]],tblProducts[Item],tblProducts[Weight]),
IF(_xlpm.weight&lt;40,_xlpm.weight,"BULK"))</f>
        <v>BULK</v>
      </c>
    </row>
    <row r="679" spans="2:8" x14ac:dyDescent="0.25">
      <c r="B679">
        <v>5697</v>
      </c>
      <c r="C679" s="18">
        <v>44582</v>
      </c>
      <c r="D679" t="s">
        <v>3651</v>
      </c>
      <c r="E679">
        <v>1</v>
      </c>
      <c r="F679" t="s">
        <v>3657</v>
      </c>
      <c r="G679">
        <f>IF(_xlfn.XLOOKUP(tblOrders4[[#This Row],[Product ID]],tblProducts[Item],tblProducts[Weight])&lt;40,_xlfn.XLOOKUP(tblOrders4[[#This Row],[Product ID]],tblProducts[Item],tblProducts[Weight]),"BULK")</f>
        <v>10</v>
      </c>
      <c r="H679">
        <f>_xlfn.LET(_xlpm.weight,_xlfn.XLOOKUP(tblOrders4[[#This Row],[Product ID]],tblProducts[Item],tblProducts[Weight]),
IF(_xlpm.weight&lt;40,_xlpm.weight,"BULK"))</f>
        <v>10</v>
      </c>
    </row>
    <row r="680" spans="2:8" x14ac:dyDescent="0.25">
      <c r="B680">
        <v>5698</v>
      </c>
      <c r="C680" s="18">
        <v>44583</v>
      </c>
      <c r="D680" t="s">
        <v>3658</v>
      </c>
      <c r="E680">
        <v>3</v>
      </c>
      <c r="F680" t="s">
        <v>3647</v>
      </c>
      <c r="G680">
        <f>IF(_xlfn.XLOOKUP(tblOrders4[[#This Row],[Product ID]],tblProducts[Item],tblProducts[Weight])&lt;40,_xlfn.XLOOKUP(tblOrders4[[#This Row],[Product ID]],tblProducts[Item],tblProducts[Weight]),"BULK")</f>
        <v>10</v>
      </c>
      <c r="H680">
        <f>_xlfn.LET(_xlpm.weight,_xlfn.XLOOKUP(tblOrders4[[#This Row],[Product ID]],tblProducts[Item],tblProducts[Weight]),
IF(_xlpm.weight&lt;40,_xlpm.weight,"BULK"))</f>
        <v>10</v>
      </c>
    </row>
    <row r="681" spans="2:8" x14ac:dyDescent="0.25">
      <c r="B681">
        <v>5699</v>
      </c>
      <c r="C681" s="18">
        <v>44583</v>
      </c>
      <c r="D681" t="s">
        <v>3659</v>
      </c>
      <c r="E681">
        <v>4</v>
      </c>
      <c r="F681" t="s">
        <v>3657</v>
      </c>
      <c r="G681" t="str">
        <f>IF(_xlfn.XLOOKUP(tblOrders4[[#This Row],[Product ID]],tblProducts[Item],tblProducts[Weight])&lt;40,_xlfn.XLOOKUP(tblOrders4[[#This Row],[Product ID]],tblProducts[Item],tblProducts[Weight]),"BULK")</f>
        <v>BULK</v>
      </c>
      <c r="H681" t="str">
        <f>_xlfn.LET(_xlpm.weight,_xlfn.XLOOKUP(tblOrders4[[#This Row],[Product ID]],tblProducts[Item],tblProducts[Weight]),
IF(_xlpm.weight&lt;40,_xlpm.weight,"BULK"))</f>
        <v>BULK</v>
      </c>
    </row>
    <row r="682" spans="2:8" x14ac:dyDescent="0.25">
      <c r="B682">
        <v>5700</v>
      </c>
      <c r="C682" s="18">
        <v>44583</v>
      </c>
      <c r="D682" t="s">
        <v>3659</v>
      </c>
      <c r="E682">
        <v>2</v>
      </c>
      <c r="F682" t="s">
        <v>3657</v>
      </c>
      <c r="G682" t="str">
        <f>IF(_xlfn.XLOOKUP(tblOrders4[[#This Row],[Product ID]],tblProducts[Item],tblProducts[Weight])&lt;40,_xlfn.XLOOKUP(tblOrders4[[#This Row],[Product ID]],tblProducts[Item],tblProducts[Weight]),"BULK")</f>
        <v>BULK</v>
      </c>
      <c r="H682" t="str">
        <f>_xlfn.LET(_xlpm.weight,_xlfn.XLOOKUP(tblOrders4[[#This Row],[Product ID]],tblProducts[Item],tblProducts[Weight]),
IF(_xlpm.weight&lt;40,_xlpm.weight,"BULK"))</f>
        <v>BULK</v>
      </c>
    </row>
    <row r="683" spans="2:8" x14ac:dyDescent="0.25">
      <c r="B683">
        <v>5701</v>
      </c>
      <c r="C683" s="18">
        <v>44583</v>
      </c>
      <c r="D683" t="s">
        <v>3651</v>
      </c>
      <c r="E683">
        <v>1</v>
      </c>
      <c r="F683" t="s">
        <v>3655</v>
      </c>
      <c r="G683">
        <f>IF(_xlfn.XLOOKUP(tblOrders4[[#This Row],[Product ID]],tblProducts[Item],tblProducts[Weight])&lt;40,_xlfn.XLOOKUP(tblOrders4[[#This Row],[Product ID]],tblProducts[Item],tblProducts[Weight]),"BULK")</f>
        <v>10</v>
      </c>
      <c r="H683">
        <f>_xlfn.LET(_xlpm.weight,_xlfn.XLOOKUP(tblOrders4[[#This Row],[Product ID]],tblProducts[Item],tblProducts[Weight]),
IF(_xlpm.weight&lt;40,_xlpm.weight,"BULK"))</f>
        <v>10</v>
      </c>
    </row>
    <row r="684" spans="2:8" x14ac:dyDescent="0.25">
      <c r="B684">
        <v>5702</v>
      </c>
      <c r="C684" s="18">
        <v>44583</v>
      </c>
      <c r="D684" t="s">
        <v>3649</v>
      </c>
      <c r="E684">
        <v>4</v>
      </c>
      <c r="F684" t="s">
        <v>3647</v>
      </c>
      <c r="G684">
        <f>IF(_xlfn.XLOOKUP(tblOrders4[[#This Row],[Product ID]],tblProducts[Item],tblProducts[Weight])&lt;40,_xlfn.XLOOKUP(tblOrders4[[#This Row],[Product ID]],tblProducts[Item],tblProducts[Weight]),"BULK")</f>
        <v>29</v>
      </c>
      <c r="H684">
        <f>_xlfn.LET(_xlpm.weight,_xlfn.XLOOKUP(tblOrders4[[#This Row],[Product ID]],tblProducts[Item],tblProducts[Weight]),
IF(_xlpm.weight&lt;40,_xlpm.weight,"BULK"))</f>
        <v>29</v>
      </c>
    </row>
    <row r="685" spans="2:8" x14ac:dyDescent="0.25">
      <c r="B685">
        <v>5703</v>
      </c>
      <c r="C685" s="18">
        <v>44583</v>
      </c>
      <c r="D685" t="s">
        <v>3645</v>
      </c>
      <c r="E685">
        <v>2</v>
      </c>
      <c r="F685" t="s">
        <v>3655</v>
      </c>
      <c r="G685" t="str">
        <f>IF(_xlfn.XLOOKUP(tblOrders4[[#This Row],[Product ID]],tblProducts[Item],tblProducts[Weight])&lt;40,_xlfn.XLOOKUP(tblOrders4[[#This Row],[Product ID]],tblProducts[Item],tblProducts[Weight]),"BULK")</f>
        <v>BULK</v>
      </c>
      <c r="H685" t="str">
        <f>_xlfn.LET(_xlpm.weight,_xlfn.XLOOKUP(tblOrders4[[#This Row],[Product ID]],tblProducts[Item],tblProducts[Weight]),
IF(_xlpm.weight&lt;40,_xlpm.weight,"BULK"))</f>
        <v>BULK</v>
      </c>
    </row>
    <row r="686" spans="2:8" x14ac:dyDescent="0.25">
      <c r="B686">
        <v>5704</v>
      </c>
      <c r="C686" s="18">
        <v>44583</v>
      </c>
      <c r="D686" t="s">
        <v>3651</v>
      </c>
      <c r="E686">
        <v>3</v>
      </c>
      <c r="F686" t="s">
        <v>3644</v>
      </c>
      <c r="G686">
        <f>IF(_xlfn.XLOOKUP(tblOrders4[[#This Row],[Product ID]],tblProducts[Item],tblProducts[Weight])&lt;40,_xlfn.XLOOKUP(tblOrders4[[#This Row],[Product ID]],tblProducts[Item],tblProducts[Weight]),"BULK")</f>
        <v>10</v>
      </c>
      <c r="H686">
        <f>_xlfn.LET(_xlpm.weight,_xlfn.XLOOKUP(tblOrders4[[#This Row],[Product ID]],tblProducts[Item],tblProducts[Weight]),
IF(_xlpm.weight&lt;40,_xlpm.weight,"BULK"))</f>
        <v>10</v>
      </c>
    </row>
    <row r="687" spans="2:8" x14ac:dyDescent="0.25">
      <c r="B687">
        <v>5705</v>
      </c>
      <c r="C687" s="18">
        <v>44583</v>
      </c>
      <c r="D687" t="s">
        <v>3643</v>
      </c>
      <c r="E687">
        <v>3</v>
      </c>
      <c r="F687" t="s">
        <v>3644</v>
      </c>
      <c r="G687">
        <f>IF(_xlfn.XLOOKUP(tblOrders4[[#This Row],[Product ID]],tblProducts[Item],tblProducts[Weight])&lt;40,_xlfn.XLOOKUP(tblOrders4[[#This Row],[Product ID]],tblProducts[Item],tblProducts[Weight]),"BULK")</f>
        <v>12</v>
      </c>
      <c r="H687">
        <f>_xlfn.LET(_xlpm.weight,_xlfn.XLOOKUP(tblOrders4[[#This Row],[Product ID]],tblProducts[Item],tblProducts[Weight]),
IF(_xlpm.weight&lt;40,_xlpm.weight,"BULK"))</f>
        <v>12</v>
      </c>
    </row>
    <row r="688" spans="2:8" x14ac:dyDescent="0.25">
      <c r="B688">
        <v>5706</v>
      </c>
      <c r="C688" s="18">
        <v>44583</v>
      </c>
      <c r="D688" t="s">
        <v>3643</v>
      </c>
      <c r="E688">
        <v>4</v>
      </c>
      <c r="F688" t="s">
        <v>3653</v>
      </c>
      <c r="G688">
        <f>IF(_xlfn.XLOOKUP(tblOrders4[[#This Row],[Product ID]],tblProducts[Item],tblProducts[Weight])&lt;40,_xlfn.XLOOKUP(tblOrders4[[#This Row],[Product ID]],tblProducts[Item],tblProducts[Weight]),"BULK")</f>
        <v>12</v>
      </c>
      <c r="H688">
        <f>_xlfn.LET(_xlpm.weight,_xlfn.XLOOKUP(tblOrders4[[#This Row],[Product ID]],tblProducts[Item],tblProducts[Weight]),
IF(_xlpm.weight&lt;40,_xlpm.weight,"BULK"))</f>
        <v>12</v>
      </c>
    </row>
    <row r="689" spans="2:8" x14ac:dyDescent="0.25">
      <c r="B689">
        <v>5707</v>
      </c>
      <c r="C689" s="18">
        <v>44583</v>
      </c>
      <c r="D689" t="s">
        <v>3649</v>
      </c>
      <c r="E689">
        <v>4</v>
      </c>
      <c r="F689" t="s">
        <v>3653</v>
      </c>
      <c r="G689">
        <f>IF(_xlfn.XLOOKUP(tblOrders4[[#This Row],[Product ID]],tblProducts[Item],tblProducts[Weight])&lt;40,_xlfn.XLOOKUP(tblOrders4[[#This Row],[Product ID]],tblProducts[Item],tblProducts[Weight]),"BULK")</f>
        <v>29</v>
      </c>
      <c r="H689">
        <f>_xlfn.LET(_xlpm.weight,_xlfn.XLOOKUP(tblOrders4[[#This Row],[Product ID]],tblProducts[Item],tblProducts[Weight]),
IF(_xlpm.weight&lt;40,_xlpm.weight,"BULK"))</f>
        <v>29</v>
      </c>
    </row>
    <row r="690" spans="2:8" x14ac:dyDescent="0.25">
      <c r="B690">
        <v>5708</v>
      </c>
      <c r="C690" s="18">
        <v>44583</v>
      </c>
      <c r="D690" t="s">
        <v>3649</v>
      </c>
      <c r="E690">
        <v>1</v>
      </c>
      <c r="F690" t="s">
        <v>3657</v>
      </c>
      <c r="G690">
        <f>IF(_xlfn.XLOOKUP(tblOrders4[[#This Row],[Product ID]],tblProducts[Item],tblProducts[Weight])&lt;40,_xlfn.XLOOKUP(tblOrders4[[#This Row],[Product ID]],tblProducts[Item],tblProducts[Weight]),"BULK")</f>
        <v>29</v>
      </c>
      <c r="H690">
        <f>_xlfn.LET(_xlpm.weight,_xlfn.XLOOKUP(tblOrders4[[#This Row],[Product ID]],tblProducts[Item],tblProducts[Weight]),
IF(_xlpm.weight&lt;40,_xlpm.weight,"BULK"))</f>
        <v>29</v>
      </c>
    </row>
    <row r="691" spans="2:8" x14ac:dyDescent="0.25">
      <c r="B691">
        <v>5709</v>
      </c>
      <c r="C691" s="18">
        <v>44583</v>
      </c>
      <c r="D691" t="s">
        <v>3645</v>
      </c>
      <c r="E691">
        <v>3</v>
      </c>
      <c r="F691" t="s">
        <v>3657</v>
      </c>
      <c r="G691" t="str">
        <f>IF(_xlfn.XLOOKUP(tblOrders4[[#This Row],[Product ID]],tblProducts[Item],tblProducts[Weight])&lt;40,_xlfn.XLOOKUP(tblOrders4[[#This Row],[Product ID]],tblProducts[Item],tblProducts[Weight]),"BULK")</f>
        <v>BULK</v>
      </c>
      <c r="H691" t="str">
        <f>_xlfn.LET(_xlpm.weight,_xlfn.XLOOKUP(tblOrders4[[#This Row],[Product ID]],tblProducts[Item],tblProducts[Weight]),
IF(_xlpm.weight&lt;40,_xlpm.weight,"BULK"))</f>
        <v>BULK</v>
      </c>
    </row>
    <row r="692" spans="2:8" x14ac:dyDescent="0.25">
      <c r="B692">
        <v>5710</v>
      </c>
      <c r="C692" s="18">
        <v>44583</v>
      </c>
      <c r="D692" t="s">
        <v>3643</v>
      </c>
      <c r="E692">
        <v>4</v>
      </c>
      <c r="F692" t="s">
        <v>3655</v>
      </c>
      <c r="G692">
        <f>IF(_xlfn.XLOOKUP(tblOrders4[[#This Row],[Product ID]],tblProducts[Item],tblProducts[Weight])&lt;40,_xlfn.XLOOKUP(tblOrders4[[#This Row],[Product ID]],tblProducts[Item],tblProducts[Weight]),"BULK")</f>
        <v>12</v>
      </c>
      <c r="H692">
        <f>_xlfn.LET(_xlpm.weight,_xlfn.XLOOKUP(tblOrders4[[#This Row],[Product ID]],tblProducts[Item],tblProducts[Weight]),
IF(_xlpm.weight&lt;40,_xlpm.weight,"BULK"))</f>
        <v>12</v>
      </c>
    </row>
    <row r="693" spans="2:8" x14ac:dyDescent="0.25">
      <c r="B693">
        <v>5711</v>
      </c>
      <c r="C693" s="18">
        <v>44583</v>
      </c>
      <c r="D693" t="s">
        <v>3659</v>
      </c>
      <c r="E693">
        <v>2</v>
      </c>
      <c r="F693" t="s">
        <v>3653</v>
      </c>
      <c r="G693" t="str">
        <f>IF(_xlfn.XLOOKUP(tblOrders4[[#This Row],[Product ID]],tblProducts[Item],tblProducts[Weight])&lt;40,_xlfn.XLOOKUP(tblOrders4[[#This Row],[Product ID]],tblProducts[Item],tblProducts[Weight]),"BULK")</f>
        <v>BULK</v>
      </c>
      <c r="H693" t="str">
        <f>_xlfn.LET(_xlpm.weight,_xlfn.XLOOKUP(tblOrders4[[#This Row],[Product ID]],tblProducts[Item],tblProducts[Weight]),
IF(_xlpm.weight&lt;40,_xlpm.weight,"BULK"))</f>
        <v>BULK</v>
      </c>
    </row>
    <row r="694" spans="2:8" x14ac:dyDescent="0.25">
      <c r="B694">
        <v>5712</v>
      </c>
      <c r="C694" s="18">
        <v>44583</v>
      </c>
      <c r="D694" t="s">
        <v>3643</v>
      </c>
      <c r="E694">
        <v>4</v>
      </c>
      <c r="F694" t="s">
        <v>3657</v>
      </c>
      <c r="G694">
        <f>IF(_xlfn.XLOOKUP(tblOrders4[[#This Row],[Product ID]],tblProducts[Item],tblProducts[Weight])&lt;40,_xlfn.XLOOKUP(tblOrders4[[#This Row],[Product ID]],tblProducts[Item],tblProducts[Weight]),"BULK")</f>
        <v>12</v>
      </c>
      <c r="H694">
        <f>_xlfn.LET(_xlpm.weight,_xlfn.XLOOKUP(tblOrders4[[#This Row],[Product ID]],tblProducts[Item],tblProducts[Weight]),
IF(_xlpm.weight&lt;40,_xlpm.weight,"BULK"))</f>
        <v>12</v>
      </c>
    </row>
    <row r="695" spans="2:8" x14ac:dyDescent="0.25">
      <c r="B695">
        <v>5713</v>
      </c>
      <c r="C695" s="18">
        <v>44583</v>
      </c>
      <c r="D695" t="s">
        <v>3650</v>
      </c>
      <c r="E695">
        <v>1</v>
      </c>
      <c r="F695" t="s">
        <v>3653</v>
      </c>
      <c r="G695">
        <f>IF(_xlfn.XLOOKUP(tblOrders4[[#This Row],[Product ID]],tblProducts[Item],tblProducts[Weight])&lt;40,_xlfn.XLOOKUP(tblOrders4[[#This Row],[Product ID]],tblProducts[Item],tblProducts[Weight]),"BULK")</f>
        <v>8</v>
      </c>
      <c r="H695">
        <f>_xlfn.LET(_xlpm.weight,_xlfn.XLOOKUP(tblOrders4[[#This Row],[Product ID]],tblProducts[Item],tblProducts[Weight]),
IF(_xlpm.weight&lt;40,_xlpm.weight,"BULK"))</f>
        <v>8</v>
      </c>
    </row>
    <row r="696" spans="2:8" x14ac:dyDescent="0.25">
      <c r="B696">
        <v>5714</v>
      </c>
      <c r="C696" s="18">
        <v>44583</v>
      </c>
      <c r="D696" t="s">
        <v>3654</v>
      </c>
      <c r="E696">
        <v>2</v>
      </c>
      <c r="F696" t="s">
        <v>3644</v>
      </c>
      <c r="G696" t="str">
        <f>IF(_xlfn.XLOOKUP(tblOrders4[[#This Row],[Product ID]],tblProducts[Item],tblProducts[Weight])&lt;40,_xlfn.XLOOKUP(tblOrders4[[#This Row],[Product ID]],tblProducts[Item],tblProducts[Weight]),"BULK")</f>
        <v>BULK</v>
      </c>
      <c r="H696" t="str">
        <f>_xlfn.LET(_xlpm.weight,_xlfn.XLOOKUP(tblOrders4[[#This Row],[Product ID]],tblProducts[Item],tblProducts[Weight]),
IF(_xlpm.weight&lt;40,_xlpm.weight,"BULK"))</f>
        <v>BULK</v>
      </c>
    </row>
    <row r="697" spans="2:8" x14ac:dyDescent="0.25">
      <c r="B697">
        <v>5715</v>
      </c>
      <c r="C697" s="18">
        <v>44583</v>
      </c>
      <c r="D697" t="s">
        <v>3645</v>
      </c>
      <c r="E697">
        <v>1</v>
      </c>
      <c r="F697" t="s">
        <v>3644</v>
      </c>
      <c r="G697" t="str">
        <f>IF(_xlfn.XLOOKUP(tblOrders4[[#This Row],[Product ID]],tblProducts[Item],tblProducts[Weight])&lt;40,_xlfn.XLOOKUP(tblOrders4[[#This Row],[Product ID]],tblProducts[Item],tblProducts[Weight]),"BULK")</f>
        <v>BULK</v>
      </c>
      <c r="H697" t="str">
        <f>_xlfn.LET(_xlpm.weight,_xlfn.XLOOKUP(tblOrders4[[#This Row],[Product ID]],tblProducts[Item],tblProducts[Weight]),
IF(_xlpm.weight&lt;40,_xlpm.weight,"BULK"))</f>
        <v>BULK</v>
      </c>
    </row>
    <row r="698" spans="2:8" x14ac:dyDescent="0.25">
      <c r="B698">
        <v>5716</v>
      </c>
      <c r="C698" s="18">
        <v>44583</v>
      </c>
      <c r="D698" t="s">
        <v>3656</v>
      </c>
      <c r="E698">
        <v>2</v>
      </c>
      <c r="F698" t="s">
        <v>3648</v>
      </c>
      <c r="G698">
        <f>IF(_xlfn.XLOOKUP(tblOrders4[[#This Row],[Product ID]],tblProducts[Item],tblProducts[Weight])&lt;40,_xlfn.XLOOKUP(tblOrders4[[#This Row],[Product ID]],tblProducts[Item],tblProducts[Weight]),"BULK")</f>
        <v>33</v>
      </c>
      <c r="H698">
        <f>_xlfn.LET(_xlpm.weight,_xlfn.XLOOKUP(tblOrders4[[#This Row],[Product ID]],tblProducts[Item],tblProducts[Weight]),
IF(_xlpm.weight&lt;40,_xlpm.weight,"BULK"))</f>
        <v>33</v>
      </c>
    </row>
    <row r="699" spans="2:8" x14ac:dyDescent="0.25">
      <c r="B699">
        <v>5717</v>
      </c>
      <c r="C699" s="18">
        <v>44583</v>
      </c>
      <c r="D699" t="s">
        <v>3654</v>
      </c>
      <c r="E699">
        <v>1</v>
      </c>
      <c r="F699" t="s">
        <v>3653</v>
      </c>
      <c r="G699" t="str">
        <f>IF(_xlfn.XLOOKUP(tblOrders4[[#This Row],[Product ID]],tblProducts[Item],tblProducts[Weight])&lt;40,_xlfn.XLOOKUP(tblOrders4[[#This Row],[Product ID]],tblProducts[Item],tblProducts[Weight]),"BULK")</f>
        <v>BULK</v>
      </c>
      <c r="H699" t="str">
        <f>_xlfn.LET(_xlpm.weight,_xlfn.XLOOKUP(tblOrders4[[#This Row],[Product ID]],tblProducts[Item],tblProducts[Weight]),
IF(_xlpm.weight&lt;40,_xlpm.weight,"BULK"))</f>
        <v>BULK</v>
      </c>
    </row>
    <row r="700" spans="2:8" x14ac:dyDescent="0.25">
      <c r="B700">
        <v>5718</v>
      </c>
      <c r="C700" s="18">
        <v>44583</v>
      </c>
      <c r="D700" t="s">
        <v>3645</v>
      </c>
      <c r="E700">
        <v>2</v>
      </c>
      <c r="F700" t="s">
        <v>3647</v>
      </c>
      <c r="G700" t="str">
        <f>IF(_xlfn.XLOOKUP(tblOrders4[[#This Row],[Product ID]],tblProducts[Item],tblProducts[Weight])&lt;40,_xlfn.XLOOKUP(tblOrders4[[#This Row],[Product ID]],tblProducts[Item],tblProducts[Weight]),"BULK")</f>
        <v>BULK</v>
      </c>
      <c r="H700" t="str">
        <f>_xlfn.LET(_xlpm.weight,_xlfn.XLOOKUP(tblOrders4[[#This Row],[Product ID]],tblProducts[Item],tblProducts[Weight]),
IF(_xlpm.weight&lt;40,_xlpm.weight,"BULK"))</f>
        <v>BULK</v>
      </c>
    </row>
    <row r="701" spans="2:8" x14ac:dyDescent="0.25">
      <c r="B701">
        <v>5719</v>
      </c>
      <c r="C701" s="18">
        <v>44583</v>
      </c>
      <c r="D701" t="s">
        <v>3659</v>
      </c>
      <c r="E701">
        <v>4</v>
      </c>
      <c r="F701" t="s">
        <v>3657</v>
      </c>
      <c r="G701" t="str">
        <f>IF(_xlfn.XLOOKUP(tblOrders4[[#This Row],[Product ID]],tblProducts[Item],tblProducts[Weight])&lt;40,_xlfn.XLOOKUP(tblOrders4[[#This Row],[Product ID]],tblProducts[Item],tblProducts[Weight]),"BULK")</f>
        <v>BULK</v>
      </c>
      <c r="H701" t="str">
        <f>_xlfn.LET(_xlpm.weight,_xlfn.XLOOKUP(tblOrders4[[#This Row],[Product ID]],tblProducts[Item],tblProducts[Weight]),
IF(_xlpm.weight&lt;40,_xlpm.weight,"BULK"))</f>
        <v>BULK</v>
      </c>
    </row>
    <row r="702" spans="2:8" x14ac:dyDescent="0.25">
      <c r="B702">
        <v>5720</v>
      </c>
      <c r="C702" s="18">
        <v>44583</v>
      </c>
      <c r="D702" t="s">
        <v>3651</v>
      </c>
      <c r="E702">
        <v>2</v>
      </c>
      <c r="F702" t="s">
        <v>3648</v>
      </c>
      <c r="G702">
        <f>IF(_xlfn.XLOOKUP(tblOrders4[[#This Row],[Product ID]],tblProducts[Item],tblProducts[Weight])&lt;40,_xlfn.XLOOKUP(tblOrders4[[#This Row],[Product ID]],tblProducts[Item],tblProducts[Weight]),"BULK")</f>
        <v>10</v>
      </c>
      <c r="H702">
        <f>_xlfn.LET(_xlpm.weight,_xlfn.XLOOKUP(tblOrders4[[#This Row],[Product ID]],tblProducts[Item],tblProducts[Weight]),
IF(_xlpm.weight&lt;40,_xlpm.weight,"BULK"))</f>
        <v>10</v>
      </c>
    </row>
    <row r="703" spans="2:8" x14ac:dyDescent="0.25">
      <c r="B703">
        <v>5721</v>
      </c>
      <c r="C703" s="18">
        <v>44583</v>
      </c>
      <c r="D703" t="s">
        <v>3649</v>
      </c>
      <c r="E703">
        <v>2</v>
      </c>
      <c r="F703" t="s">
        <v>3657</v>
      </c>
      <c r="G703">
        <f>IF(_xlfn.XLOOKUP(tblOrders4[[#This Row],[Product ID]],tblProducts[Item],tblProducts[Weight])&lt;40,_xlfn.XLOOKUP(tblOrders4[[#This Row],[Product ID]],tblProducts[Item],tblProducts[Weight]),"BULK")</f>
        <v>29</v>
      </c>
      <c r="H703">
        <f>_xlfn.LET(_xlpm.weight,_xlfn.XLOOKUP(tblOrders4[[#This Row],[Product ID]],tblProducts[Item],tblProducts[Weight]),
IF(_xlpm.weight&lt;40,_xlpm.weight,"BULK"))</f>
        <v>29</v>
      </c>
    </row>
    <row r="704" spans="2:8" x14ac:dyDescent="0.25">
      <c r="B704">
        <v>5722</v>
      </c>
      <c r="C704" s="18">
        <v>44583</v>
      </c>
      <c r="D704" t="s">
        <v>3645</v>
      </c>
      <c r="E704">
        <v>1</v>
      </c>
      <c r="F704" t="s">
        <v>3647</v>
      </c>
      <c r="G704" t="str">
        <f>IF(_xlfn.XLOOKUP(tblOrders4[[#This Row],[Product ID]],tblProducts[Item],tblProducts[Weight])&lt;40,_xlfn.XLOOKUP(tblOrders4[[#This Row],[Product ID]],tblProducts[Item],tblProducts[Weight]),"BULK")</f>
        <v>BULK</v>
      </c>
      <c r="H704" t="str">
        <f>_xlfn.LET(_xlpm.weight,_xlfn.XLOOKUP(tblOrders4[[#This Row],[Product ID]],tblProducts[Item],tblProducts[Weight]),
IF(_xlpm.weight&lt;40,_xlpm.weight,"BULK"))</f>
        <v>BULK</v>
      </c>
    </row>
    <row r="705" spans="2:8" x14ac:dyDescent="0.25">
      <c r="B705">
        <v>5723</v>
      </c>
      <c r="C705" s="18">
        <v>44583</v>
      </c>
      <c r="D705" t="s">
        <v>3659</v>
      </c>
      <c r="E705">
        <v>1</v>
      </c>
      <c r="F705" t="s">
        <v>3647</v>
      </c>
      <c r="G705" t="str">
        <f>IF(_xlfn.XLOOKUP(tblOrders4[[#This Row],[Product ID]],tblProducts[Item],tblProducts[Weight])&lt;40,_xlfn.XLOOKUP(tblOrders4[[#This Row],[Product ID]],tblProducts[Item],tblProducts[Weight]),"BULK")</f>
        <v>BULK</v>
      </c>
      <c r="H705" t="str">
        <f>_xlfn.LET(_xlpm.weight,_xlfn.XLOOKUP(tblOrders4[[#This Row],[Product ID]],tblProducts[Item],tblProducts[Weight]),
IF(_xlpm.weight&lt;40,_xlpm.weight,"BULK"))</f>
        <v>BULK</v>
      </c>
    </row>
    <row r="706" spans="2:8" x14ac:dyDescent="0.25">
      <c r="B706">
        <v>5724</v>
      </c>
      <c r="C706" s="18">
        <v>44583</v>
      </c>
      <c r="D706" t="s">
        <v>3651</v>
      </c>
      <c r="E706">
        <v>3</v>
      </c>
      <c r="F706" t="s">
        <v>3644</v>
      </c>
      <c r="G706">
        <f>IF(_xlfn.XLOOKUP(tblOrders4[[#This Row],[Product ID]],tblProducts[Item],tblProducts[Weight])&lt;40,_xlfn.XLOOKUP(tblOrders4[[#This Row],[Product ID]],tblProducts[Item],tblProducts[Weight]),"BULK")</f>
        <v>10</v>
      </c>
      <c r="H706">
        <f>_xlfn.LET(_xlpm.weight,_xlfn.XLOOKUP(tblOrders4[[#This Row],[Product ID]],tblProducts[Item],tblProducts[Weight]),
IF(_xlpm.weight&lt;40,_xlpm.weight,"BULK"))</f>
        <v>10</v>
      </c>
    </row>
    <row r="707" spans="2:8" x14ac:dyDescent="0.25">
      <c r="B707">
        <v>5725</v>
      </c>
      <c r="C707" s="18">
        <v>44583</v>
      </c>
      <c r="D707" t="s">
        <v>3646</v>
      </c>
      <c r="E707">
        <v>2</v>
      </c>
      <c r="F707" t="s">
        <v>3657</v>
      </c>
      <c r="G707">
        <f>IF(_xlfn.XLOOKUP(tblOrders4[[#This Row],[Product ID]],tblProducts[Item],tblProducts[Weight])&lt;40,_xlfn.XLOOKUP(tblOrders4[[#This Row],[Product ID]],tblProducts[Item],tblProducts[Weight]),"BULK")</f>
        <v>29</v>
      </c>
      <c r="H707">
        <f>_xlfn.LET(_xlpm.weight,_xlfn.XLOOKUP(tblOrders4[[#This Row],[Product ID]],tblProducts[Item],tblProducts[Weight]),
IF(_xlpm.weight&lt;40,_xlpm.weight,"BULK"))</f>
        <v>29</v>
      </c>
    </row>
    <row r="708" spans="2:8" x14ac:dyDescent="0.25">
      <c r="B708">
        <v>5726</v>
      </c>
      <c r="C708" s="18">
        <v>44583</v>
      </c>
      <c r="D708" t="s">
        <v>3654</v>
      </c>
      <c r="E708">
        <v>2</v>
      </c>
      <c r="F708" t="s">
        <v>3648</v>
      </c>
      <c r="G708" t="str">
        <f>IF(_xlfn.XLOOKUP(tblOrders4[[#This Row],[Product ID]],tblProducts[Item],tblProducts[Weight])&lt;40,_xlfn.XLOOKUP(tblOrders4[[#This Row],[Product ID]],tblProducts[Item],tblProducts[Weight]),"BULK")</f>
        <v>BULK</v>
      </c>
      <c r="H708" t="str">
        <f>_xlfn.LET(_xlpm.weight,_xlfn.XLOOKUP(tblOrders4[[#This Row],[Product ID]],tblProducts[Item],tblProducts[Weight]),
IF(_xlpm.weight&lt;40,_xlpm.weight,"BULK"))</f>
        <v>BULK</v>
      </c>
    </row>
    <row r="709" spans="2:8" x14ac:dyDescent="0.25">
      <c r="B709">
        <v>5727</v>
      </c>
      <c r="C709" s="18">
        <v>44583</v>
      </c>
      <c r="D709" t="s">
        <v>3654</v>
      </c>
      <c r="E709">
        <v>1</v>
      </c>
      <c r="F709" t="s">
        <v>3644</v>
      </c>
      <c r="G709" t="str">
        <f>IF(_xlfn.XLOOKUP(tblOrders4[[#This Row],[Product ID]],tblProducts[Item],tblProducts[Weight])&lt;40,_xlfn.XLOOKUP(tblOrders4[[#This Row],[Product ID]],tblProducts[Item],tblProducts[Weight]),"BULK")</f>
        <v>BULK</v>
      </c>
      <c r="H709" t="str">
        <f>_xlfn.LET(_xlpm.weight,_xlfn.XLOOKUP(tblOrders4[[#This Row],[Product ID]],tblProducts[Item],tblProducts[Weight]),
IF(_xlpm.weight&lt;40,_xlpm.weight,"BULK"))</f>
        <v>BULK</v>
      </c>
    </row>
    <row r="710" spans="2:8" x14ac:dyDescent="0.25">
      <c r="B710">
        <v>5728</v>
      </c>
      <c r="C710" s="18">
        <v>44583</v>
      </c>
      <c r="D710" t="s">
        <v>3651</v>
      </c>
      <c r="E710">
        <v>2</v>
      </c>
      <c r="F710" t="s">
        <v>3657</v>
      </c>
      <c r="G710">
        <f>IF(_xlfn.XLOOKUP(tblOrders4[[#This Row],[Product ID]],tblProducts[Item],tblProducts[Weight])&lt;40,_xlfn.XLOOKUP(tblOrders4[[#This Row],[Product ID]],tblProducts[Item],tblProducts[Weight]),"BULK")</f>
        <v>10</v>
      </c>
      <c r="H710">
        <f>_xlfn.LET(_xlpm.weight,_xlfn.XLOOKUP(tblOrders4[[#This Row],[Product ID]],tblProducts[Item],tblProducts[Weight]),
IF(_xlpm.weight&lt;40,_xlpm.weight,"BULK"))</f>
        <v>10</v>
      </c>
    </row>
    <row r="711" spans="2:8" x14ac:dyDescent="0.25">
      <c r="B711">
        <v>5729</v>
      </c>
      <c r="C711" s="18">
        <v>44583</v>
      </c>
      <c r="D711" t="s">
        <v>3645</v>
      </c>
      <c r="E711">
        <v>2</v>
      </c>
      <c r="F711" t="s">
        <v>3648</v>
      </c>
      <c r="G711" t="str">
        <f>IF(_xlfn.XLOOKUP(tblOrders4[[#This Row],[Product ID]],tblProducts[Item],tblProducts[Weight])&lt;40,_xlfn.XLOOKUP(tblOrders4[[#This Row],[Product ID]],tblProducts[Item],tblProducts[Weight]),"BULK")</f>
        <v>BULK</v>
      </c>
      <c r="H711" t="str">
        <f>_xlfn.LET(_xlpm.weight,_xlfn.XLOOKUP(tblOrders4[[#This Row],[Product ID]],tblProducts[Item],tblProducts[Weight]),
IF(_xlpm.weight&lt;40,_xlpm.weight,"BULK"))</f>
        <v>BULK</v>
      </c>
    </row>
    <row r="712" spans="2:8" x14ac:dyDescent="0.25">
      <c r="B712">
        <v>5730</v>
      </c>
      <c r="C712" s="18">
        <v>44583</v>
      </c>
      <c r="D712" t="s">
        <v>3654</v>
      </c>
      <c r="E712">
        <v>3</v>
      </c>
      <c r="F712" t="s">
        <v>3648</v>
      </c>
      <c r="G712" t="str">
        <f>IF(_xlfn.XLOOKUP(tblOrders4[[#This Row],[Product ID]],tblProducts[Item],tblProducts[Weight])&lt;40,_xlfn.XLOOKUP(tblOrders4[[#This Row],[Product ID]],tblProducts[Item],tblProducts[Weight]),"BULK")</f>
        <v>BULK</v>
      </c>
      <c r="H712" t="str">
        <f>_xlfn.LET(_xlpm.weight,_xlfn.XLOOKUP(tblOrders4[[#This Row],[Product ID]],tblProducts[Item],tblProducts[Weight]),
IF(_xlpm.weight&lt;40,_xlpm.weight,"BULK"))</f>
        <v>BULK</v>
      </c>
    </row>
    <row r="713" spans="2:8" x14ac:dyDescent="0.25">
      <c r="B713">
        <v>5731</v>
      </c>
      <c r="C713" s="18">
        <v>44583</v>
      </c>
      <c r="D713" t="s">
        <v>3654</v>
      </c>
      <c r="E713">
        <v>4</v>
      </c>
      <c r="F713" t="s">
        <v>3655</v>
      </c>
      <c r="G713" t="str">
        <f>IF(_xlfn.XLOOKUP(tblOrders4[[#This Row],[Product ID]],tblProducts[Item],tblProducts[Weight])&lt;40,_xlfn.XLOOKUP(tblOrders4[[#This Row],[Product ID]],tblProducts[Item],tblProducts[Weight]),"BULK")</f>
        <v>BULK</v>
      </c>
      <c r="H713" t="str">
        <f>_xlfn.LET(_xlpm.weight,_xlfn.XLOOKUP(tblOrders4[[#This Row],[Product ID]],tblProducts[Item],tblProducts[Weight]),
IF(_xlpm.weight&lt;40,_xlpm.weight,"BULK"))</f>
        <v>BULK</v>
      </c>
    </row>
    <row r="714" spans="2:8" x14ac:dyDescent="0.25">
      <c r="B714">
        <v>5732</v>
      </c>
      <c r="C714" s="18">
        <v>44583</v>
      </c>
      <c r="D714" t="s">
        <v>3659</v>
      </c>
      <c r="E714">
        <v>1</v>
      </c>
      <c r="F714" t="s">
        <v>3644</v>
      </c>
      <c r="G714" t="str">
        <f>IF(_xlfn.XLOOKUP(tblOrders4[[#This Row],[Product ID]],tblProducts[Item],tblProducts[Weight])&lt;40,_xlfn.XLOOKUP(tblOrders4[[#This Row],[Product ID]],tblProducts[Item],tblProducts[Weight]),"BULK")</f>
        <v>BULK</v>
      </c>
      <c r="H714" t="str">
        <f>_xlfn.LET(_xlpm.weight,_xlfn.XLOOKUP(tblOrders4[[#This Row],[Product ID]],tblProducts[Item],tblProducts[Weight]),
IF(_xlpm.weight&lt;40,_xlpm.weight,"BULK"))</f>
        <v>BULK</v>
      </c>
    </row>
    <row r="715" spans="2:8" x14ac:dyDescent="0.25">
      <c r="B715">
        <v>5733</v>
      </c>
      <c r="C715" s="18">
        <v>44583</v>
      </c>
      <c r="D715" t="s">
        <v>3645</v>
      </c>
      <c r="E715">
        <v>1</v>
      </c>
      <c r="F715" t="s">
        <v>3647</v>
      </c>
      <c r="G715" t="str">
        <f>IF(_xlfn.XLOOKUP(tblOrders4[[#This Row],[Product ID]],tblProducts[Item],tblProducts[Weight])&lt;40,_xlfn.XLOOKUP(tblOrders4[[#This Row],[Product ID]],tblProducts[Item],tblProducts[Weight]),"BULK")</f>
        <v>BULK</v>
      </c>
      <c r="H715" t="str">
        <f>_xlfn.LET(_xlpm.weight,_xlfn.XLOOKUP(tblOrders4[[#This Row],[Product ID]],tblProducts[Item],tblProducts[Weight]),
IF(_xlpm.weight&lt;40,_xlpm.weight,"BULK"))</f>
        <v>BULK</v>
      </c>
    </row>
    <row r="716" spans="2:8" x14ac:dyDescent="0.25">
      <c r="B716">
        <v>5734</v>
      </c>
      <c r="C716" s="18">
        <v>44584</v>
      </c>
      <c r="D716" t="s">
        <v>3649</v>
      </c>
      <c r="E716">
        <v>3</v>
      </c>
      <c r="F716" t="s">
        <v>3648</v>
      </c>
      <c r="G716">
        <f>IF(_xlfn.XLOOKUP(tblOrders4[[#This Row],[Product ID]],tblProducts[Item],tblProducts[Weight])&lt;40,_xlfn.XLOOKUP(tblOrders4[[#This Row],[Product ID]],tblProducts[Item],tblProducts[Weight]),"BULK")</f>
        <v>29</v>
      </c>
      <c r="H716">
        <f>_xlfn.LET(_xlpm.weight,_xlfn.XLOOKUP(tblOrders4[[#This Row],[Product ID]],tblProducts[Item],tblProducts[Weight]),
IF(_xlpm.weight&lt;40,_xlpm.weight,"BULK"))</f>
        <v>29</v>
      </c>
    </row>
    <row r="717" spans="2:8" x14ac:dyDescent="0.25">
      <c r="B717">
        <v>5735</v>
      </c>
      <c r="C717" s="18">
        <v>44584</v>
      </c>
      <c r="D717" t="s">
        <v>3650</v>
      </c>
      <c r="E717">
        <v>3</v>
      </c>
      <c r="F717" t="s">
        <v>3657</v>
      </c>
      <c r="G717">
        <f>IF(_xlfn.XLOOKUP(tblOrders4[[#This Row],[Product ID]],tblProducts[Item],tblProducts[Weight])&lt;40,_xlfn.XLOOKUP(tblOrders4[[#This Row],[Product ID]],tblProducts[Item],tblProducts[Weight]),"BULK")</f>
        <v>8</v>
      </c>
      <c r="H717">
        <f>_xlfn.LET(_xlpm.weight,_xlfn.XLOOKUP(tblOrders4[[#This Row],[Product ID]],tblProducts[Item],tblProducts[Weight]),
IF(_xlpm.weight&lt;40,_xlpm.weight,"BULK"))</f>
        <v>8</v>
      </c>
    </row>
    <row r="718" spans="2:8" x14ac:dyDescent="0.25">
      <c r="B718">
        <v>5736</v>
      </c>
      <c r="C718" s="18">
        <v>44584</v>
      </c>
      <c r="D718" t="s">
        <v>3654</v>
      </c>
      <c r="E718">
        <v>2</v>
      </c>
      <c r="F718" t="s">
        <v>3655</v>
      </c>
      <c r="G718" t="str">
        <f>IF(_xlfn.XLOOKUP(tblOrders4[[#This Row],[Product ID]],tblProducts[Item],tblProducts[Weight])&lt;40,_xlfn.XLOOKUP(tblOrders4[[#This Row],[Product ID]],tblProducts[Item],tblProducts[Weight]),"BULK")</f>
        <v>BULK</v>
      </c>
      <c r="H718" t="str">
        <f>_xlfn.LET(_xlpm.weight,_xlfn.XLOOKUP(tblOrders4[[#This Row],[Product ID]],tblProducts[Item],tblProducts[Weight]),
IF(_xlpm.weight&lt;40,_xlpm.weight,"BULK"))</f>
        <v>BULK</v>
      </c>
    </row>
    <row r="719" spans="2:8" x14ac:dyDescent="0.25">
      <c r="B719">
        <v>5737</v>
      </c>
      <c r="C719" s="18">
        <v>44584</v>
      </c>
      <c r="D719" t="s">
        <v>3649</v>
      </c>
      <c r="E719">
        <v>4</v>
      </c>
      <c r="F719" t="s">
        <v>3657</v>
      </c>
      <c r="G719">
        <f>IF(_xlfn.XLOOKUP(tblOrders4[[#This Row],[Product ID]],tblProducts[Item],tblProducts[Weight])&lt;40,_xlfn.XLOOKUP(tblOrders4[[#This Row],[Product ID]],tblProducts[Item],tblProducts[Weight]),"BULK")</f>
        <v>29</v>
      </c>
      <c r="H719">
        <f>_xlfn.LET(_xlpm.weight,_xlfn.XLOOKUP(tblOrders4[[#This Row],[Product ID]],tblProducts[Item],tblProducts[Weight]),
IF(_xlpm.weight&lt;40,_xlpm.weight,"BULK"))</f>
        <v>29</v>
      </c>
    </row>
    <row r="720" spans="2:8" x14ac:dyDescent="0.25">
      <c r="B720">
        <v>5738</v>
      </c>
      <c r="C720" s="18">
        <v>44584</v>
      </c>
      <c r="D720" t="s">
        <v>3643</v>
      </c>
      <c r="E720">
        <v>3</v>
      </c>
      <c r="F720" t="s">
        <v>3655</v>
      </c>
      <c r="G720">
        <f>IF(_xlfn.XLOOKUP(tblOrders4[[#This Row],[Product ID]],tblProducts[Item],tblProducts[Weight])&lt;40,_xlfn.XLOOKUP(tblOrders4[[#This Row],[Product ID]],tblProducts[Item],tblProducts[Weight]),"BULK")</f>
        <v>12</v>
      </c>
      <c r="H720">
        <f>_xlfn.LET(_xlpm.weight,_xlfn.XLOOKUP(tblOrders4[[#This Row],[Product ID]],tblProducts[Item],tblProducts[Weight]),
IF(_xlpm.weight&lt;40,_xlpm.weight,"BULK"))</f>
        <v>12</v>
      </c>
    </row>
    <row r="721" spans="2:8" x14ac:dyDescent="0.25">
      <c r="B721">
        <v>5739</v>
      </c>
      <c r="C721" s="18">
        <v>44584</v>
      </c>
      <c r="D721" t="s">
        <v>3652</v>
      </c>
      <c r="E721">
        <v>4</v>
      </c>
      <c r="F721" t="s">
        <v>3655</v>
      </c>
      <c r="G721">
        <f>IF(_xlfn.XLOOKUP(tblOrders4[[#This Row],[Product ID]],tblProducts[Item],tblProducts[Weight])&lt;40,_xlfn.XLOOKUP(tblOrders4[[#This Row],[Product ID]],tblProducts[Item],tblProducts[Weight]),"BULK")</f>
        <v>38</v>
      </c>
      <c r="H721">
        <f>_xlfn.LET(_xlpm.weight,_xlfn.XLOOKUP(tblOrders4[[#This Row],[Product ID]],tblProducts[Item],tblProducts[Weight]),
IF(_xlpm.weight&lt;40,_xlpm.weight,"BULK"))</f>
        <v>38</v>
      </c>
    </row>
    <row r="722" spans="2:8" x14ac:dyDescent="0.25">
      <c r="B722">
        <v>5740</v>
      </c>
      <c r="C722" s="18">
        <v>44584</v>
      </c>
      <c r="D722" t="s">
        <v>3658</v>
      </c>
      <c r="E722">
        <v>2</v>
      </c>
      <c r="F722" t="s">
        <v>3653</v>
      </c>
      <c r="G722">
        <f>IF(_xlfn.XLOOKUP(tblOrders4[[#This Row],[Product ID]],tblProducts[Item],tblProducts[Weight])&lt;40,_xlfn.XLOOKUP(tblOrders4[[#This Row],[Product ID]],tblProducts[Item],tblProducts[Weight]),"BULK")</f>
        <v>10</v>
      </c>
      <c r="H722">
        <f>_xlfn.LET(_xlpm.weight,_xlfn.XLOOKUP(tblOrders4[[#This Row],[Product ID]],tblProducts[Item],tblProducts[Weight]),
IF(_xlpm.weight&lt;40,_xlpm.weight,"BULK"))</f>
        <v>10</v>
      </c>
    </row>
    <row r="723" spans="2:8" x14ac:dyDescent="0.25">
      <c r="B723">
        <v>5741</v>
      </c>
      <c r="C723" s="18">
        <v>44584</v>
      </c>
      <c r="D723" t="s">
        <v>3645</v>
      </c>
      <c r="E723">
        <v>1</v>
      </c>
      <c r="F723" t="s">
        <v>3647</v>
      </c>
      <c r="G723" t="str">
        <f>IF(_xlfn.XLOOKUP(tblOrders4[[#This Row],[Product ID]],tblProducts[Item],tblProducts[Weight])&lt;40,_xlfn.XLOOKUP(tblOrders4[[#This Row],[Product ID]],tblProducts[Item],tblProducts[Weight]),"BULK")</f>
        <v>BULK</v>
      </c>
      <c r="H723" t="str">
        <f>_xlfn.LET(_xlpm.weight,_xlfn.XLOOKUP(tblOrders4[[#This Row],[Product ID]],tblProducts[Item],tblProducts[Weight]),
IF(_xlpm.weight&lt;40,_xlpm.weight,"BULK"))</f>
        <v>BULK</v>
      </c>
    </row>
    <row r="724" spans="2:8" x14ac:dyDescent="0.25">
      <c r="B724">
        <v>5742</v>
      </c>
      <c r="C724" s="18">
        <v>44584</v>
      </c>
      <c r="D724" t="s">
        <v>3656</v>
      </c>
      <c r="E724">
        <v>3</v>
      </c>
      <c r="F724" t="s">
        <v>3648</v>
      </c>
      <c r="G724">
        <f>IF(_xlfn.XLOOKUP(tblOrders4[[#This Row],[Product ID]],tblProducts[Item],tblProducts[Weight])&lt;40,_xlfn.XLOOKUP(tblOrders4[[#This Row],[Product ID]],tblProducts[Item],tblProducts[Weight]),"BULK")</f>
        <v>33</v>
      </c>
      <c r="H724">
        <f>_xlfn.LET(_xlpm.weight,_xlfn.XLOOKUP(tblOrders4[[#This Row],[Product ID]],tblProducts[Item],tblProducts[Weight]),
IF(_xlpm.weight&lt;40,_xlpm.weight,"BULK"))</f>
        <v>33</v>
      </c>
    </row>
    <row r="725" spans="2:8" x14ac:dyDescent="0.25">
      <c r="B725">
        <v>5743</v>
      </c>
      <c r="C725" s="18">
        <v>44584</v>
      </c>
      <c r="D725" t="s">
        <v>3650</v>
      </c>
      <c r="E725">
        <v>2</v>
      </c>
      <c r="F725" t="s">
        <v>3653</v>
      </c>
      <c r="G725">
        <f>IF(_xlfn.XLOOKUP(tblOrders4[[#This Row],[Product ID]],tblProducts[Item],tblProducts[Weight])&lt;40,_xlfn.XLOOKUP(tblOrders4[[#This Row],[Product ID]],tblProducts[Item],tblProducts[Weight]),"BULK")</f>
        <v>8</v>
      </c>
      <c r="H725">
        <f>_xlfn.LET(_xlpm.weight,_xlfn.XLOOKUP(tblOrders4[[#This Row],[Product ID]],tblProducts[Item],tblProducts[Weight]),
IF(_xlpm.weight&lt;40,_xlpm.weight,"BULK"))</f>
        <v>8</v>
      </c>
    </row>
    <row r="726" spans="2:8" x14ac:dyDescent="0.25">
      <c r="B726">
        <v>5744</v>
      </c>
      <c r="C726" s="18">
        <v>44584</v>
      </c>
      <c r="D726" t="s">
        <v>3650</v>
      </c>
      <c r="E726">
        <v>3</v>
      </c>
      <c r="F726" t="s">
        <v>3647</v>
      </c>
      <c r="G726">
        <f>IF(_xlfn.XLOOKUP(tblOrders4[[#This Row],[Product ID]],tblProducts[Item],tblProducts[Weight])&lt;40,_xlfn.XLOOKUP(tblOrders4[[#This Row],[Product ID]],tblProducts[Item],tblProducts[Weight]),"BULK")</f>
        <v>8</v>
      </c>
      <c r="H726">
        <f>_xlfn.LET(_xlpm.weight,_xlfn.XLOOKUP(tblOrders4[[#This Row],[Product ID]],tblProducts[Item],tblProducts[Weight]),
IF(_xlpm.weight&lt;40,_xlpm.weight,"BULK"))</f>
        <v>8</v>
      </c>
    </row>
    <row r="727" spans="2:8" x14ac:dyDescent="0.25">
      <c r="B727">
        <v>5745</v>
      </c>
      <c r="C727" s="18">
        <v>44584</v>
      </c>
      <c r="D727" t="s">
        <v>3652</v>
      </c>
      <c r="E727">
        <v>3</v>
      </c>
      <c r="F727" t="s">
        <v>3655</v>
      </c>
      <c r="G727">
        <f>IF(_xlfn.XLOOKUP(tblOrders4[[#This Row],[Product ID]],tblProducts[Item],tblProducts[Weight])&lt;40,_xlfn.XLOOKUP(tblOrders4[[#This Row],[Product ID]],tblProducts[Item],tblProducts[Weight]),"BULK")</f>
        <v>38</v>
      </c>
      <c r="H727">
        <f>_xlfn.LET(_xlpm.weight,_xlfn.XLOOKUP(tblOrders4[[#This Row],[Product ID]],tblProducts[Item],tblProducts[Weight]),
IF(_xlpm.weight&lt;40,_xlpm.weight,"BULK"))</f>
        <v>38</v>
      </c>
    </row>
    <row r="728" spans="2:8" x14ac:dyDescent="0.25">
      <c r="B728">
        <v>5746</v>
      </c>
      <c r="C728" s="18">
        <v>44584</v>
      </c>
      <c r="D728" t="s">
        <v>3652</v>
      </c>
      <c r="E728">
        <v>2</v>
      </c>
      <c r="F728" t="s">
        <v>3644</v>
      </c>
      <c r="G728">
        <f>IF(_xlfn.XLOOKUP(tblOrders4[[#This Row],[Product ID]],tblProducts[Item],tblProducts[Weight])&lt;40,_xlfn.XLOOKUP(tblOrders4[[#This Row],[Product ID]],tblProducts[Item],tblProducts[Weight]),"BULK")</f>
        <v>38</v>
      </c>
      <c r="H728">
        <f>_xlfn.LET(_xlpm.weight,_xlfn.XLOOKUP(tblOrders4[[#This Row],[Product ID]],tblProducts[Item],tblProducts[Weight]),
IF(_xlpm.weight&lt;40,_xlpm.weight,"BULK"))</f>
        <v>38</v>
      </c>
    </row>
    <row r="729" spans="2:8" x14ac:dyDescent="0.25">
      <c r="B729">
        <v>5747</v>
      </c>
      <c r="C729" s="18">
        <v>44584</v>
      </c>
      <c r="D729" t="s">
        <v>3652</v>
      </c>
      <c r="E729">
        <v>2</v>
      </c>
      <c r="F729" t="s">
        <v>3655</v>
      </c>
      <c r="G729">
        <f>IF(_xlfn.XLOOKUP(tblOrders4[[#This Row],[Product ID]],tblProducts[Item],tblProducts[Weight])&lt;40,_xlfn.XLOOKUP(tblOrders4[[#This Row],[Product ID]],tblProducts[Item],tblProducts[Weight]),"BULK")</f>
        <v>38</v>
      </c>
      <c r="H729">
        <f>_xlfn.LET(_xlpm.weight,_xlfn.XLOOKUP(tblOrders4[[#This Row],[Product ID]],tblProducts[Item],tblProducts[Weight]),
IF(_xlpm.weight&lt;40,_xlpm.weight,"BULK"))</f>
        <v>38</v>
      </c>
    </row>
    <row r="730" spans="2:8" x14ac:dyDescent="0.25">
      <c r="B730">
        <v>5748</v>
      </c>
      <c r="C730" s="18">
        <v>44584</v>
      </c>
      <c r="D730" t="s">
        <v>3654</v>
      </c>
      <c r="E730">
        <v>3</v>
      </c>
      <c r="F730" t="s">
        <v>3657</v>
      </c>
      <c r="G730" t="str">
        <f>IF(_xlfn.XLOOKUP(tblOrders4[[#This Row],[Product ID]],tblProducts[Item],tblProducts[Weight])&lt;40,_xlfn.XLOOKUP(tblOrders4[[#This Row],[Product ID]],tblProducts[Item],tblProducts[Weight]),"BULK")</f>
        <v>BULK</v>
      </c>
      <c r="H730" t="str">
        <f>_xlfn.LET(_xlpm.weight,_xlfn.XLOOKUP(tblOrders4[[#This Row],[Product ID]],tblProducts[Item],tblProducts[Weight]),
IF(_xlpm.weight&lt;40,_xlpm.weight,"BULK"))</f>
        <v>BULK</v>
      </c>
    </row>
    <row r="731" spans="2:8" x14ac:dyDescent="0.25">
      <c r="B731">
        <v>5749</v>
      </c>
      <c r="C731" s="18">
        <v>44584</v>
      </c>
      <c r="D731" t="s">
        <v>3656</v>
      </c>
      <c r="E731">
        <v>4</v>
      </c>
      <c r="F731" t="s">
        <v>3648</v>
      </c>
      <c r="G731">
        <f>IF(_xlfn.XLOOKUP(tblOrders4[[#This Row],[Product ID]],tblProducts[Item],tblProducts[Weight])&lt;40,_xlfn.XLOOKUP(tblOrders4[[#This Row],[Product ID]],tblProducts[Item],tblProducts[Weight]),"BULK")</f>
        <v>33</v>
      </c>
      <c r="H731">
        <f>_xlfn.LET(_xlpm.weight,_xlfn.XLOOKUP(tblOrders4[[#This Row],[Product ID]],tblProducts[Item],tblProducts[Weight]),
IF(_xlpm.weight&lt;40,_xlpm.weight,"BULK"))</f>
        <v>33</v>
      </c>
    </row>
    <row r="732" spans="2:8" x14ac:dyDescent="0.25">
      <c r="B732">
        <v>5750</v>
      </c>
      <c r="C732" s="18">
        <v>44584</v>
      </c>
      <c r="D732" t="s">
        <v>3650</v>
      </c>
      <c r="E732">
        <v>2</v>
      </c>
      <c r="F732" t="s">
        <v>3644</v>
      </c>
      <c r="G732">
        <f>IF(_xlfn.XLOOKUP(tblOrders4[[#This Row],[Product ID]],tblProducts[Item],tblProducts[Weight])&lt;40,_xlfn.XLOOKUP(tblOrders4[[#This Row],[Product ID]],tblProducts[Item],tblProducts[Weight]),"BULK")</f>
        <v>8</v>
      </c>
      <c r="H732">
        <f>_xlfn.LET(_xlpm.weight,_xlfn.XLOOKUP(tblOrders4[[#This Row],[Product ID]],tblProducts[Item],tblProducts[Weight]),
IF(_xlpm.weight&lt;40,_xlpm.weight,"BULK"))</f>
        <v>8</v>
      </c>
    </row>
    <row r="733" spans="2:8" x14ac:dyDescent="0.25">
      <c r="B733">
        <v>5751</v>
      </c>
      <c r="C733" s="18">
        <v>44584</v>
      </c>
      <c r="D733" t="s">
        <v>3645</v>
      </c>
      <c r="E733">
        <v>3</v>
      </c>
      <c r="F733" t="s">
        <v>3655</v>
      </c>
      <c r="G733" t="str">
        <f>IF(_xlfn.XLOOKUP(tblOrders4[[#This Row],[Product ID]],tblProducts[Item],tblProducts[Weight])&lt;40,_xlfn.XLOOKUP(tblOrders4[[#This Row],[Product ID]],tblProducts[Item],tblProducts[Weight]),"BULK")</f>
        <v>BULK</v>
      </c>
      <c r="H733" t="str">
        <f>_xlfn.LET(_xlpm.weight,_xlfn.XLOOKUP(tblOrders4[[#This Row],[Product ID]],tblProducts[Item],tblProducts[Weight]),
IF(_xlpm.weight&lt;40,_xlpm.weight,"BULK"))</f>
        <v>BULK</v>
      </c>
    </row>
    <row r="734" spans="2:8" x14ac:dyDescent="0.25">
      <c r="B734">
        <v>5752</v>
      </c>
      <c r="C734" s="18">
        <v>44584</v>
      </c>
      <c r="D734" t="s">
        <v>3651</v>
      </c>
      <c r="E734">
        <v>2</v>
      </c>
      <c r="F734" t="s">
        <v>3648</v>
      </c>
      <c r="G734">
        <f>IF(_xlfn.XLOOKUP(tblOrders4[[#This Row],[Product ID]],tblProducts[Item],tblProducts[Weight])&lt;40,_xlfn.XLOOKUP(tblOrders4[[#This Row],[Product ID]],tblProducts[Item],tblProducts[Weight]),"BULK")</f>
        <v>10</v>
      </c>
      <c r="H734">
        <f>_xlfn.LET(_xlpm.weight,_xlfn.XLOOKUP(tblOrders4[[#This Row],[Product ID]],tblProducts[Item],tblProducts[Weight]),
IF(_xlpm.weight&lt;40,_xlpm.weight,"BULK"))</f>
        <v>10</v>
      </c>
    </row>
    <row r="735" spans="2:8" x14ac:dyDescent="0.25">
      <c r="B735">
        <v>5753</v>
      </c>
      <c r="C735" s="18">
        <v>44584</v>
      </c>
      <c r="D735" t="s">
        <v>3654</v>
      </c>
      <c r="E735">
        <v>3</v>
      </c>
      <c r="F735" t="s">
        <v>3647</v>
      </c>
      <c r="G735" t="str">
        <f>IF(_xlfn.XLOOKUP(tblOrders4[[#This Row],[Product ID]],tblProducts[Item],tblProducts[Weight])&lt;40,_xlfn.XLOOKUP(tblOrders4[[#This Row],[Product ID]],tblProducts[Item],tblProducts[Weight]),"BULK")</f>
        <v>BULK</v>
      </c>
      <c r="H735" t="str">
        <f>_xlfn.LET(_xlpm.weight,_xlfn.XLOOKUP(tblOrders4[[#This Row],[Product ID]],tblProducts[Item],tblProducts[Weight]),
IF(_xlpm.weight&lt;40,_xlpm.weight,"BULK"))</f>
        <v>BULK</v>
      </c>
    </row>
    <row r="736" spans="2:8" x14ac:dyDescent="0.25">
      <c r="B736">
        <v>5754</v>
      </c>
      <c r="C736" s="18">
        <v>44584</v>
      </c>
      <c r="D736" t="s">
        <v>3646</v>
      </c>
      <c r="E736">
        <v>1</v>
      </c>
      <c r="F736" t="s">
        <v>3644</v>
      </c>
      <c r="G736">
        <f>IF(_xlfn.XLOOKUP(tblOrders4[[#This Row],[Product ID]],tblProducts[Item],tblProducts[Weight])&lt;40,_xlfn.XLOOKUP(tblOrders4[[#This Row],[Product ID]],tblProducts[Item],tblProducts[Weight]),"BULK")</f>
        <v>29</v>
      </c>
      <c r="H736">
        <f>_xlfn.LET(_xlpm.weight,_xlfn.XLOOKUP(tblOrders4[[#This Row],[Product ID]],tblProducts[Item],tblProducts[Weight]),
IF(_xlpm.weight&lt;40,_xlpm.weight,"BULK"))</f>
        <v>29</v>
      </c>
    </row>
    <row r="737" spans="2:8" x14ac:dyDescent="0.25">
      <c r="B737">
        <v>5755</v>
      </c>
      <c r="C737" s="18">
        <v>44584</v>
      </c>
      <c r="D737" t="s">
        <v>3646</v>
      </c>
      <c r="E737">
        <v>2</v>
      </c>
      <c r="F737" t="s">
        <v>3657</v>
      </c>
      <c r="G737">
        <f>IF(_xlfn.XLOOKUP(tblOrders4[[#This Row],[Product ID]],tblProducts[Item],tblProducts[Weight])&lt;40,_xlfn.XLOOKUP(tblOrders4[[#This Row],[Product ID]],tblProducts[Item],tblProducts[Weight]),"BULK")</f>
        <v>29</v>
      </c>
      <c r="H737">
        <f>_xlfn.LET(_xlpm.weight,_xlfn.XLOOKUP(tblOrders4[[#This Row],[Product ID]],tblProducts[Item],tblProducts[Weight]),
IF(_xlpm.weight&lt;40,_xlpm.weight,"BULK"))</f>
        <v>29</v>
      </c>
    </row>
    <row r="738" spans="2:8" x14ac:dyDescent="0.25">
      <c r="B738">
        <v>5756</v>
      </c>
      <c r="C738" s="18">
        <v>44584</v>
      </c>
      <c r="D738" t="s">
        <v>3651</v>
      </c>
      <c r="E738">
        <v>4</v>
      </c>
      <c r="F738" t="s">
        <v>3647</v>
      </c>
      <c r="G738">
        <f>IF(_xlfn.XLOOKUP(tblOrders4[[#This Row],[Product ID]],tblProducts[Item],tblProducts[Weight])&lt;40,_xlfn.XLOOKUP(tblOrders4[[#This Row],[Product ID]],tblProducts[Item],tblProducts[Weight]),"BULK")</f>
        <v>10</v>
      </c>
      <c r="H738">
        <f>_xlfn.LET(_xlpm.weight,_xlfn.XLOOKUP(tblOrders4[[#This Row],[Product ID]],tblProducts[Item],tblProducts[Weight]),
IF(_xlpm.weight&lt;40,_xlpm.weight,"BULK"))</f>
        <v>10</v>
      </c>
    </row>
    <row r="739" spans="2:8" x14ac:dyDescent="0.25">
      <c r="B739">
        <v>5757</v>
      </c>
      <c r="C739" s="18">
        <v>44584</v>
      </c>
      <c r="D739" t="s">
        <v>3645</v>
      </c>
      <c r="E739">
        <v>1</v>
      </c>
      <c r="F739" t="s">
        <v>3653</v>
      </c>
      <c r="G739" t="str">
        <f>IF(_xlfn.XLOOKUP(tblOrders4[[#This Row],[Product ID]],tblProducts[Item],tblProducts[Weight])&lt;40,_xlfn.XLOOKUP(tblOrders4[[#This Row],[Product ID]],tblProducts[Item],tblProducts[Weight]),"BULK")</f>
        <v>BULK</v>
      </c>
      <c r="H739" t="str">
        <f>_xlfn.LET(_xlpm.weight,_xlfn.XLOOKUP(tblOrders4[[#This Row],[Product ID]],tblProducts[Item],tblProducts[Weight]),
IF(_xlpm.weight&lt;40,_xlpm.weight,"BULK"))</f>
        <v>BULK</v>
      </c>
    </row>
    <row r="740" spans="2:8" x14ac:dyDescent="0.25">
      <c r="B740">
        <v>5758</v>
      </c>
      <c r="C740" s="18">
        <v>44584</v>
      </c>
      <c r="D740" t="s">
        <v>3649</v>
      </c>
      <c r="E740">
        <v>1</v>
      </c>
      <c r="F740" t="s">
        <v>3647</v>
      </c>
      <c r="G740">
        <f>IF(_xlfn.XLOOKUP(tblOrders4[[#This Row],[Product ID]],tblProducts[Item],tblProducts[Weight])&lt;40,_xlfn.XLOOKUP(tblOrders4[[#This Row],[Product ID]],tblProducts[Item],tblProducts[Weight]),"BULK")</f>
        <v>29</v>
      </c>
      <c r="H740">
        <f>_xlfn.LET(_xlpm.weight,_xlfn.XLOOKUP(tblOrders4[[#This Row],[Product ID]],tblProducts[Item],tblProducts[Weight]),
IF(_xlpm.weight&lt;40,_xlpm.weight,"BULK"))</f>
        <v>29</v>
      </c>
    </row>
    <row r="741" spans="2:8" x14ac:dyDescent="0.25">
      <c r="B741">
        <v>5759</v>
      </c>
      <c r="C741" s="18">
        <v>44584</v>
      </c>
      <c r="D741" t="s">
        <v>3658</v>
      </c>
      <c r="E741">
        <v>2</v>
      </c>
      <c r="F741" t="s">
        <v>3648</v>
      </c>
      <c r="G741">
        <f>IF(_xlfn.XLOOKUP(tblOrders4[[#This Row],[Product ID]],tblProducts[Item],tblProducts[Weight])&lt;40,_xlfn.XLOOKUP(tblOrders4[[#This Row],[Product ID]],tblProducts[Item],tblProducts[Weight]),"BULK")</f>
        <v>10</v>
      </c>
      <c r="H741">
        <f>_xlfn.LET(_xlpm.weight,_xlfn.XLOOKUP(tblOrders4[[#This Row],[Product ID]],tblProducts[Item],tblProducts[Weight]),
IF(_xlpm.weight&lt;40,_xlpm.weight,"BULK"))</f>
        <v>10</v>
      </c>
    </row>
    <row r="742" spans="2:8" x14ac:dyDescent="0.25">
      <c r="B742">
        <v>5760</v>
      </c>
      <c r="C742" s="18">
        <v>44584</v>
      </c>
      <c r="D742" t="s">
        <v>3650</v>
      </c>
      <c r="E742">
        <v>1</v>
      </c>
      <c r="F742" t="s">
        <v>3648</v>
      </c>
      <c r="G742">
        <f>IF(_xlfn.XLOOKUP(tblOrders4[[#This Row],[Product ID]],tblProducts[Item],tblProducts[Weight])&lt;40,_xlfn.XLOOKUP(tblOrders4[[#This Row],[Product ID]],tblProducts[Item],tblProducts[Weight]),"BULK")</f>
        <v>8</v>
      </c>
      <c r="H742">
        <f>_xlfn.LET(_xlpm.weight,_xlfn.XLOOKUP(tblOrders4[[#This Row],[Product ID]],tblProducts[Item],tblProducts[Weight]),
IF(_xlpm.weight&lt;40,_xlpm.weight,"BULK"))</f>
        <v>8</v>
      </c>
    </row>
    <row r="743" spans="2:8" x14ac:dyDescent="0.25">
      <c r="B743">
        <v>5761</v>
      </c>
      <c r="C743" s="18">
        <v>44584</v>
      </c>
      <c r="D743" t="s">
        <v>3650</v>
      </c>
      <c r="E743">
        <v>3</v>
      </c>
      <c r="F743" t="s">
        <v>3653</v>
      </c>
      <c r="G743">
        <f>IF(_xlfn.XLOOKUP(tblOrders4[[#This Row],[Product ID]],tblProducts[Item],tblProducts[Weight])&lt;40,_xlfn.XLOOKUP(tblOrders4[[#This Row],[Product ID]],tblProducts[Item],tblProducts[Weight]),"BULK")</f>
        <v>8</v>
      </c>
      <c r="H743">
        <f>_xlfn.LET(_xlpm.weight,_xlfn.XLOOKUP(tblOrders4[[#This Row],[Product ID]],tblProducts[Item],tblProducts[Weight]),
IF(_xlpm.weight&lt;40,_xlpm.weight,"BULK"))</f>
        <v>8</v>
      </c>
    </row>
    <row r="744" spans="2:8" x14ac:dyDescent="0.25">
      <c r="B744">
        <v>5762</v>
      </c>
      <c r="C744" s="18">
        <v>44584</v>
      </c>
      <c r="D744" t="s">
        <v>3650</v>
      </c>
      <c r="E744">
        <v>4</v>
      </c>
      <c r="F744" t="s">
        <v>3655</v>
      </c>
      <c r="G744">
        <f>IF(_xlfn.XLOOKUP(tblOrders4[[#This Row],[Product ID]],tblProducts[Item],tblProducts[Weight])&lt;40,_xlfn.XLOOKUP(tblOrders4[[#This Row],[Product ID]],tblProducts[Item],tblProducts[Weight]),"BULK")</f>
        <v>8</v>
      </c>
      <c r="H744">
        <f>_xlfn.LET(_xlpm.weight,_xlfn.XLOOKUP(tblOrders4[[#This Row],[Product ID]],tblProducts[Item],tblProducts[Weight]),
IF(_xlpm.weight&lt;40,_xlpm.weight,"BULK"))</f>
        <v>8</v>
      </c>
    </row>
    <row r="745" spans="2:8" x14ac:dyDescent="0.25">
      <c r="B745">
        <v>5763</v>
      </c>
      <c r="C745" s="18">
        <v>44584</v>
      </c>
      <c r="D745" t="s">
        <v>3646</v>
      </c>
      <c r="E745">
        <v>4</v>
      </c>
      <c r="F745" t="s">
        <v>3648</v>
      </c>
      <c r="G745">
        <f>IF(_xlfn.XLOOKUP(tblOrders4[[#This Row],[Product ID]],tblProducts[Item],tblProducts[Weight])&lt;40,_xlfn.XLOOKUP(tblOrders4[[#This Row],[Product ID]],tblProducts[Item],tblProducts[Weight]),"BULK")</f>
        <v>29</v>
      </c>
      <c r="H745">
        <f>_xlfn.LET(_xlpm.weight,_xlfn.XLOOKUP(tblOrders4[[#This Row],[Product ID]],tblProducts[Item],tblProducts[Weight]),
IF(_xlpm.weight&lt;40,_xlpm.weight,"BULK"))</f>
        <v>29</v>
      </c>
    </row>
    <row r="746" spans="2:8" x14ac:dyDescent="0.25">
      <c r="B746">
        <v>5764</v>
      </c>
      <c r="C746" s="18">
        <v>44584</v>
      </c>
      <c r="D746" t="s">
        <v>3649</v>
      </c>
      <c r="E746">
        <v>2</v>
      </c>
      <c r="F746" t="s">
        <v>3653</v>
      </c>
      <c r="G746">
        <f>IF(_xlfn.XLOOKUP(tblOrders4[[#This Row],[Product ID]],tblProducts[Item],tblProducts[Weight])&lt;40,_xlfn.XLOOKUP(tblOrders4[[#This Row],[Product ID]],tblProducts[Item],tblProducts[Weight]),"BULK")</f>
        <v>29</v>
      </c>
      <c r="H746">
        <f>_xlfn.LET(_xlpm.weight,_xlfn.XLOOKUP(tblOrders4[[#This Row],[Product ID]],tblProducts[Item],tblProducts[Weight]),
IF(_xlpm.weight&lt;40,_xlpm.weight,"BULK"))</f>
        <v>29</v>
      </c>
    </row>
    <row r="747" spans="2:8" x14ac:dyDescent="0.25">
      <c r="B747">
        <v>5765</v>
      </c>
      <c r="C747" s="18">
        <v>44584</v>
      </c>
      <c r="D747" t="s">
        <v>3649</v>
      </c>
      <c r="E747">
        <v>1</v>
      </c>
      <c r="F747" t="s">
        <v>3647</v>
      </c>
      <c r="G747">
        <f>IF(_xlfn.XLOOKUP(tblOrders4[[#This Row],[Product ID]],tblProducts[Item],tblProducts[Weight])&lt;40,_xlfn.XLOOKUP(tblOrders4[[#This Row],[Product ID]],tblProducts[Item],tblProducts[Weight]),"BULK")</f>
        <v>29</v>
      </c>
      <c r="H747">
        <f>_xlfn.LET(_xlpm.weight,_xlfn.XLOOKUP(tblOrders4[[#This Row],[Product ID]],tblProducts[Item],tblProducts[Weight]),
IF(_xlpm.weight&lt;40,_xlpm.weight,"BULK"))</f>
        <v>29</v>
      </c>
    </row>
    <row r="748" spans="2:8" x14ac:dyDescent="0.25">
      <c r="B748">
        <v>5766</v>
      </c>
      <c r="C748" s="18">
        <v>44584</v>
      </c>
      <c r="D748" t="s">
        <v>3650</v>
      </c>
      <c r="E748">
        <v>1</v>
      </c>
      <c r="F748" t="s">
        <v>3647</v>
      </c>
      <c r="G748">
        <f>IF(_xlfn.XLOOKUP(tblOrders4[[#This Row],[Product ID]],tblProducts[Item],tblProducts[Weight])&lt;40,_xlfn.XLOOKUP(tblOrders4[[#This Row],[Product ID]],tblProducts[Item],tblProducts[Weight]),"BULK")</f>
        <v>8</v>
      </c>
      <c r="H748">
        <f>_xlfn.LET(_xlpm.weight,_xlfn.XLOOKUP(tblOrders4[[#This Row],[Product ID]],tblProducts[Item],tblProducts[Weight]),
IF(_xlpm.weight&lt;40,_xlpm.weight,"BULK"))</f>
        <v>8</v>
      </c>
    </row>
    <row r="749" spans="2:8" x14ac:dyDescent="0.25">
      <c r="B749">
        <v>5767</v>
      </c>
      <c r="C749" s="18">
        <v>44584</v>
      </c>
      <c r="D749" t="s">
        <v>3659</v>
      </c>
      <c r="E749">
        <v>2</v>
      </c>
      <c r="F749" t="s">
        <v>3657</v>
      </c>
      <c r="G749" t="str">
        <f>IF(_xlfn.XLOOKUP(tblOrders4[[#This Row],[Product ID]],tblProducts[Item],tblProducts[Weight])&lt;40,_xlfn.XLOOKUP(tblOrders4[[#This Row],[Product ID]],tblProducts[Item],tblProducts[Weight]),"BULK")</f>
        <v>BULK</v>
      </c>
      <c r="H749" t="str">
        <f>_xlfn.LET(_xlpm.weight,_xlfn.XLOOKUP(tblOrders4[[#This Row],[Product ID]],tblProducts[Item],tblProducts[Weight]),
IF(_xlpm.weight&lt;40,_xlpm.weight,"BULK"))</f>
        <v>BULK</v>
      </c>
    </row>
    <row r="750" spans="2:8" x14ac:dyDescent="0.25">
      <c r="B750">
        <v>5768</v>
      </c>
      <c r="C750" s="18">
        <v>44584</v>
      </c>
      <c r="D750" t="s">
        <v>3645</v>
      </c>
      <c r="E750">
        <v>1</v>
      </c>
      <c r="F750" t="s">
        <v>3657</v>
      </c>
      <c r="G750" t="str">
        <f>IF(_xlfn.XLOOKUP(tblOrders4[[#This Row],[Product ID]],tblProducts[Item],tblProducts[Weight])&lt;40,_xlfn.XLOOKUP(tblOrders4[[#This Row],[Product ID]],tblProducts[Item],tblProducts[Weight]),"BULK")</f>
        <v>BULK</v>
      </c>
      <c r="H750" t="str">
        <f>_xlfn.LET(_xlpm.weight,_xlfn.XLOOKUP(tblOrders4[[#This Row],[Product ID]],tblProducts[Item],tblProducts[Weight]),
IF(_xlpm.weight&lt;40,_xlpm.weight,"BULK"))</f>
        <v>BULK</v>
      </c>
    </row>
    <row r="751" spans="2:8" x14ac:dyDescent="0.25">
      <c r="B751">
        <v>5769</v>
      </c>
      <c r="C751" s="18">
        <v>44584</v>
      </c>
      <c r="D751" t="s">
        <v>3652</v>
      </c>
      <c r="E751">
        <v>1</v>
      </c>
      <c r="F751" t="s">
        <v>3657</v>
      </c>
      <c r="G751">
        <f>IF(_xlfn.XLOOKUP(tblOrders4[[#This Row],[Product ID]],tblProducts[Item],tblProducts[Weight])&lt;40,_xlfn.XLOOKUP(tblOrders4[[#This Row],[Product ID]],tblProducts[Item],tblProducts[Weight]),"BULK")</f>
        <v>38</v>
      </c>
      <c r="H751">
        <f>_xlfn.LET(_xlpm.weight,_xlfn.XLOOKUP(tblOrders4[[#This Row],[Product ID]],tblProducts[Item],tblProducts[Weight]),
IF(_xlpm.weight&lt;40,_xlpm.weight,"BULK"))</f>
        <v>38</v>
      </c>
    </row>
    <row r="752" spans="2:8" x14ac:dyDescent="0.25">
      <c r="B752">
        <v>5770</v>
      </c>
      <c r="C752" s="18">
        <v>44585</v>
      </c>
      <c r="D752" t="s">
        <v>3658</v>
      </c>
      <c r="E752">
        <v>2</v>
      </c>
      <c r="F752" t="s">
        <v>3647</v>
      </c>
      <c r="G752">
        <f>IF(_xlfn.XLOOKUP(tblOrders4[[#This Row],[Product ID]],tblProducts[Item],tblProducts[Weight])&lt;40,_xlfn.XLOOKUP(tblOrders4[[#This Row],[Product ID]],tblProducts[Item],tblProducts[Weight]),"BULK")</f>
        <v>10</v>
      </c>
      <c r="H752">
        <f>_xlfn.LET(_xlpm.weight,_xlfn.XLOOKUP(tblOrders4[[#This Row],[Product ID]],tblProducts[Item],tblProducts[Weight]),
IF(_xlpm.weight&lt;40,_xlpm.weight,"BULK"))</f>
        <v>10</v>
      </c>
    </row>
    <row r="753" spans="2:8" x14ac:dyDescent="0.25">
      <c r="B753">
        <v>5771</v>
      </c>
      <c r="C753" s="18">
        <v>44585</v>
      </c>
      <c r="D753" t="s">
        <v>3643</v>
      </c>
      <c r="E753">
        <v>2</v>
      </c>
      <c r="F753" t="s">
        <v>3655</v>
      </c>
      <c r="G753">
        <f>IF(_xlfn.XLOOKUP(tblOrders4[[#This Row],[Product ID]],tblProducts[Item],tblProducts[Weight])&lt;40,_xlfn.XLOOKUP(tblOrders4[[#This Row],[Product ID]],tblProducts[Item],tblProducts[Weight]),"BULK")</f>
        <v>12</v>
      </c>
      <c r="H753">
        <f>_xlfn.LET(_xlpm.weight,_xlfn.XLOOKUP(tblOrders4[[#This Row],[Product ID]],tblProducts[Item],tblProducts[Weight]),
IF(_xlpm.weight&lt;40,_xlpm.weight,"BULK"))</f>
        <v>12</v>
      </c>
    </row>
    <row r="754" spans="2:8" x14ac:dyDescent="0.25">
      <c r="B754">
        <v>5772</v>
      </c>
      <c r="C754" s="18">
        <v>44585</v>
      </c>
      <c r="D754" t="s">
        <v>3654</v>
      </c>
      <c r="E754">
        <v>3</v>
      </c>
      <c r="F754" t="s">
        <v>3657</v>
      </c>
      <c r="G754" t="str">
        <f>IF(_xlfn.XLOOKUP(tblOrders4[[#This Row],[Product ID]],tblProducts[Item],tblProducts[Weight])&lt;40,_xlfn.XLOOKUP(tblOrders4[[#This Row],[Product ID]],tblProducts[Item],tblProducts[Weight]),"BULK")</f>
        <v>BULK</v>
      </c>
      <c r="H754" t="str">
        <f>_xlfn.LET(_xlpm.weight,_xlfn.XLOOKUP(tblOrders4[[#This Row],[Product ID]],tblProducts[Item],tblProducts[Weight]),
IF(_xlpm.weight&lt;40,_xlpm.weight,"BULK"))</f>
        <v>BULK</v>
      </c>
    </row>
    <row r="755" spans="2:8" x14ac:dyDescent="0.25">
      <c r="B755">
        <v>5773</v>
      </c>
      <c r="C755" s="18">
        <v>44585</v>
      </c>
      <c r="D755" t="s">
        <v>3658</v>
      </c>
      <c r="E755">
        <v>3</v>
      </c>
      <c r="F755" t="s">
        <v>3657</v>
      </c>
      <c r="G755">
        <f>IF(_xlfn.XLOOKUP(tblOrders4[[#This Row],[Product ID]],tblProducts[Item],tblProducts[Weight])&lt;40,_xlfn.XLOOKUP(tblOrders4[[#This Row],[Product ID]],tblProducts[Item],tblProducts[Weight]),"BULK")</f>
        <v>10</v>
      </c>
      <c r="H755">
        <f>_xlfn.LET(_xlpm.weight,_xlfn.XLOOKUP(tblOrders4[[#This Row],[Product ID]],tblProducts[Item],tblProducts[Weight]),
IF(_xlpm.weight&lt;40,_xlpm.weight,"BULK"))</f>
        <v>10</v>
      </c>
    </row>
    <row r="756" spans="2:8" x14ac:dyDescent="0.25">
      <c r="B756">
        <v>5774</v>
      </c>
      <c r="C756" s="18">
        <v>44585</v>
      </c>
      <c r="D756" t="s">
        <v>3654</v>
      </c>
      <c r="E756">
        <v>4</v>
      </c>
      <c r="F756" t="s">
        <v>3653</v>
      </c>
      <c r="G756" t="str">
        <f>IF(_xlfn.XLOOKUP(tblOrders4[[#This Row],[Product ID]],tblProducts[Item],tblProducts[Weight])&lt;40,_xlfn.XLOOKUP(tblOrders4[[#This Row],[Product ID]],tblProducts[Item],tblProducts[Weight]),"BULK")</f>
        <v>BULK</v>
      </c>
      <c r="H756" t="str">
        <f>_xlfn.LET(_xlpm.weight,_xlfn.XLOOKUP(tblOrders4[[#This Row],[Product ID]],tblProducts[Item],tblProducts[Weight]),
IF(_xlpm.weight&lt;40,_xlpm.weight,"BULK"))</f>
        <v>BULK</v>
      </c>
    </row>
    <row r="757" spans="2:8" x14ac:dyDescent="0.25">
      <c r="B757">
        <v>5775</v>
      </c>
      <c r="C757" s="18">
        <v>44585</v>
      </c>
      <c r="D757" t="s">
        <v>3658</v>
      </c>
      <c r="E757">
        <v>2</v>
      </c>
      <c r="F757" t="s">
        <v>3653</v>
      </c>
      <c r="G757">
        <f>IF(_xlfn.XLOOKUP(tblOrders4[[#This Row],[Product ID]],tblProducts[Item],tblProducts[Weight])&lt;40,_xlfn.XLOOKUP(tblOrders4[[#This Row],[Product ID]],tblProducts[Item],tblProducts[Weight]),"BULK")</f>
        <v>10</v>
      </c>
      <c r="H757">
        <f>_xlfn.LET(_xlpm.weight,_xlfn.XLOOKUP(tblOrders4[[#This Row],[Product ID]],tblProducts[Item],tblProducts[Weight]),
IF(_xlpm.weight&lt;40,_xlpm.weight,"BULK"))</f>
        <v>10</v>
      </c>
    </row>
    <row r="758" spans="2:8" x14ac:dyDescent="0.25">
      <c r="B758">
        <v>5776</v>
      </c>
      <c r="C758" s="18">
        <v>44585</v>
      </c>
      <c r="D758" t="s">
        <v>3652</v>
      </c>
      <c r="E758">
        <v>2</v>
      </c>
      <c r="F758" t="s">
        <v>3657</v>
      </c>
      <c r="G758">
        <f>IF(_xlfn.XLOOKUP(tblOrders4[[#This Row],[Product ID]],tblProducts[Item],tblProducts[Weight])&lt;40,_xlfn.XLOOKUP(tblOrders4[[#This Row],[Product ID]],tblProducts[Item],tblProducts[Weight]),"BULK")</f>
        <v>38</v>
      </c>
      <c r="H758">
        <f>_xlfn.LET(_xlpm.weight,_xlfn.XLOOKUP(tblOrders4[[#This Row],[Product ID]],tblProducts[Item],tblProducts[Weight]),
IF(_xlpm.weight&lt;40,_xlpm.weight,"BULK"))</f>
        <v>38</v>
      </c>
    </row>
    <row r="759" spans="2:8" x14ac:dyDescent="0.25">
      <c r="B759">
        <v>5777</v>
      </c>
      <c r="C759" s="18">
        <v>44585</v>
      </c>
      <c r="D759" t="s">
        <v>3643</v>
      </c>
      <c r="E759">
        <v>2</v>
      </c>
      <c r="F759" t="s">
        <v>3655</v>
      </c>
      <c r="G759">
        <f>IF(_xlfn.XLOOKUP(tblOrders4[[#This Row],[Product ID]],tblProducts[Item],tblProducts[Weight])&lt;40,_xlfn.XLOOKUP(tblOrders4[[#This Row],[Product ID]],tblProducts[Item],tblProducts[Weight]),"BULK")</f>
        <v>12</v>
      </c>
      <c r="H759">
        <f>_xlfn.LET(_xlpm.weight,_xlfn.XLOOKUP(tblOrders4[[#This Row],[Product ID]],tblProducts[Item],tblProducts[Weight]),
IF(_xlpm.weight&lt;40,_xlpm.weight,"BULK"))</f>
        <v>12</v>
      </c>
    </row>
    <row r="760" spans="2:8" x14ac:dyDescent="0.25">
      <c r="B760">
        <v>5778</v>
      </c>
      <c r="C760" s="18">
        <v>44585</v>
      </c>
      <c r="D760" t="s">
        <v>3652</v>
      </c>
      <c r="E760">
        <v>1</v>
      </c>
      <c r="F760" t="s">
        <v>3655</v>
      </c>
      <c r="G760">
        <f>IF(_xlfn.XLOOKUP(tblOrders4[[#This Row],[Product ID]],tblProducts[Item],tblProducts[Weight])&lt;40,_xlfn.XLOOKUP(tblOrders4[[#This Row],[Product ID]],tblProducts[Item],tblProducts[Weight]),"BULK")</f>
        <v>38</v>
      </c>
      <c r="H760">
        <f>_xlfn.LET(_xlpm.weight,_xlfn.XLOOKUP(tblOrders4[[#This Row],[Product ID]],tblProducts[Item],tblProducts[Weight]),
IF(_xlpm.weight&lt;40,_xlpm.weight,"BULK"))</f>
        <v>38</v>
      </c>
    </row>
    <row r="761" spans="2:8" x14ac:dyDescent="0.25">
      <c r="B761">
        <v>5779</v>
      </c>
      <c r="C761" s="18">
        <v>44585</v>
      </c>
      <c r="D761" t="s">
        <v>3659</v>
      </c>
      <c r="E761">
        <v>3</v>
      </c>
      <c r="F761" t="s">
        <v>3647</v>
      </c>
      <c r="G761" t="str">
        <f>IF(_xlfn.XLOOKUP(tblOrders4[[#This Row],[Product ID]],tblProducts[Item],tblProducts[Weight])&lt;40,_xlfn.XLOOKUP(tblOrders4[[#This Row],[Product ID]],tblProducts[Item],tblProducts[Weight]),"BULK")</f>
        <v>BULK</v>
      </c>
      <c r="H761" t="str">
        <f>_xlfn.LET(_xlpm.weight,_xlfn.XLOOKUP(tblOrders4[[#This Row],[Product ID]],tblProducts[Item],tblProducts[Weight]),
IF(_xlpm.weight&lt;40,_xlpm.weight,"BULK"))</f>
        <v>BULK</v>
      </c>
    </row>
    <row r="762" spans="2:8" x14ac:dyDescent="0.25">
      <c r="B762">
        <v>5780</v>
      </c>
      <c r="C762" s="18">
        <v>44585</v>
      </c>
      <c r="D762" t="s">
        <v>3645</v>
      </c>
      <c r="E762">
        <v>1</v>
      </c>
      <c r="F762" t="s">
        <v>3655</v>
      </c>
      <c r="G762" t="str">
        <f>IF(_xlfn.XLOOKUP(tblOrders4[[#This Row],[Product ID]],tblProducts[Item],tblProducts[Weight])&lt;40,_xlfn.XLOOKUP(tblOrders4[[#This Row],[Product ID]],tblProducts[Item],tblProducts[Weight]),"BULK")</f>
        <v>BULK</v>
      </c>
      <c r="H762" t="str">
        <f>_xlfn.LET(_xlpm.weight,_xlfn.XLOOKUP(tblOrders4[[#This Row],[Product ID]],tblProducts[Item],tblProducts[Weight]),
IF(_xlpm.weight&lt;40,_xlpm.weight,"BULK"))</f>
        <v>BULK</v>
      </c>
    </row>
    <row r="763" spans="2:8" x14ac:dyDescent="0.25">
      <c r="B763">
        <v>5781</v>
      </c>
      <c r="C763" s="18">
        <v>44585</v>
      </c>
      <c r="D763" t="s">
        <v>3643</v>
      </c>
      <c r="E763">
        <v>2</v>
      </c>
      <c r="F763" t="s">
        <v>3657</v>
      </c>
      <c r="G763">
        <f>IF(_xlfn.XLOOKUP(tblOrders4[[#This Row],[Product ID]],tblProducts[Item],tblProducts[Weight])&lt;40,_xlfn.XLOOKUP(tblOrders4[[#This Row],[Product ID]],tblProducts[Item],tblProducts[Weight]),"BULK")</f>
        <v>12</v>
      </c>
      <c r="H763">
        <f>_xlfn.LET(_xlpm.weight,_xlfn.XLOOKUP(tblOrders4[[#This Row],[Product ID]],tblProducts[Item],tblProducts[Weight]),
IF(_xlpm.weight&lt;40,_xlpm.weight,"BULK"))</f>
        <v>12</v>
      </c>
    </row>
    <row r="764" spans="2:8" x14ac:dyDescent="0.25">
      <c r="B764">
        <v>5782</v>
      </c>
      <c r="C764" s="18">
        <v>44585</v>
      </c>
      <c r="D764" t="s">
        <v>3651</v>
      </c>
      <c r="E764">
        <v>2</v>
      </c>
      <c r="F764" t="s">
        <v>3647</v>
      </c>
      <c r="G764">
        <f>IF(_xlfn.XLOOKUP(tblOrders4[[#This Row],[Product ID]],tblProducts[Item],tblProducts[Weight])&lt;40,_xlfn.XLOOKUP(tblOrders4[[#This Row],[Product ID]],tblProducts[Item],tblProducts[Weight]),"BULK")</f>
        <v>10</v>
      </c>
      <c r="H764">
        <f>_xlfn.LET(_xlpm.weight,_xlfn.XLOOKUP(tblOrders4[[#This Row],[Product ID]],tblProducts[Item],tblProducts[Weight]),
IF(_xlpm.weight&lt;40,_xlpm.weight,"BULK"))</f>
        <v>10</v>
      </c>
    </row>
    <row r="765" spans="2:8" x14ac:dyDescent="0.25">
      <c r="B765">
        <v>5783</v>
      </c>
      <c r="C765" s="18">
        <v>44585</v>
      </c>
      <c r="D765" t="s">
        <v>3652</v>
      </c>
      <c r="E765">
        <v>1</v>
      </c>
      <c r="F765" t="s">
        <v>3657</v>
      </c>
      <c r="G765">
        <f>IF(_xlfn.XLOOKUP(tblOrders4[[#This Row],[Product ID]],tblProducts[Item],tblProducts[Weight])&lt;40,_xlfn.XLOOKUP(tblOrders4[[#This Row],[Product ID]],tblProducts[Item],tblProducts[Weight]),"BULK")</f>
        <v>38</v>
      </c>
      <c r="H765">
        <f>_xlfn.LET(_xlpm.weight,_xlfn.XLOOKUP(tblOrders4[[#This Row],[Product ID]],tblProducts[Item],tblProducts[Weight]),
IF(_xlpm.weight&lt;40,_xlpm.weight,"BULK"))</f>
        <v>38</v>
      </c>
    </row>
    <row r="766" spans="2:8" x14ac:dyDescent="0.25">
      <c r="B766">
        <v>5784</v>
      </c>
      <c r="C766" s="18">
        <v>44585</v>
      </c>
      <c r="D766" t="s">
        <v>3646</v>
      </c>
      <c r="E766">
        <v>3</v>
      </c>
      <c r="F766" t="s">
        <v>3653</v>
      </c>
      <c r="G766">
        <f>IF(_xlfn.XLOOKUP(tblOrders4[[#This Row],[Product ID]],tblProducts[Item],tblProducts[Weight])&lt;40,_xlfn.XLOOKUP(tblOrders4[[#This Row],[Product ID]],tblProducts[Item],tblProducts[Weight]),"BULK")</f>
        <v>29</v>
      </c>
      <c r="H766">
        <f>_xlfn.LET(_xlpm.weight,_xlfn.XLOOKUP(tblOrders4[[#This Row],[Product ID]],tblProducts[Item],tblProducts[Weight]),
IF(_xlpm.weight&lt;40,_xlpm.weight,"BULK"))</f>
        <v>29</v>
      </c>
    </row>
    <row r="767" spans="2:8" x14ac:dyDescent="0.25">
      <c r="B767">
        <v>5785</v>
      </c>
      <c r="C767" s="18">
        <v>44585</v>
      </c>
      <c r="D767" t="s">
        <v>3650</v>
      </c>
      <c r="E767">
        <v>4</v>
      </c>
      <c r="F767" t="s">
        <v>3657</v>
      </c>
      <c r="G767">
        <f>IF(_xlfn.XLOOKUP(tblOrders4[[#This Row],[Product ID]],tblProducts[Item],tblProducts[Weight])&lt;40,_xlfn.XLOOKUP(tblOrders4[[#This Row],[Product ID]],tblProducts[Item],tblProducts[Weight]),"BULK")</f>
        <v>8</v>
      </c>
      <c r="H767">
        <f>_xlfn.LET(_xlpm.weight,_xlfn.XLOOKUP(tblOrders4[[#This Row],[Product ID]],tblProducts[Item],tblProducts[Weight]),
IF(_xlpm.weight&lt;40,_xlpm.weight,"BULK"))</f>
        <v>8</v>
      </c>
    </row>
    <row r="768" spans="2:8" x14ac:dyDescent="0.25">
      <c r="B768">
        <v>5786</v>
      </c>
      <c r="C768" s="18">
        <v>44585</v>
      </c>
      <c r="D768" t="s">
        <v>3658</v>
      </c>
      <c r="E768">
        <v>1</v>
      </c>
      <c r="F768" t="s">
        <v>3657</v>
      </c>
      <c r="G768">
        <f>IF(_xlfn.XLOOKUP(tblOrders4[[#This Row],[Product ID]],tblProducts[Item],tblProducts[Weight])&lt;40,_xlfn.XLOOKUP(tblOrders4[[#This Row],[Product ID]],tblProducts[Item],tblProducts[Weight]),"BULK")</f>
        <v>10</v>
      </c>
      <c r="H768">
        <f>_xlfn.LET(_xlpm.weight,_xlfn.XLOOKUP(tblOrders4[[#This Row],[Product ID]],tblProducts[Item],tblProducts[Weight]),
IF(_xlpm.weight&lt;40,_xlpm.weight,"BULK"))</f>
        <v>10</v>
      </c>
    </row>
    <row r="769" spans="2:8" x14ac:dyDescent="0.25">
      <c r="B769">
        <v>5787</v>
      </c>
      <c r="C769" s="18">
        <v>44585</v>
      </c>
      <c r="D769" t="s">
        <v>3646</v>
      </c>
      <c r="E769">
        <v>2</v>
      </c>
      <c r="F769" t="s">
        <v>3647</v>
      </c>
      <c r="G769">
        <f>IF(_xlfn.XLOOKUP(tblOrders4[[#This Row],[Product ID]],tblProducts[Item],tblProducts[Weight])&lt;40,_xlfn.XLOOKUP(tblOrders4[[#This Row],[Product ID]],tblProducts[Item],tblProducts[Weight]),"BULK")</f>
        <v>29</v>
      </c>
      <c r="H769">
        <f>_xlfn.LET(_xlpm.weight,_xlfn.XLOOKUP(tblOrders4[[#This Row],[Product ID]],tblProducts[Item],tblProducts[Weight]),
IF(_xlpm.weight&lt;40,_xlpm.weight,"BULK"))</f>
        <v>29</v>
      </c>
    </row>
    <row r="770" spans="2:8" x14ac:dyDescent="0.25">
      <c r="B770">
        <v>5788</v>
      </c>
      <c r="C770" s="18">
        <v>44585</v>
      </c>
      <c r="D770" t="s">
        <v>3656</v>
      </c>
      <c r="E770">
        <v>4</v>
      </c>
      <c r="F770" t="s">
        <v>3647</v>
      </c>
      <c r="G770">
        <f>IF(_xlfn.XLOOKUP(tblOrders4[[#This Row],[Product ID]],tblProducts[Item],tblProducts[Weight])&lt;40,_xlfn.XLOOKUP(tblOrders4[[#This Row],[Product ID]],tblProducts[Item],tblProducts[Weight]),"BULK")</f>
        <v>33</v>
      </c>
      <c r="H770">
        <f>_xlfn.LET(_xlpm.weight,_xlfn.XLOOKUP(tblOrders4[[#This Row],[Product ID]],tblProducts[Item],tblProducts[Weight]),
IF(_xlpm.weight&lt;40,_xlpm.weight,"BULK"))</f>
        <v>33</v>
      </c>
    </row>
    <row r="771" spans="2:8" x14ac:dyDescent="0.25">
      <c r="B771">
        <v>5789</v>
      </c>
      <c r="C771" s="18">
        <v>44585</v>
      </c>
      <c r="D771" t="s">
        <v>3643</v>
      </c>
      <c r="E771">
        <v>2</v>
      </c>
      <c r="F771" t="s">
        <v>3653</v>
      </c>
      <c r="G771">
        <f>IF(_xlfn.XLOOKUP(tblOrders4[[#This Row],[Product ID]],tblProducts[Item],tblProducts[Weight])&lt;40,_xlfn.XLOOKUP(tblOrders4[[#This Row],[Product ID]],tblProducts[Item],tblProducts[Weight]),"BULK")</f>
        <v>12</v>
      </c>
      <c r="H771">
        <f>_xlfn.LET(_xlpm.weight,_xlfn.XLOOKUP(tblOrders4[[#This Row],[Product ID]],tblProducts[Item],tblProducts[Weight]),
IF(_xlpm.weight&lt;40,_xlpm.weight,"BULK"))</f>
        <v>12</v>
      </c>
    </row>
    <row r="772" spans="2:8" x14ac:dyDescent="0.25">
      <c r="B772">
        <v>5790</v>
      </c>
      <c r="C772" s="18">
        <v>44585</v>
      </c>
      <c r="D772" t="s">
        <v>3652</v>
      </c>
      <c r="E772">
        <v>4</v>
      </c>
      <c r="F772" t="s">
        <v>3644</v>
      </c>
      <c r="G772">
        <f>IF(_xlfn.XLOOKUP(tblOrders4[[#This Row],[Product ID]],tblProducts[Item],tblProducts[Weight])&lt;40,_xlfn.XLOOKUP(tblOrders4[[#This Row],[Product ID]],tblProducts[Item],tblProducts[Weight]),"BULK")</f>
        <v>38</v>
      </c>
      <c r="H772">
        <f>_xlfn.LET(_xlpm.weight,_xlfn.XLOOKUP(tblOrders4[[#This Row],[Product ID]],tblProducts[Item],tblProducts[Weight]),
IF(_xlpm.weight&lt;40,_xlpm.weight,"BULK"))</f>
        <v>38</v>
      </c>
    </row>
    <row r="773" spans="2:8" x14ac:dyDescent="0.25">
      <c r="B773">
        <v>5791</v>
      </c>
      <c r="C773" s="18">
        <v>44585</v>
      </c>
      <c r="D773" t="s">
        <v>3659</v>
      </c>
      <c r="E773">
        <v>2</v>
      </c>
      <c r="F773" t="s">
        <v>3657</v>
      </c>
      <c r="G773" t="str">
        <f>IF(_xlfn.XLOOKUP(tblOrders4[[#This Row],[Product ID]],tblProducts[Item],tblProducts[Weight])&lt;40,_xlfn.XLOOKUP(tblOrders4[[#This Row],[Product ID]],tblProducts[Item],tblProducts[Weight]),"BULK")</f>
        <v>BULK</v>
      </c>
      <c r="H773" t="str">
        <f>_xlfn.LET(_xlpm.weight,_xlfn.XLOOKUP(tblOrders4[[#This Row],[Product ID]],tblProducts[Item],tblProducts[Weight]),
IF(_xlpm.weight&lt;40,_xlpm.weight,"BULK"))</f>
        <v>BULK</v>
      </c>
    </row>
    <row r="774" spans="2:8" x14ac:dyDescent="0.25">
      <c r="B774">
        <v>5792</v>
      </c>
      <c r="C774" s="18">
        <v>44585</v>
      </c>
      <c r="D774" t="s">
        <v>3646</v>
      </c>
      <c r="E774">
        <v>2</v>
      </c>
      <c r="F774" t="s">
        <v>3644</v>
      </c>
      <c r="G774">
        <f>IF(_xlfn.XLOOKUP(tblOrders4[[#This Row],[Product ID]],tblProducts[Item],tblProducts[Weight])&lt;40,_xlfn.XLOOKUP(tblOrders4[[#This Row],[Product ID]],tblProducts[Item],tblProducts[Weight]),"BULK")</f>
        <v>29</v>
      </c>
      <c r="H774">
        <f>_xlfn.LET(_xlpm.weight,_xlfn.XLOOKUP(tblOrders4[[#This Row],[Product ID]],tblProducts[Item],tblProducts[Weight]),
IF(_xlpm.weight&lt;40,_xlpm.weight,"BULK"))</f>
        <v>29</v>
      </c>
    </row>
    <row r="775" spans="2:8" x14ac:dyDescent="0.25">
      <c r="B775">
        <v>5793</v>
      </c>
      <c r="C775" s="18">
        <v>44585</v>
      </c>
      <c r="D775" t="s">
        <v>3649</v>
      </c>
      <c r="E775">
        <v>2</v>
      </c>
      <c r="F775" t="s">
        <v>3653</v>
      </c>
      <c r="G775">
        <f>IF(_xlfn.XLOOKUP(tblOrders4[[#This Row],[Product ID]],tblProducts[Item],tblProducts[Weight])&lt;40,_xlfn.XLOOKUP(tblOrders4[[#This Row],[Product ID]],tblProducts[Item],tblProducts[Weight]),"BULK")</f>
        <v>29</v>
      </c>
      <c r="H775">
        <f>_xlfn.LET(_xlpm.weight,_xlfn.XLOOKUP(tblOrders4[[#This Row],[Product ID]],tblProducts[Item],tblProducts[Weight]),
IF(_xlpm.weight&lt;40,_xlpm.weight,"BULK"))</f>
        <v>29</v>
      </c>
    </row>
    <row r="776" spans="2:8" x14ac:dyDescent="0.25">
      <c r="B776">
        <v>5794</v>
      </c>
      <c r="C776" s="18">
        <v>44585</v>
      </c>
      <c r="D776" t="s">
        <v>3658</v>
      </c>
      <c r="E776">
        <v>4</v>
      </c>
      <c r="F776" t="s">
        <v>3648</v>
      </c>
      <c r="G776">
        <f>IF(_xlfn.XLOOKUP(tblOrders4[[#This Row],[Product ID]],tblProducts[Item],tblProducts[Weight])&lt;40,_xlfn.XLOOKUP(tblOrders4[[#This Row],[Product ID]],tblProducts[Item],tblProducts[Weight]),"BULK")</f>
        <v>10</v>
      </c>
      <c r="H776">
        <f>_xlfn.LET(_xlpm.weight,_xlfn.XLOOKUP(tblOrders4[[#This Row],[Product ID]],tblProducts[Item],tblProducts[Weight]),
IF(_xlpm.weight&lt;40,_xlpm.weight,"BULK"))</f>
        <v>10</v>
      </c>
    </row>
    <row r="777" spans="2:8" x14ac:dyDescent="0.25">
      <c r="B777">
        <v>5795</v>
      </c>
      <c r="C777" s="18">
        <v>44585</v>
      </c>
      <c r="D777" t="s">
        <v>3645</v>
      </c>
      <c r="E777">
        <v>1</v>
      </c>
      <c r="F777" t="s">
        <v>3655</v>
      </c>
      <c r="G777" t="str">
        <f>IF(_xlfn.XLOOKUP(tblOrders4[[#This Row],[Product ID]],tblProducts[Item],tblProducts[Weight])&lt;40,_xlfn.XLOOKUP(tblOrders4[[#This Row],[Product ID]],tblProducts[Item],tblProducts[Weight]),"BULK")</f>
        <v>BULK</v>
      </c>
      <c r="H777" t="str">
        <f>_xlfn.LET(_xlpm.weight,_xlfn.XLOOKUP(tblOrders4[[#This Row],[Product ID]],tblProducts[Item],tblProducts[Weight]),
IF(_xlpm.weight&lt;40,_xlpm.weight,"BULK"))</f>
        <v>BULK</v>
      </c>
    </row>
    <row r="778" spans="2:8" x14ac:dyDescent="0.25">
      <c r="B778">
        <v>5796</v>
      </c>
      <c r="C778" s="18">
        <v>44585</v>
      </c>
      <c r="D778" t="s">
        <v>3649</v>
      </c>
      <c r="E778">
        <v>1</v>
      </c>
      <c r="F778" t="s">
        <v>3648</v>
      </c>
      <c r="G778">
        <f>IF(_xlfn.XLOOKUP(tblOrders4[[#This Row],[Product ID]],tblProducts[Item],tblProducts[Weight])&lt;40,_xlfn.XLOOKUP(tblOrders4[[#This Row],[Product ID]],tblProducts[Item],tblProducts[Weight]),"BULK")</f>
        <v>29</v>
      </c>
      <c r="H778">
        <f>_xlfn.LET(_xlpm.weight,_xlfn.XLOOKUP(tblOrders4[[#This Row],[Product ID]],tblProducts[Item],tblProducts[Weight]),
IF(_xlpm.weight&lt;40,_xlpm.weight,"BULK"))</f>
        <v>29</v>
      </c>
    </row>
    <row r="779" spans="2:8" x14ac:dyDescent="0.25">
      <c r="B779">
        <v>5797</v>
      </c>
      <c r="C779" s="18">
        <v>44585</v>
      </c>
      <c r="D779" t="s">
        <v>3654</v>
      </c>
      <c r="E779">
        <v>3</v>
      </c>
      <c r="F779" t="s">
        <v>3653</v>
      </c>
      <c r="G779" t="str">
        <f>IF(_xlfn.XLOOKUP(tblOrders4[[#This Row],[Product ID]],tblProducts[Item],tblProducts[Weight])&lt;40,_xlfn.XLOOKUP(tblOrders4[[#This Row],[Product ID]],tblProducts[Item],tblProducts[Weight]),"BULK")</f>
        <v>BULK</v>
      </c>
      <c r="H779" t="str">
        <f>_xlfn.LET(_xlpm.weight,_xlfn.XLOOKUP(tblOrders4[[#This Row],[Product ID]],tblProducts[Item],tblProducts[Weight]),
IF(_xlpm.weight&lt;40,_xlpm.weight,"BULK"))</f>
        <v>BULK</v>
      </c>
    </row>
    <row r="780" spans="2:8" x14ac:dyDescent="0.25">
      <c r="B780">
        <v>5798</v>
      </c>
      <c r="C780" s="18">
        <v>44585</v>
      </c>
      <c r="D780" t="s">
        <v>3645</v>
      </c>
      <c r="E780">
        <v>4</v>
      </c>
      <c r="F780" t="s">
        <v>3648</v>
      </c>
      <c r="G780" t="str">
        <f>IF(_xlfn.XLOOKUP(tblOrders4[[#This Row],[Product ID]],tblProducts[Item],tblProducts[Weight])&lt;40,_xlfn.XLOOKUP(tblOrders4[[#This Row],[Product ID]],tblProducts[Item],tblProducts[Weight]),"BULK")</f>
        <v>BULK</v>
      </c>
      <c r="H780" t="str">
        <f>_xlfn.LET(_xlpm.weight,_xlfn.XLOOKUP(tblOrders4[[#This Row],[Product ID]],tblProducts[Item],tblProducts[Weight]),
IF(_xlpm.weight&lt;40,_xlpm.weight,"BULK"))</f>
        <v>BULK</v>
      </c>
    </row>
    <row r="781" spans="2:8" x14ac:dyDescent="0.25">
      <c r="B781">
        <v>5799</v>
      </c>
      <c r="C781" s="18">
        <v>44585</v>
      </c>
      <c r="D781" t="s">
        <v>3646</v>
      </c>
      <c r="E781">
        <v>2</v>
      </c>
      <c r="F781" t="s">
        <v>3648</v>
      </c>
      <c r="G781">
        <f>IF(_xlfn.XLOOKUP(tblOrders4[[#This Row],[Product ID]],tblProducts[Item],tblProducts[Weight])&lt;40,_xlfn.XLOOKUP(tblOrders4[[#This Row],[Product ID]],tblProducts[Item],tblProducts[Weight]),"BULK")</f>
        <v>29</v>
      </c>
      <c r="H781">
        <f>_xlfn.LET(_xlpm.weight,_xlfn.XLOOKUP(tblOrders4[[#This Row],[Product ID]],tblProducts[Item],tblProducts[Weight]),
IF(_xlpm.weight&lt;40,_xlpm.weight,"BULK"))</f>
        <v>29</v>
      </c>
    </row>
    <row r="782" spans="2:8" x14ac:dyDescent="0.25">
      <c r="B782">
        <v>5800</v>
      </c>
      <c r="C782" s="18">
        <v>44585</v>
      </c>
      <c r="D782" t="s">
        <v>3651</v>
      </c>
      <c r="E782">
        <v>3</v>
      </c>
      <c r="F782" t="s">
        <v>3655</v>
      </c>
      <c r="G782">
        <f>IF(_xlfn.XLOOKUP(tblOrders4[[#This Row],[Product ID]],tblProducts[Item],tblProducts[Weight])&lt;40,_xlfn.XLOOKUP(tblOrders4[[#This Row],[Product ID]],tblProducts[Item],tblProducts[Weight]),"BULK")</f>
        <v>10</v>
      </c>
      <c r="H782">
        <f>_xlfn.LET(_xlpm.weight,_xlfn.XLOOKUP(tblOrders4[[#This Row],[Product ID]],tblProducts[Item],tblProducts[Weight]),
IF(_xlpm.weight&lt;40,_xlpm.weight,"BULK"))</f>
        <v>10</v>
      </c>
    </row>
    <row r="783" spans="2:8" x14ac:dyDescent="0.25">
      <c r="B783">
        <v>5801</v>
      </c>
      <c r="C783" s="18">
        <v>44585</v>
      </c>
      <c r="D783" t="s">
        <v>3643</v>
      </c>
      <c r="E783">
        <v>2</v>
      </c>
      <c r="F783" t="s">
        <v>3647</v>
      </c>
      <c r="G783">
        <f>IF(_xlfn.XLOOKUP(tblOrders4[[#This Row],[Product ID]],tblProducts[Item],tblProducts[Weight])&lt;40,_xlfn.XLOOKUP(tblOrders4[[#This Row],[Product ID]],tblProducts[Item],tblProducts[Weight]),"BULK")</f>
        <v>12</v>
      </c>
      <c r="H783">
        <f>_xlfn.LET(_xlpm.weight,_xlfn.XLOOKUP(tblOrders4[[#This Row],[Product ID]],tblProducts[Item],tblProducts[Weight]),
IF(_xlpm.weight&lt;40,_xlpm.weight,"BULK"))</f>
        <v>12</v>
      </c>
    </row>
    <row r="784" spans="2:8" x14ac:dyDescent="0.25">
      <c r="B784">
        <v>5802</v>
      </c>
      <c r="C784" s="18">
        <v>44585</v>
      </c>
      <c r="D784" t="s">
        <v>3658</v>
      </c>
      <c r="E784">
        <v>1</v>
      </c>
      <c r="F784" t="s">
        <v>3647</v>
      </c>
      <c r="G784">
        <f>IF(_xlfn.XLOOKUP(tblOrders4[[#This Row],[Product ID]],tblProducts[Item],tblProducts[Weight])&lt;40,_xlfn.XLOOKUP(tblOrders4[[#This Row],[Product ID]],tblProducts[Item],tblProducts[Weight]),"BULK")</f>
        <v>10</v>
      </c>
      <c r="H784">
        <f>_xlfn.LET(_xlpm.weight,_xlfn.XLOOKUP(tblOrders4[[#This Row],[Product ID]],tblProducts[Item],tblProducts[Weight]),
IF(_xlpm.weight&lt;40,_xlpm.weight,"BULK"))</f>
        <v>10</v>
      </c>
    </row>
    <row r="785" spans="2:8" x14ac:dyDescent="0.25">
      <c r="B785">
        <v>5803</v>
      </c>
      <c r="C785" s="18">
        <v>44585</v>
      </c>
      <c r="D785" t="s">
        <v>3659</v>
      </c>
      <c r="E785">
        <v>1</v>
      </c>
      <c r="F785" t="s">
        <v>3653</v>
      </c>
      <c r="G785" t="str">
        <f>IF(_xlfn.XLOOKUP(tblOrders4[[#This Row],[Product ID]],tblProducts[Item],tblProducts[Weight])&lt;40,_xlfn.XLOOKUP(tblOrders4[[#This Row],[Product ID]],tblProducts[Item],tblProducts[Weight]),"BULK")</f>
        <v>BULK</v>
      </c>
      <c r="H785" t="str">
        <f>_xlfn.LET(_xlpm.weight,_xlfn.XLOOKUP(tblOrders4[[#This Row],[Product ID]],tblProducts[Item],tblProducts[Weight]),
IF(_xlpm.weight&lt;40,_xlpm.weight,"BULK"))</f>
        <v>BULK</v>
      </c>
    </row>
    <row r="786" spans="2:8" x14ac:dyDescent="0.25">
      <c r="B786">
        <v>5804</v>
      </c>
      <c r="C786" s="18">
        <v>44585</v>
      </c>
      <c r="D786" t="s">
        <v>3649</v>
      </c>
      <c r="E786">
        <v>3</v>
      </c>
      <c r="F786" t="s">
        <v>3653</v>
      </c>
      <c r="G786">
        <f>IF(_xlfn.XLOOKUP(tblOrders4[[#This Row],[Product ID]],tblProducts[Item],tblProducts[Weight])&lt;40,_xlfn.XLOOKUP(tblOrders4[[#This Row],[Product ID]],tblProducts[Item],tblProducts[Weight]),"BULK")</f>
        <v>29</v>
      </c>
      <c r="H786">
        <f>_xlfn.LET(_xlpm.weight,_xlfn.XLOOKUP(tblOrders4[[#This Row],[Product ID]],tblProducts[Item],tblProducts[Weight]),
IF(_xlpm.weight&lt;40,_xlpm.weight,"BULK"))</f>
        <v>29</v>
      </c>
    </row>
    <row r="787" spans="2:8" x14ac:dyDescent="0.25">
      <c r="B787">
        <v>5805</v>
      </c>
      <c r="C787" s="18">
        <v>44585</v>
      </c>
      <c r="D787" t="s">
        <v>3654</v>
      </c>
      <c r="E787">
        <v>2</v>
      </c>
      <c r="F787" t="s">
        <v>3655</v>
      </c>
      <c r="G787" t="str">
        <f>IF(_xlfn.XLOOKUP(tblOrders4[[#This Row],[Product ID]],tblProducts[Item],tblProducts[Weight])&lt;40,_xlfn.XLOOKUP(tblOrders4[[#This Row],[Product ID]],tblProducts[Item],tblProducts[Weight]),"BULK")</f>
        <v>BULK</v>
      </c>
      <c r="H787" t="str">
        <f>_xlfn.LET(_xlpm.weight,_xlfn.XLOOKUP(tblOrders4[[#This Row],[Product ID]],tblProducts[Item],tblProducts[Weight]),
IF(_xlpm.weight&lt;40,_xlpm.weight,"BULK"))</f>
        <v>BULK</v>
      </c>
    </row>
    <row r="788" spans="2:8" x14ac:dyDescent="0.25">
      <c r="B788">
        <v>5806</v>
      </c>
      <c r="C788" s="18">
        <v>44585</v>
      </c>
      <c r="D788" t="s">
        <v>3651</v>
      </c>
      <c r="E788">
        <v>3</v>
      </c>
      <c r="F788" t="s">
        <v>3644</v>
      </c>
      <c r="G788">
        <f>IF(_xlfn.XLOOKUP(tblOrders4[[#This Row],[Product ID]],tblProducts[Item],tblProducts[Weight])&lt;40,_xlfn.XLOOKUP(tblOrders4[[#This Row],[Product ID]],tblProducts[Item],tblProducts[Weight]),"BULK")</f>
        <v>10</v>
      </c>
      <c r="H788">
        <f>_xlfn.LET(_xlpm.weight,_xlfn.XLOOKUP(tblOrders4[[#This Row],[Product ID]],tblProducts[Item],tblProducts[Weight]),
IF(_xlpm.weight&lt;40,_xlpm.weight,"BULK"))</f>
        <v>10</v>
      </c>
    </row>
    <row r="789" spans="2:8" x14ac:dyDescent="0.25">
      <c r="B789">
        <v>5807</v>
      </c>
      <c r="C789" s="18">
        <v>44586</v>
      </c>
      <c r="D789" t="s">
        <v>3656</v>
      </c>
      <c r="E789">
        <v>2</v>
      </c>
      <c r="F789" t="s">
        <v>3653</v>
      </c>
      <c r="G789">
        <f>IF(_xlfn.XLOOKUP(tblOrders4[[#This Row],[Product ID]],tblProducts[Item],tblProducts[Weight])&lt;40,_xlfn.XLOOKUP(tblOrders4[[#This Row],[Product ID]],tblProducts[Item],tblProducts[Weight]),"BULK")</f>
        <v>33</v>
      </c>
      <c r="H789">
        <f>_xlfn.LET(_xlpm.weight,_xlfn.XLOOKUP(tblOrders4[[#This Row],[Product ID]],tblProducts[Item],tblProducts[Weight]),
IF(_xlpm.weight&lt;40,_xlpm.weight,"BULK"))</f>
        <v>33</v>
      </c>
    </row>
    <row r="790" spans="2:8" x14ac:dyDescent="0.25">
      <c r="B790">
        <v>5808</v>
      </c>
      <c r="C790" s="18">
        <v>44586</v>
      </c>
      <c r="D790" t="s">
        <v>3654</v>
      </c>
      <c r="E790">
        <v>4</v>
      </c>
      <c r="F790" t="s">
        <v>3644</v>
      </c>
      <c r="G790" t="str">
        <f>IF(_xlfn.XLOOKUP(tblOrders4[[#This Row],[Product ID]],tblProducts[Item],tblProducts[Weight])&lt;40,_xlfn.XLOOKUP(tblOrders4[[#This Row],[Product ID]],tblProducts[Item],tblProducts[Weight]),"BULK")</f>
        <v>BULK</v>
      </c>
      <c r="H790" t="str">
        <f>_xlfn.LET(_xlpm.weight,_xlfn.XLOOKUP(tblOrders4[[#This Row],[Product ID]],tblProducts[Item],tblProducts[Weight]),
IF(_xlpm.weight&lt;40,_xlpm.weight,"BULK"))</f>
        <v>BULK</v>
      </c>
    </row>
    <row r="791" spans="2:8" x14ac:dyDescent="0.25">
      <c r="B791">
        <v>5809</v>
      </c>
      <c r="C791" s="18">
        <v>44586</v>
      </c>
      <c r="D791" t="s">
        <v>3649</v>
      </c>
      <c r="E791">
        <v>3</v>
      </c>
      <c r="F791" t="s">
        <v>3655</v>
      </c>
      <c r="G791">
        <f>IF(_xlfn.XLOOKUP(tblOrders4[[#This Row],[Product ID]],tblProducts[Item],tblProducts[Weight])&lt;40,_xlfn.XLOOKUP(tblOrders4[[#This Row],[Product ID]],tblProducts[Item],tblProducts[Weight]),"BULK")</f>
        <v>29</v>
      </c>
      <c r="H791">
        <f>_xlfn.LET(_xlpm.weight,_xlfn.XLOOKUP(tblOrders4[[#This Row],[Product ID]],tblProducts[Item],tblProducts[Weight]),
IF(_xlpm.weight&lt;40,_xlpm.weight,"BULK"))</f>
        <v>29</v>
      </c>
    </row>
    <row r="792" spans="2:8" x14ac:dyDescent="0.25">
      <c r="B792">
        <v>5810</v>
      </c>
      <c r="C792" s="18">
        <v>44586</v>
      </c>
      <c r="D792" t="s">
        <v>3643</v>
      </c>
      <c r="E792">
        <v>1</v>
      </c>
      <c r="F792" t="s">
        <v>3657</v>
      </c>
      <c r="G792">
        <f>IF(_xlfn.XLOOKUP(tblOrders4[[#This Row],[Product ID]],tblProducts[Item],tblProducts[Weight])&lt;40,_xlfn.XLOOKUP(tblOrders4[[#This Row],[Product ID]],tblProducts[Item],tblProducts[Weight]),"BULK")</f>
        <v>12</v>
      </c>
      <c r="H792">
        <f>_xlfn.LET(_xlpm.weight,_xlfn.XLOOKUP(tblOrders4[[#This Row],[Product ID]],tblProducts[Item],tblProducts[Weight]),
IF(_xlpm.weight&lt;40,_xlpm.weight,"BULK"))</f>
        <v>12</v>
      </c>
    </row>
    <row r="793" spans="2:8" x14ac:dyDescent="0.25">
      <c r="B793">
        <v>5811</v>
      </c>
      <c r="C793" s="18">
        <v>44586</v>
      </c>
      <c r="D793" t="s">
        <v>3651</v>
      </c>
      <c r="E793">
        <v>2</v>
      </c>
      <c r="F793" t="s">
        <v>3655</v>
      </c>
      <c r="G793">
        <f>IF(_xlfn.XLOOKUP(tblOrders4[[#This Row],[Product ID]],tblProducts[Item],tblProducts[Weight])&lt;40,_xlfn.XLOOKUP(tblOrders4[[#This Row],[Product ID]],tblProducts[Item],tblProducts[Weight]),"BULK")</f>
        <v>10</v>
      </c>
      <c r="H793">
        <f>_xlfn.LET(_xlpm.weight,_xlfn.XLOOKUP(tblOrders4[[#This Row],[Product ID]],tblProducts[Item],tblProducts[Weight]),
IF(_xlpm.weight&lt;40,_xlpm.weight,"BULK"))</f>
        <v>10</v>
      </c>
    </row>
    <row r="794" spans="2:8" x14ac:dyDescent="0.25">
      <c r="B794">
        <v>5812</v>
      </c>
      <c r="C794" s="18">
        <v>44586</v>
      </c>
      <c r="D794" t="s">
        <v>3656</v>
      </c>
      <c r="E794">
        <v>4</v>
      </c>
      <c r="F794" t="s">
        <v>3655</v>
      </c>
      <c r="G794">
        <f>IF(_xlfn.XLOOKUP(tblOrders4[[#This Row],[Product ID]],tblProducts[Item],tblProducts[Weight])&lt;40,_xlfn.XLOOKUP(tblOrders4[[#This Row],[Product ID]],tblProducts[Item],tblProducts[Weight]),"BULK")</f>
        <v>33</v>
      </c>
      <c r="H794">
        <f>_xlfn.LET(_xlpm.weight,_xlfn.XLOOKUP(tblOrders4[[#This Row],[Product ID]],tblProducts[Item],tblProducts[Weight]),
IF(_xlpm.weight&lt;40,_xlpm.weight,"BULK"))</f>
        <v>33</v>
      </c>
    </row>
    <row r="795" spans="2:8" x14ac:dyDescent="0.25">
      <c r="B795">
        <v>5813</v>
      </c>
      <c r="C795" s="18">
        <v>44586</v>
      </c>
      <c r="D795" t="s">
        <v>3652</v>
      </c>
      <c r="E795">
        <v>2</v>
      </c>
      <c r="F795" t="s">
        <v>3653</v>
      </c>
      <c r="G795">
        <f>IF(_xlfn.XLOOKUP(tblOrders4[[#This Row],[Product ID]],tblProducts[Item],tblProducts[Weight])&lt;40,_xlfn.XLOOKUP(tblOrders4[[#This Row],[Product ID]],tblProducts[Item],tblProducts[Weight]),"BULK")</f>
        <v>38</v>
      </c>
      <c r="H795">
        <f>_xlfn.LET(_xlpm.weight,_xlfn.XLOOKUP(tblOrders4[[#This Row],[Product ID]],tblProducts[Item],tblProducts[Weight]),
IF(_xlpm.weight&lt;40,_xlpm.weight,"BULK"))</f>
        <v>38</v>
      </c>
    </row>
    <row r="796" spans="2:8" x14ac:dyDescent="0.25">
      <c r="B796">
        <v>5814</v>
      </c>
      <c r="C796" s="18">
        <v>44586</v>
      </c>
      <c r="D796" t="s">
        <v>3643</v>
      </c>
      <c r="E796">
        <v>1</v>
      </c>
      <c r="F796" t="s">
        <v>3644</v>
      </c>
      <c r="G796">
        <f>IF(_xlfn.XLOOKUP(tblOrders4[[#This Row],[Product ID]],tblProducts[Item],tblProducts[Weight])&lt;40,_xlfn.XLOOKUP(tblOrders4[[#This Row],[Product ID]],tblProducts[Item],tblProducts[Weight]),"BULK")</f>
        <v>12</v>
      </c>
      <c r="H796">
        <f>_xlfn.LET(_xlpm.weight,_xlfn.XLOOKUP(tblOrders4[[#This Row],[Product ID]],tblProducts[Item],tblProducts[Weight]),
IF(_xlpm.weight&lt;40,_xlpm.weight,"BULK"))</f>
        <v>12</v>
      </c>
    </row>
    <row r="797" spans="2:8" x14ac:dyDescent="0.25">
      <c r="B797">
        <v>5815</v>
      </c>
      <c r="C797" s="18">
        <v>44586</v>
      </c>
      <c r="D797" t="s">
        <v>3658</v>
      </c>
      <c r="E797">
        <v>1</v>
      </c>
      <c r="F797" t="s">
        <v>3653</v>
      </c>
      <c r="G797">
        <f>IF(_xlfn.XLOOKUP(tblOrders4[[#This Row],[Product ID]],tblProducts[Item],tblProducts[Weight])&lt;40,_xlfn.XLOOKUP(tblOrders4[[#This Row],[Product ID]],tblProducts[Item],tblProducts[Weight]),"BULK")</f>
        <v>10</v>
      </c>
      <c r="H797">
        <f>_xlfn.LET(_xlpm.weight,_xlfn.XLOOKUP(tblOrders4[[#This Row],[Product ID]],tblProducts[Item],tblProducts[Weight]),
IF(_xlpm.weight&lt;40,_xlpm.weight,"BULK"))</f>
        <v>10</v>
      </c>
    </row>
    <row r="798" spans="2:8" x14ac:dyDescent="0.25">
      <c r="B798">
        <v>5816</v>
      </c>
      <c r="C798" s="18">
        <v>44586</v>
      </c>
      <c r="D798" t="s">
        <v>3654</v>
      </c>
      <c r="E798">
        <v>2</v>
      </c>
      <c r="F798" t="s">
        <v>3647</v>
      </c>
      <c r="G798" t="str">
        <f>IF(_xlfn.XLOOKUP(tblOrders4[[#This Row],[Product ID]],tblProducts[Item],tblProducts[Weight])&lt;40,_xlfn.XLOOKUP(tblOrders4[[#This Row],[Product ID]],tblProducts[Item],tblProducts[Weight]),"BULK")</f>
        <v>BULK</v>
      </c>
      <c r="H798" t="str">
        <f>_xlfn.LET(_xlpm.weight,_xlfn.XLOOKUP(tblOrders4[[#This Row],[Product ID]],tblProducts[Item],tblProducts[Weight]),
IF(_xlpm.weight&lt;40,_xlpm.weight,"BULK"))</f>
        <v>BULK</v>
      </c>
    </row>
    <row r="799" spans="2:8" x14ac:dyDescent="0.25">
      <c r="B799">
        <v>5817</v>
      </c>
      <c r="C799" s="18">
        <v>44586</v>
      </c>
      <c r="D799" t="s">
        <v>3643</v>
      </c>
      <c r="E799">
        <v>3</v>
      </c>
      <c r="F799" t="s">
        <v>3644</v>
      </c>
      <c r="G799">
        <f>IF(_xlfn.XLOOKUP(tblOrders4[[#This Row],[Product ID]],tblProducts[Item],tblProducts[Weight])&lt;40,_xlfn.XLOOKUP(tblOrders4[[#This Row],[Product ID]],tblProducts[Item],tblProducts[Weight]),"BULK")</f>
        <v>12</v>
      </c>
      <c r="H799">
        <f>_xlfn.LET(_xlpm.weight,_xlfn.XLOOKUP(tblOrders4[[#This Row],[Product ID]],tblProducts[Item],tblProducts[Weight]),
IF(_xlpm.weight&lt;40,_xlpm.weight,"BULK"))</f>
        <v>12</v>
      </c>
    </row>
    <row r="800" spans="2:8" x14ac:dyDescent="0.25">
      <c r="B800">
        <v>5818</v>
      </c>
      <c r="C800" s="18">
        <v>44586</v>
      </c>
      <c r="D800" t="s">
        <v>3654</v>
      </c>
      <c r="E800">
        <v>4</v>
      </c>
      <c r="F800" t="s">
        <v>3653</v>
      </c>
      <c r="G800" t="str">
        <f>IF(_xlfn.XLOOKUP(tblOrders4[[#This Row],[Product ID]],tblProducts[Item],tblProducts[Weight])&lt;40,_xlfn.XLOOKUP(tblOrders4[[#This Row],[Product ID]],tblProducts[Item],tblProducts[Weight]),"BULK")</f>
        <v>BULK</v>
      </c>
      <c r="H800" t="str">
        <f>_xlfn.LET(_xlpm.weight,_xlfn.XLOOKUP(tblOrders4[[#This Row],[Product ID]],tblProducts[Item],tblProducts[Weight]),
IF(_xlpm.weight&lt;40,_xlpm.weight,"BULK"))</f>
        <v>BULK</v>
      </c>
    </row>
    <row r="801" spans="2:8" x14ac:dyDescent="0.25">
      <c r="B801">
        <v>5819</v>
      </c>
      <c r="C801" s="18">
        <v>44586</v>
      </c>
      <c r="D801" t="s">
        <v>3656</v>
      </c>
      <c r="E801">
        <v>1</v>
      </c>
      <c r="F801" t="s">
        <v>3647</v>
      </c>
      <c r="G801">
        <f>IF(_xlfn.XLOOKUP(tblOrders4[[#This Row],[Product ID]],tblProducts[Item],tblProducts[Weight])&lt;40,_xlfn.XLOOKUP(tblOrders4[[#This Row],[Product ID]],tblProducts[Item],tblProducts[Weight]),"BULK")</f>
        <v>33</v>
      </c>
      <c r="H801">
        <f>_xlfn.LET(_xlpm.weight,_xlfn.XLOOKUP(tblOrders4[[#This Row],[Product ID]],tblProducts[Item],tblProducts[Weight]),
IF(_xlpm.weight&lt;40,_xlpm.weight,"BULK"))</f>
        <v>33</v>
      </c>
    </row>
    <row r="802" spans="2:8" x14ac:dyDescent="0.25">
      <c r="B802">
        <v>5820</v>
      </c>
      <c r="C802" s="18">
        <v>44586</v>
      </c>
      <c r="D802" t="s">
        <v>3645</v>
      </c>
      <c r="E802">
        <v>4</v>
      </c>
      <c r="F802" t="s">
        <v>3655</v>
      </c>
      <c r="G802" t="str">
        <f>IF(_xlfn.XLOOKUP(tblOrders4[[#This Row],[Product ID]],tblProducts[Item],tblProducts[Weight])&lt;40,_xlfn.XLOOKUP(tblOrders4[[#This Row],[Product ID]],tblProducts[Item],tblProducts[Weight]),"BULK")</f>
        <v>BULK</v>
      </c>
      <c r="H802" t="str">
        <f>_xlfn.LET(_xlpm.weight,_xlfn.XLOOKUP(tblOrders4[[#This Row],[Product ID]],tblProducts[Item],tblProducts[Weight]),
IF(_xlpm.weight&lt;40,_xlpm.weight,"BULK"))</f>
        <v>BULK</v>
      </c>
    </row>
    <row r="803" spans="2:8" x14ac:dyDescent="0.25">
      <c r="B803">
        <v>5821</v>
      </c>
      <c r="C803" s="18">
        <v>44586</v>
      </c>
      <c r="D803" t="s">
        <v>3645</v>
      </c>
      <c r="E803">
        <v>4</v>
      </c>
      <c r="F803" t="s">
        <v>3644</v>
      </c>
      <c r="G803" t="str">
        <f>IF(_xlfn.XLOOKUP(tblOrders4[[#This Row],[Product ID]],tblProducts[Item],tblProducts[Weight])&lt;40,_xlfn.XLOOKUP(tblOrders4[[#This Row],[Product ID]],tblProducts[Item],tblProducts[Weight]),"BULK")</f>
        <v>BULK</v>
      </c>
      <c r="H803" t="str">
        <f>_xlfn.LET(_xlpm.weight,_xlfn.XLOOKUP(tblOrders4[[#This Row],[Product ID]],tblProducts[Item],tblProducts[Weight]),
IF(_xlpm.weight&lt;40,_xlpm.weight,"BULK"))</f>
        <v>BULK</v>
      </c>
    </row>
    <row r="804" spans="2:8" x14ac:dyDescent="0.25">
      <c r="B804">
        <v>5822</v>
      </c>
      <c r="C804" s="18">
        <v>44586</v>
      </c>
      <c r="D804" t="s">
        <v>3646</v>
      </c>
      <c r="E804">
        <v>2</v>
      </c>
      <c r="F804" t="s">
        <v>3647</v>
      </c>
      <c r="G804">
        <f>IF(_xlfn.XLOOKUP(tblOrders4[[#This Row],[Product ID]],tblProducts[Item],tblProducts[Weight])&lt;40,_xlfn.XLOOKUP(tblOrders4[[#This Row],[Product ID]],tblProducts[Item],tblProducts[Weight]),"BULK")</f>
        <v>29</v>
      </c>
      <c r="H804">
        <f>_xlfn.LET(_xlpm.weight,_xlfn.XLOOKUP(tblOrders4[[#This Row],[Product ID]],tblProducts[Item],tblProducts[Weight]),
IF(_xlpm.weight&lt;40,_xlpm.weight,"BULK"))</f>
        <v>29</v>
      </c>
    </row>
    <row r="805" spans="2:8" x14ac:dyDescent="0.25">
      <c r="B805">
        <v>5823</v>
      </c>
      <c r="C805" s="18">
        <v>44586</v>
      </c>
      <c r="D805" t="s">
        <v>3646</v>
      </c>
      <c r="E805">
        <v>3</v>
      </c>
      <c r="F805" t="s">
        <v>3647</v>
      </c>
      <c r="G805">
        <f>IF(_xlfn.XLOOKUP(tblOrders4[[#This Row],[Product ID]],tblProducts[Item],tblProducts[Weight])&lt;40,_xlfn.XLOOKUP(tblOrders4[[#This Row],[Product ID]],tblProducts[Item],tblProducts[Weight]),"BULK")</f>
        <v>29</v>
      </c>
      <c r="H805">
        <f>_xlfn.LET(_xlpm.weight,_xlfn.XLOOKUP(tblOrders4[[#This Row],[Product ID]],tblProducts[Item],tblProducts[Weight]),
IF(_xlpm.weight&lt;40,_xlpm.weight,"BULK"))</f>
        <v>29</v>
      </c>
    </row>
    <row r="806" spans="2:8" x14ac:dyDescent="0.25">
      <c r="B806">
        <v>5824</v>
      </c>
      <c r="C806" s="18">
        <v>44586</v>
      </c>
      <c r="D806" t="s">
        <v>3658</v>
      </c>
      <c r="E806">
        <v>1</v>
      </c>
      <c r="F806" t="s">
        <v>3655</v>
      </c>
      <c r="G806">
        <f>IF(_xlfn.XLOOKUP(tblOrders4[[#This Row],[Product ID]],tblProducts[Item],tblProducts[Weight])&lt;40,_xlfn.XLOOKUP(tblOrders4[[#This Row],[Product ID]],tblProducts[Item],tblProducts[Weight]),"BULK")</f>
        <v>10</v>
      </c>
      <c r="H806">
        <f>_xlfn.LET(_xlpm.weight,_xlfn.XLOOKUP(tblOrders4[[#This Row],[Product ID]],tblProducts[Item],tblProducts[Weight]),
IF(_xlpm.weight&lt;40,_xlpm.weight,"BULK"))</f>
        <v>10</v>
      </c>
    </row>
    <row r="807" spans="2:8" x14ac:dyDescent="0.25">
      <c r="B807">
        <v>5825</v>
      </c>
      <c r="C807" s="18">
        <v>44586</v>
      </c>
      <c r="D807" t="s">
        <v>3659</v>
      </c>
      <c r="E807">
        <v>2</v>
      </c>
      <c r="F807" t="s">
        <v>3647</v>
      </c>
      <c r="G807" t="str">
        <f>IF(_xlfn.XLOOKUP(tblOrders4[[#This Row],[Product ID]],tblProducts[Item],tblProducts[Weight])&lt;40,_xlfn.XLOOKUP(tblOrders4[[#This Row],[Product ID]],tblProducts[Item],tblProducts[Weight]),"BULK")</f>
        <v>BULK</v>
      </c>
      <c r="H807" t="str">
        <f>_xlfn.LET(_xlpm.weight,_xlfn.XLOOKUP(tblOrders4[[#This Row],[Product ID]],tblProducts[Item],tblProducts[Weight]),
IF(_xlpm.weight&lt;40,_xlpm.weight,"BULK"))</f>
        <v>BULK</v>
      </c>
    </row>
    <row r="808" spans="2:8" x14ac:dyDescent="0.25">
      <c r="B808">
        <v>5826</v>
      </c>
      <c r="C808" s="18">
        <v>44586</v>
      </c>
      <c r="D808" t="s">
        <v>3649</v>
      </c>
      <c r="E808">
        <v>3</v>
      </c>
      <c r="F808" t="s">
        <v>3644</v>
      </c>
      <c r="G808">
        <f>IF(_xlfn.XLOOKUP(tblOrders4[[#This Row],[Product ID]],tblProducts[Item],tblProducts[Weight])&lt;40,_xlfn.XLOOKUP(tblOrders4[[#This Row],[Product ID]],tblProducts[Item],tblProducts[Weight]),"BULK")</f>
        <v>29</v>
      </c>
      <c r="H808">
        <f>_xlfn.LET(_xlpm.weight,_xlfn.XLOOKUP(tblOrders4[[#This Row],[Product ID]],tblProducts[Item],tblProducts[Weight]),
IF(_xlpm.weight&lt;40,_xlpm.weight,"BULK"))</f>
        <v>29</v>
      </c>
    </row>
    <row r="809" spans="2:8" x14ac:dyDescent="0.25">
      <c r="B809">
        <v>5827</v>
      </c>
      <c r="C809" s="18">
        <v>44586</v>
      </c>
      <c r="D809" t="s">
        <v>3650</v>
      </c>
      <c r="E809">
        <v>1</v>
      </c>
      <c r="F809" t="s">
        <v>3653</v>
      </c>
      <c r="G809">
        <f>IF(_xlfn.XLOOKUP(tblOrders4[[#This Row],[Product ID]],tblProducts[Item],tblProducts[Weight])&lt;40,_xlfn.XLOOKUP(tblOrders4[[#This Row],[Product ID]],tblProducts[Item],tblProducts[Weight]),"BULK")</f>
        <v>8</v>
      </c>
      <c r="H809">
        <f>_xlfn.LET(_xlpm.weight,_xlfn.XLOOKUP(tblOrders4[[#This Row],[Product ID]],tblProducts[Item],tblProducts[Weight]),
IF(_xlpm.weight&lt;40,_xlpm.weight,"BULK"))</f>
        <v>8</v>
      </c>
    </row>
    <row r="810" spans="2:8" x14ac:dyDescent="0.25">
      <c r="B810">
        <v>5828</v>
      </c>
      <c r="C810" s="18">
        <v>44586</v>
      </c>
      <c r="D810" t="s">
        <v>3643</v>
      </c>
      <c r="E810">
        <v>3</v>
      </c>
      <c r="F810" t="s">
        <v>3657</v>
      </c>
      <c r="G810">
        <f>IF(_xlfn.XLOOKUP(tblOrders4[[#This Row],[Product ID]],tblProducts[Item],tblProducts[Weight])&lt;40,_xlfn.XLOOKUP(tblOrders4[[#This Row],[Product ID]],tblProducts[Item],tblProducts[Weight]),"BULK")</f>
        <v>12</v>
      </c>
      <c r="H810">
        <f>_xlfn.LET(_xlpm.weight,_xlfn.XLOOKUP(tblOrders4[[#This Row],[Product ID]],tblProducts[Item],tblProducts[Weight]),
IF(_xlpm.weight&lt;40,_xlpm.weight,"BULK"))</f>
        <v>12</v>
      </c>
    </row>
    <row r="811" spans="2:8" x14ac:dyDescent="0.25">
      <c r="B811">
        <v>5829</v>
      </c>
      <c r="C811" s="18">
        <v>44586</v>
      </c>
      <c r="D811" t="s">
        <v>3652</v>
      </c>
      <c r="E811">
        <v>2</v>
      </c>
      <c r="F811" t="s">
        <v>3657</v>
      </c>
      <c r="G811">
        <f>IF(_xlfn.XLOOKUP(tblOrders4[[#This Row],[Product ID]],tblProducts[Item],tblProducts[Weight])&lt;40,_xlfn.XLOOKUP(tblOrders4[[#This Row],[Product ID]],tblProducts[Item],tblProducts[Weight]),"BULK")</f>
        <v>38</v>
      </c>
      <c r="H811">
        <f>_xlfn.LET(_xlpm.weight,_xlfn.XLOOKUP(tblOrders4[[#This Row],[Product ID]],tblProducts[Item],tblProducts[Weight]),
IF(_xlpm.weight&lt;40,_xlpm.weight,"BULK"))</f>
        <v>38</v>
      </c>
    </row>
    <row r="812" spans="2:8" x14ac:dyDescent="0.25">
      <c r="B812">
        <v>5830</v>
      </c>
      <c r="C812" s="18">
        <v>44586</v>
      </c>
      <c r="D812" t="s">
        <v>3658</v>
      </c>
      <c r="E812">
        <v>4</v>
      </c>
      <c r="F812" t="s">
        <v>3657</v>
      </c>
      <c r="G812">
        <f>IF(_xlfn.XLOOKUP(tblOrders4[[#This Row],[Product ID]],tblProducts[Item],tblProducts[Weight])&lt;40,_xlfn.XLOOKUP(tblOrders4[[#This Row],[Product ID]],tblProducts[Item],tblProducts[Weight]),"BULK")</f>
        <v>10</v>
      </c>
      <c r="H812">
        <f>_xlfn.LET(_xlpm.weight,_xlfn.XLOOKUP(tblOrders4[[#This Row],[Product ID]],tblProducts[Item],tblProducts[Weight]),
IF(_xlpm.weight&lt;40,_xlpm.weight,"BULK"))</f>
        <v>10</v>
      </c>
    </row>
    <row r="813" spans="2:8" x14ac:dyDescent="0.25">
      <c r="B813">
        <v>5831</v>
      </c>
      <c r="C813" s="18">
        <v>44586</v>
      </c>
      <c r="D813" t="s">
        <v>3659</v>
      </c>
      <c r="E813">
        <v>4</v>
      </c>
      <c r="F813" t="s">
        <v>3655</v>
      </c>
      <c r="G813" t="str">
        <f>IF(_xlfn.XLOOKUP(tblOrders4[[#This Row],[Product ID]],tblProducts[Item],tblProducts[Weight])&lt;40,_xlfn.XLOOKUP(tblOrders4[[#This Row],[Product ID]],tblProducts[Item],tblProducts[Weight]),"BULK")</f>
        <v>BULK</v>
      </c>
      <c r="H813" t="str">
        <f>_xlfn.LET(_xlpm.weight,_xlfn.XLOOKUP(tblOrders4[[#This Row],[Product ID]],tblProducts[Item],tblProducts[Weight]),
IF(_xlpm.weight&lt;40,_xlpm.weight,"BULK"))</f>
        <v>BULK</v>
      </c>
    </row>
    <row r="814" spans="2:8" x14ac:dyDescent="0.25">
      <c r="B814">
        <v>5832</v>
      </c>
      <c r="C814" s="18">
        <v>44586</v>
      </c>
      <c r="D814" t="s">
        <v>3658</v>
      </c>
      <c r="E814">
        <v>2</v>
      </c>
      <c r="F814" t="s">
        <v>3648</v>
      </c>
      <c r="G814">
        <f>IF(_xlfn.XLOOKUP(tblOrders4[[#This Row],[Product ID]],tblProducts[Item],tblProducts[Weight])&lt;40,_xlfn.XLOOKUP(tblOrders4[[#This Row],[Product ID]],tblProducts[Item],tblProducts[Weight]),"BULK")</f>
        <v>10</v>
      </c>
      <c r="H814">
        <f>_xlfn.LET(_xlpm.weight,_xlfn.XLOOKUP(tblOrders4[[#This Row],[Product ID]],tblProducts[Item],tblProducts[Weight]),
IF(_xlpm.weight&lt;40,_xlpm.weight,"BULK"))</f>
        <v>10</v>
      </c>
    </row>
    <row r="815" spans="2:8" x14ac:dyDescent="0.25">
      <c r="B815">
        <v>5833</v>
      </c>
      <c r="C815" s="18">
        <v>44586</v>
      </c>
      <c r="D815" t="s">
        <v>3650</v>
      </c>
      <c r="E815">
        <v>2</v>
      </c>
      <c r="F815" t="s">
        <v>3648</v>
      </c>
      <c r="G815">
        <f>IF(_xlfn.XLOOKUP(tblOrders4[[#This Row],[Product ID]],tblProducts[Item],tblProducts[Weight])&lt;40,_xlfn.XLOOKUP(tblOrders4[[#This Row],[Product ID]],tblProducts[Item],tblProducts[Weight]),"BULK")</f>
        <v>8</v>
      </c>
      <c r="H815">
        <f>_xlfn.LET(_xlpm.weight,_xlfn.XLOOKUP(tblOrders4[[#This Row],[Product ID]],tblProducts[Item],tblProducts[Weight]),
IF(_xlpm.weight&lt;40,_xlpm.weight,"BULK"))</f>
        <v>8</v>
      </c>
    </row>
    <row r="816" spans="2:8" x14ac:dyDescent="0.25">
      <c r="B816">
        <v>5834</v>
      </c>
      <c r="C816" s="18">
        <v>44586</v>
      </c>
      <c r="D816" t="s">
        <v>3656</v>
      </c>
      <c r="E816">
        <v>3</v>
      </c>
      <c r="F816" t="s">
        <v>3648</v>
      </c>
      <c r="G816">
        <f>IF(_xlfn.XLOOKUP(tblOrders4[[#This Row],[Product ID]],tblProducts[Item],tblProducts[Weight])&lt;40,_xlfn.XLOOKUP(tblOrders4[[#This Row],[Product ID]],tblProducts[Item],tblProducts[Weight]),"BULK")</f>
        <v>33</v>
      </c>
      <c r="H816">
        <f>_xlfn.LET(_xlpm.weight,_xlfn.XLOOKUP(tblOrders4[[#This Row],[Product ID]],tblProducts[Item],tblProducts[Weight]),
IF(_xlpm.weight&lt;40,_xlpm.weight,"BULK"))</f>
        <v>33</v>
      </c>
    </row>
    <row r="817" spans="2:8" x14ac:dyDescent="0.25">
      <c r="B817">
        <v>5835</v>
      </c>
      <c r="C817" s="18">
        <v>44586</v>
      </c>
      <c r="D817" t="s">
        <v>3659</v>
      </c>
      <c r="E817">
        <v>2</v>
      </c>
      <c r="F817" t="s">
        <v>3657</v>
      </c>
      <c r="G817" t="str">
        <f>IF(_xlfn.XLOOKUP(tblOrders4[[#This Row],[Product ID]],tblProducts[Item],tblProducts[Weight])&lt;40,_xlfn.XLOOKUP(tblOrders4[[#This Row],[Product ID]],tblProducts[Item],tblProducts[Weight]),"BULK")</f>
        <v>BULK</v>
      </c>
      <c r="H817" t="str">
        <f>_xlfn.LET(_xlpm.weight,_xlfn.XLOOKUP(tblOrders4[[#This Row],[Product ID]],tblProducts[Item],tblProducts[Weight]),
IF(_xlpm.weight&lt;40,_xlpm.weight,"BULK"))</f>
        <v>BULK</v>
      </c>
    </row>
    <row r="818" spans="2:8" x14ac:dyDescent="0.25">
      <c r="B818">
        <v>5836</v>
      </c>
      <c r="C818" s="18">
        <v>44586</v>
      </c>
      <c r="D818" t="s">
        <v>3654</v>
      </c>
      <c r="E818">
        <v>1</v>
      </c>
      <c r="F818" t="s">
        <v>3655</v>
      </c>
      <c r="G818" t="str">
        <f>IF(_xlfn.XLOOKUP(tblOrders4[[#This Row],[Product ID]],tblProducts[Item],tblProducts[Weight])&lt;40,_xlfn.XLOOKUP(tblOrders4[[#This Row],[Product ID]],tblProducts[Item],tblProducts[Weight]),"BULK")</f>
        <v>BULK</v>
      </c>
      <c r="H818" t="str">
        <f>_xlfn.LET(_xlpm.weight,_xlfn.XLOOKUP(tblOrders4[[#This Row],[Product ID]],tblProducts[Item],tblProducts[Weight]),
IF(_xlpm.weight&lt;40,_xlpm.weight,"BULK"))</f>
        <v>BULK</v>
      </c>
    </row>
    <row r="819" spans="2:8" x14ac:dyDescent="0.25">
      <c r="B819">
        <v>5837</v>
      </c>
      <c r="C819" s="18">
        <v>44586</v>
      </c>
      <c r="D819" t="s">
        <v>3651</v>
      </c>
      <c r="E819">
        <v>3</v>
      </c>
      <c r="F819" t="s">
        <v>3648</v>
      </c>
      <c r="G819">
        <f>IF(_xlfn.XLOOKUP(tblOrders4[[#This Row],[Product ID]],tblProducts[Item],tblProducts[Weight])&lt;40,_xlfn.XLOOKUP(tblOrders4[[#This Row],[Product ID]],tblProducts[Item],tblProducts[Weight]),"BULK")</f>
        <v>10</v>
      </c>
      <c r="H819">
        <f>_xlfn.LET(_xlpm.weight,_xlfn.XLOOKUP(tblOrders4[[#This Row],[Product ID]],tblProducts[Item],tblProducts[Weight]),
IF(_xlpm.weight&lt;40,_xlpm.weight,"BULK"))</f>
        <v>10</v>
      </c>
    </row>
    <row r="820" spans="2:8" x14ac:dyDescent="0.25">
      <c r="B820">
        <v>5838</v>
      </c>
      <c r="C820" s="18">
        <v>44586</v>
      </c>
      <c r="D820" t="s">
        <v>3658</v>
      </c>
      <c r="E820">
        <v>3</v>
      </c>
      <c r="F820" t="s">
        <v>3657</v>
      </c>
      <c r="G820">
        <f>IF(_xlfn.XLOOKUP(tblOrders4[[#This Row],[Product ID]],tblProducts[Item],tblProducts[Weight])&lt;40,_xlfn.XLOOKUP(tblOrders4[[#This Row],[Product ID]],tblProducts[Item],tblProducts[Weight]),"BULK")</f>
        <v>10</v>
      </c>
      <c r="H820">
        <f>_xlfn.LET(_xlpm.weight,_xlfn.XLOOKUP(tblOrders4[[#This Row],[Product ID]],tblProducts[Item],tblProducts[Weight]),
IF(_xlpm.weight&lt;40,_xlpm.weight,"BULK"))</f>
        <v>10</v>
      </c>
    </row>
    <row r="821" spans="2:8" x14ac:dyDescent="0.25">
      <c r="B821">
        <v>5839</v>
      </c>
      <c r="C821" s="18">
        <v>44586</v>
      </c>
      <c r="D821" t="s">
        <v>3650</v>
      </c>
      <c r="E821">
        <v>4</v>
      </c>
      <c r="F821" t="s">
        <v>3648</v>
      </c>
      <c r="G821">
        <f>IF(_xlfn.XLOOKUP(tblOrders4[[#This Row],[Product ID]],tblProducts[Item],tblProducts[Weight])&lt;40,_xlfn.XLOOKUP(tblOrders4[[#This Row],[Product ID]],tblProducts[Item],tblProducts[Weight]),"BULK")</f>
        <v>8</v>
      </c>
      <c r="H821">
        <f>_xlfn.LET(_xlpm.weight,_xlfn.XLOOKUP(tblOrders4[[#This Row],[Product ID]],tblProducts[Item],tblProducts[Weight]),
IF(_xlpm.weight&lt;40,_xlpm.weight,"BULK"))</f>
        <v>8</v>
      </c>
    </row>
    <row r="822" spans="2:8" x14ac:dyDescent="0.25">
      <c r="B822">
        <v>5840</v>
      </c>
      <c r="C822" s="18">
        <v>44587</v>
      </c>
      <c r="D822" t="s">
        <v>3656</v>
      </c>
      <c r="E822">
        <v>4</v>
      </c>
      <c r="F822" t="s">
        <v>3644</v>
      </c>
      <c r="G822">
        <f>IF(_xlfn.XLOOKUP(tblOrders4[[#This Row],[Product ID]],tblProducts[Item],tblProducts[Weight])&lt;40,_xlfn.XLOOKUP(tblOrders4[[#This Row],[Product ID]],tblProducts[Item],tblProducts[Weight]),"BULK")</f>
        <v>33</v>
      </c>
      <c r="H822">
        <f>_xlfn.LET(_xlpm.weight,_xlfn.XLOOKUP(tblOrders4[[#This Row],[Product ID]],tblProducts[Item],tblProducts[Weight]),
IF(_xlpm.weight&lt;40,_xlpm.weight,"BULK"))</f>
        <v>33</v>
      </c>
    </row>
    <row r="823" spans="2:8" x14ac:dyDescent="0.25">
      <c r="B823">
        <v>5841</v>
      </c>
      <c r="C823" s="18">
        <v>44587</v>
      </c>
      <c r="D823" t="s">
        <v>3649</v>
      </c>
      <c r="E823">
        <v>4</v>
      </c>
      <c r="F823" t="s">
        <v>3655</v>
      </c>
      <c r="G823">
        <f>IF(_xlfn.XLOOKUP(tblOrders4[[#This Row],[Product ID]],tblProducts[Item],tblProducts[Weight])&lt;40,_xlfn.XLOOKUP(tblOrders4[[#This Row],[Product ID]],tblProducts[Item],tblProducts[Weight]),"BULK")</f>
        <v>29</v>
      </c>
      <c r="H823">
        <f>_xlfn.LET(_xlpm.weight,_xlfn.XLOOKUP(tblOrders4[[#This Row],[Product ID]],tblProducts[Item],tblProducts[Weight]),
IF(_xlpm.weight&lt;40,_xlpm.weight,"BULK"))</f>
        <v>29</v>
      </c>
    </row>
    <row r="824" spans="2:8" x14ac:dyDescent="0.25">
      <c r="B824">
        <v>5842</v>
      </c>
      <c r="C824" s="18">
        <v>44587</v>
      </c>
      <c r="D824" t="s">
        <v>3659</v>
      </c>
      <c r="E824">
        <v>2</v>
      </c>
      <c r="F824" t="s">
        <v>3644</v>
      </c>
      <c r="G824" t="str">
        <f>IF(_xlfn.XLOOKUP(tblOrders4[[#This Row],[Product ID]],tblProducts[Item],tblProducts[Weight])&lt;40,_xlfn.XLOOKUP(tblOrders4[[#This Row],[Product ID]],tblProducts[Item],tblProducts[Weight]),"BULK")</f>
        <v>BULK</v>
      </c>
      <c r="H824" t="str">
        <f>_xlfn.LET(_xlpm.weight,_xlfn.XLOOKUP(tblOrders4[[#This Row],[Product ID]],tblProducts[Item],tblProducts[Weight]),
IF(_xlpm.weight&lt;40,_xlpm.weight,"BULK"))</f>
        <v>BULK</v>
      </c>
    </row>
    <row r="825" spans="2:8" x14ac:dyDescent="0.25">
      <c r="B825">
        <v>5843</v>
      </c>
      <c r="C825" s="18">
        <v>44587</v>
      </c>
      <c r="D825" t="s">
        <v>3651</v>
      </c>
      <c r="E825">
        <v>1</v>
      </c>
      <c r="F825" t="s">
        <v>3655</v>
      </c>
      <c r="G825">
        <f>IF(_xlfn.XLOOKUP(tblOrders4[[#This Row],[Product ID]],tblProducts[Item],tblProducts[Weight])&lt;40,_xlfn.XLOOKUP(tblOrders4[[#This Row],[Product ID]],tblProducts[Item],tblProducts[Weight]),"BULK")</f>
        <v>10</v>
      </c>
      <c r="H825">
        <f>_xlfn.LET(_xlpm.weight,_xlfn.XLOOKUP(tblOrders4[[#This Row],[Product ID]],tblProducts[Item],tblProducts[Weight]),
IF(_xlpm.weight&lt;40,_xlpm.weight,"BULK"))</f>
        <v>10</v>
      </c>
    </row>
    <row r="826" spans="2:8" x14ac:dyDescent="0.25">
      <c r="B826">
        <v>5844</v>
      </c>
      <c r="C826" s="18">
        <v>44587</v>
      </c>
      <c r="D826" t="s">
        <v>3656</v>
      </c>
      <c r="E826">
        <v>3</v>
      </c>
      <c r="F826" t="s">
        <v>3644</v>
      </c>
      <c r="G826">
        <f>IF(_xlfn.XLOOKUP(tblOrders4[[#This Row],[Product ID]],tblProducts[Item],tblProducts[Weight])&lt;40,_xlfn.XLOOKUP(tblOrders4[[#This Row],[Product ID]],tblProducts[Item],tblProducts[Weight]),"BULK")</f>
        <v>33</v>
      </c>
      <c r="H826">
        <f>_xlfn.LET(_xlpm.weight,_xlfn.XLOOKUP(tblOrders4[[#This Row],[Product ID]],tblProducts[Item],tblProducts[Weight]),
IF(_xlpm.weight&lt;40,_xlpm.weight,"BULK"))</f>
        <v>33</v>
      </c>
    </row>
    <row r="827" spans="2:8" x14ac:dyDescent="0.25">
      <c r="B827">
        <v>5845</v>
      </c>
      <c r="C827" s="18">
        <v>44587</v>
      </c>
      <c r="D827" t="s">
        <v>3649</v>
      </c>
      <c r="E827">
        <v>4</v>
      </c>
      <c r="F827" t="s">
        <v>3644</v>
      </c>
      <c r="G827">
        <f>IF(_xlfn.XLOOKUP(tblOrders4[[#This Row],[Product ID]],tblProducts[Item],tblProducts[Weight])&lt;40,_xlfn.XLOOKUP(tblOrders4[[#This Row],[Product ID]],tblProducts[Item],tblProducts[Weight]),"BULK")</f>
        <v>29</v>
      </c>
      <c r="H827">
        <f>_xlfn.LET(_xlpm.weight,_xlfn.XLOOKUP(tblOrders4[[#This Row],[Product ID]],tblProducts[Item],tblProducts[Weight]),
IF(_xlpm.weight&lt;40,_xlpm.weight,"BULK"))</f>
        <v>29</v>
      </c>
    </row>
    <row r="828" spans="2:8" x14ac:dyDescent="0.25">
      <c r="B828">
        <v>5846</v>
      </c>
      <c r="C828" s="18">
        <v>44587</v>
      </c>
      <c r="D828" t="s">
        <v>3649</v>
      </c>
      <c r="E828">
        <v>2</v>
      </c>
      <c r="F828" t="s">
        <v>3648</v>
      </c>
      <c r="G828">
        <f>IF(_xlfn.XLOOKUP(tblOrders4[[#This Row],[Product ID]],tblProducts[Item],tblProducts[Weight])&lt;40,_xlfn.XLOOKUP(tblOrders4[[#This Row],[Product ID]],tblProducts[Item],tblProducts[Weight]),"BULK")</f>
        <v>29</v>
      </c>
      <c r="H828">
        <f>_xlfn.LET(_xlpm.weight,_xlfn.XLOOKUP(tblOrders4[[#This Row],[Product ID]],tblProducts[Item],tblProducts[Weight]),
IF(_xlpm.weight&lt;40,_xlpm.weight,"BULK"))</f>
        <v>29</v>
      </c>
    </row>
    <row r="829" spans="2:8" x14ac:dyDescent="0.25">
      <c r="B829">
        <v>5847</v>
      </c>
      <c r="C829" s="18">
        <v>44587</v>
      </c>
      <c r="D829" t="s">
        <v>3652</v>
      </c>
      <c r="E829">
        <v>3</v>
      </c>
      <c r="F829" t="s">
        <v>3647</v>
      </c>
      <c r="G829">
        <f>IF(_xlfn.XLOOKUP(tblOrders4[[#This Row],[Product ID]],tblProducts[Item],tblProducts[Weight])&lt;40,_xlfn.XLOOKUP(tblOrders4[[#This Row],[Product ID]],tblProducts[Item],tblProducts[Weight]),"BULK")</f>
        <v>38</v>
      </c>
      <c r="H829">
        <f>_xlfn.LET(_xlpm.weight,_xlfn.XLOOKUP(tblOrders4[[#This Row],[Product ID]],tblProducts[Item],tblProducts[Weight]),
IF(_xlpm.weight&lt;40,_xlpm.weight,"BULK"))</f>
        <v>38</v>
      </c>
    </row>
    <row r="830" spans="2:8" x14ac:dyDescent="0.25">
      <c r="B830">
        <v>5848</v>
      </c>
      <c r="C830" s="18">
        <v>44587</v>
      </c>
      <c r="D830" t="s">
        <v>3659</v>
      </c>
      <c r="E830">
        <v>1</v>
      </c>
      <c r="F830" t="s">
        <v>3648</v>
      </c>
      <c r="G830" t="str">
        <f>IF(_xlfn.XLOOKUP(tblOrders4[[#This Row],[Product ID]],tblProducts[Item],tblProducts[Weight])&lt;40,_xlfn.XLOOKUP(tblOrders4[[#This Row],[Product ID]],tblProducts[Item],tblProducts[Weight]),"BULK")</f>
        <v>BULK</v>
      </c>
      <c r="H830" t="str">
        <f>_xlfn.LET(_xlpm.weight,_xlfn.XLOOKUP(tblOrders4[[#This Row],[Product ID]],tblProducts[Item],tblProducts[Weight]),
IF(_xlpm.weight&lt;40,_xlpm.weight,"BULK"))</f>
        <v>BULK</v>
      </c>
    </row>
    <row r="831" spans="2:8" x14ac:dyDescent="0.25">
      <c r="B831">
        <v>5849</v>
      </c>
      <c r="C831" s="18">
        <v>44587</v>
      </c>
      <c r="D831" t="s">
        <v>3654</v>
      </c>
      <c r="E831">
        <v>2</v>
      </c>
      <c r="F831" t="s">
        <v>3647</v>
      </c>
      <c r="G831" t="str">
        <f>IF(_xlfn.XLOOKUP(tblOrders4[[#This Row],[Product ID]],tblProducts[Item],tblProducts[Weight])&lt;40,_xlfn.XLOOKUP(tblOrders4[[#This Row],[Product ID]],tblProducts[Item],tblProducts[Weight]),"BULK")</f>
        <v>BULK</v>
      </c>
      <c r="H831" t="str">
        <f>_xlfn.LET(_xlpm.weight,_xlfn.XLOOKUP(tblOrders4[[#This Row],[Product ID]],tblProducts[Item],tblProducts[Weight]),
IF(_xlpm.weight&lt;40,_xlpm.weight,"BULK"))</f>
        <v>BULK</v>
      </c>
    </row>
    <row r="832" spans="2:8" x14ac:dyDescent="0.25">
      <c r="B832">
        <v>5850</v>
      </c>
      <c r="C832" s="18">
        <v>44587</v>
      </c>
      <c r="D832" t="s">
        <v>3649</v>
      </c>
      <c r="E832">
        <v>3</v>
      </c>
      <c r="F832" t="s">
        <v>3647</v>
      </c>
      <c r="G832">
        <f>IF(_xlfn.XLOOKUP(tblOrders4[[#This Row],[Product ID]],tblProducts[Item],tblProducts[Weight])&lt;40,_xlfn.XLOOKUP(tblOrders4[[#This Row],[Product ID]],tblProducts[Item],tblProducts[Weight]),"BULK")</f>
        <v>29</v>
      </c>
      <c r="H832">
        <f>_xlfn.LET(_xlpm.weight,_xlfn.XLOOKUP(tblOrders4[[#This Row],[Product ID]],tblProducts[Item],tblProducts[Weight]),
IF(_xlpm.weight&lt;40,_xlpm.weight,"BULK"))</f>
        <v>29</v>
      </c>
    </row>
    <row r="833" spans="2:8" x14ac:dyDescent="0.25">
      <c r="B833">
        <v>5851</v>
      </c>
      <c r="C833" s="18">
        <v>44587</v>
      </c>
      <c r="D833" t="s">
        <v>3656</v>
      </c>
      <c r="E833">
        <v>3</v>
      </c>
      <c r="F833" t="s">
        <v>3655</v>
      </c>
      <c r="G833">
        <f>IF(_xlfn.XLOOKUP(tblOrders4[[#This Row],[Product ID]],tblProducts[Item],tblProducts[Weight])&lt;40,_xlfn.XLOOKUP(tblOrders4[[#This Row],[Product ID]],tblProducts[Item],tblProducts[Weight]),"BULK")</f>
        <v>33</v>
      </c>
      <c r="H833">
        <f>_xlfn.LET(_xlpm.weight,_xlfn.XLOOKUP(tblOrders4[[#This Row],[Product ID]],tblProducts[Item],tblProducts[Weight]),
IF(_xlpm.weight&lt;40,_xlpm.weight,"BULK"))</f>
        <v>33</v>
      </c>
    </row>
    <row r="834" spans="2:8" x14ac:dyDescent="0.25">
      <c r="B834">
        <v>5852</v>
      </c>
      <c r="C834" s="18">
        <v>44587</v>
      </c>
      <c r="D834" t="s">
        <v>3658</v>
      </c>
      <c r="E834">
        <v>4</v>
      </c>
      <c r="F834" t="s">
        <v>3655</v>
      </c>
      <c r="G834">
        <f>IF(_xlfn.XLOOKUP(tblOrders4[[#This Row],[Product ID]],tblProducts[Item],tblProducts[Weight])&lt;40,_xlfn.XLOOKUP(tblOrders4[[#This Row],[Product ID]],tblProducts[Item],tblProducts[Weight]),"BULK")</f>
        <v>10</v>
      </c>
      <c r="H834">
        <f>_xlfn.LET(_xlpm.weight,_xlfn.XLOOKUP(tblOrders4[[#This Row],[Product ID]],tblProducts[Item],tblProducts[Weight]),
IF(_xlpm.weight&lt;40,_xlpm.weight,"BULK"))</f>
        <v>10</v>
      </c>
    </row>
    <row r="835" spans="2:8" x14ac:dyDescent="0.25">
      <c r="B835">
        <v>5853</v>
      </c>
      <c r="C835" s="18">
        <v>44587</v>
      </c>
      <c r="D835" t="s">
        <v>3651</v>
      </c>
      <c r="E835">
        <v>3</v>
      </c>
      <c r="F835" t="s">
        <v>3655</v>
      </c>
      <c r="G835">
        <f>IF(_xlfn.XLOOKUP(tblOrders4[[#This Row],[Product ID]],tblProducts[Item],tblProducts[Weight])&lt;40,_xlfn.XLOOKUP(tblOrders4[[#This Row],[Product ID]],tblProducts[Item],tblProducts[Weight]),"BULK")</f>
        <v>10</v>
      </c>
      <c r="H835">
        <f>_xlfn.LET(_xlpm.weight,_xlfn.XLOOKUP(tblOrders4[[#This Row],[Product ID]],tblProducts[Item],tblProducts[Weight]),
IF(_xlpm.weight&lt;40,_xlpm.weight,"BULK"))</f>
        <v>10</v>
      </c>
    </row>
    <row r="836" spans="2:8" x14ac:dyDescent="0.25">
      <c r="B836">
        <v>5854</v>
      </c>
      <c r="C836" s="18">
        <v>44587</v>
      </c>
      <c r="D836" t="s">
        <v>3649</v>
      </c>
      <c r="E836">
        <v>4</v>
      </c>
      <c r="F836" t="s">
        <v>3647</v>
      </c>
      <c r="G836">
        <f>IF(_xlfn.XLOOKUP(tblOrders4[[#This Row],[Product ID]],tblProducts[Item],tblProducts[Weight])&lt;40,_xlfn.XLOOKUP(tblOrders4[[#This Row],[Product ID]],tblProducts[Item],tblProducts[Weight]),"BULK")</f>
        <v>29</v>
      </c>
      <c r="H836">
        <f>_xlfn.LET(_xlpm.weight,_xlfn.XLOOKUP(tblOrders4[[#This Row],[Product ID]],tblProducts[Item],tblProducts[Weight]),
IF(_xlpm.weight&lt;40,_xlpm.weight,"BULK"))</f>
        <v>29</v>
      </c>
    </row>
    <row r="837" spans="2:8" x14ac:dyDescent="0.25">
      <c r="B837">
        <v>5855</v>
      </c>
      <c r="C837" s="18">
        <v>44587</v>
      </c>
      <c r="D837" t="s">
        <v>3646</v>
      </c>
      <c r="E837">
        <v>4</v>
      </c>
      <c r="F837" t="s">
        <v>3648</v>
      </c>
      <c r="G837">
        <f>IF(_xlfn.XLOOKUP(tblOrders4[[#This Row],[Product ID]],tblProducts[Item],tblProducts[Weight])&lt;40,_xlfn.XLOOKUP(tblOrders4[[#This Row],[Product ID]],tblProducts[Item],tblProducts[Weight]),"BULK")</f>
        <v>29</v>
      </c>
      <c r="H837">
        <f>_xlfn.LET(_xlpm.weight,_xlfn.XLOOKUP(tblOrders4[[#This Row],[Product ID]],tblProducts[Item],tblProducts[Weight]),
IF(_xlpm.weight&lt;40,_xlpm.weight,"BULK"))</f>
        <v>29</v>
      </c>
    </row>
    <row r="838" spans="2:8" x14ac:dyDescent="0.25">
      <c r="B838">
        <v>5856</v>
      </c>
      <c r="C838" s="18">
        <v>44587</v>
      </c>
      <c r="D838" t="s">
        <v>3659</v>
      </c>
      <c r="E838">
        <v>1</v>
      </c>
      <c r="F838" t="s">
        <v>3644</v>
      </c>
      <c r="G838" t="str">
        <f>IF(_xlfn.XLOOKUP(tblOrders4[[#This Row],[Product ID]],tblProducts[Item],tblProducts[Weight])&lt;40,_xlfn.XLOOKUP(tblOrders4[[#This Row],[Product ID]],tblProducts[Item],tblProducts[Weight]),"BULK")</f>
        <v>BULK</v>
      </c>
      <c r="H838" t="str">
        <f>_xlfn.LET(_xlpm.weight,_xlfn.XLOOKUP(tblOrders4[[#This Row],[Product ID]],tblProducts[Item],tblProducts[Weight]),
IF(_xlpm.weight&lt;40,_xlpm.weight,"BULK"))</f>
        <v>BULK</v>
      </c>
    </row>
    <row r="839" spans="2:8" x14ac:dyDescent="0.25">
      <c r="B839">
        <v>5857</v>
      </c>
      <c r="C839" s="18">
        <v>44587</v>
      </c>
      <c r="D839" t="s">
        <v>3645</v>
      </c>
      <c r="E839">
        <v>3</v>
      </c>
      <c r="F839" t="s">
        <v>3648</v>
      </c>
      <c r="G839" t="str">
        <f>IF(_xlfn.XLOOKUP(tblOrders4[[#This Row],[Product ID]],tblProducts[Item],tblProducts[Weight])&lt;40,_xlfn.XLOOKUP(tblOrders4[[#This Row],[Product ID]],tblProducts[Item],tblProducts[Weight]),"BULK")</f>
        <v>BULK</v>
      </c>
      <c r="H839" t="str">
        <f>_xlfn.LET(_xlpm.weight,_xlfn.XLOOKUP(tblOrders4[[#This Row],[Product ID]],tblProducts[Item],tblProducts[Weight]),
IF(_xlpm.weight&lt;40,_xlpm.weight,"BULK"))</f>
        <v>BULK</v>
      </c>
    </row>
    <row r="840" spans="2:8" x14ac:dyDescent="0.25">
      <c r="B840">
        <v>5858</v>
      </c>
      <c r="C840" s="18">
        <v>44587</v>
      </c>
      <c r="D840" t="s">
        <v>3646</v>
      </c>
      <c r="E840">
        <v>1</v>
      </c>
      <c r="F840" t="s">
        <v>3647</v>
      </c>
      <c r="G840">
        <f>IF(_xlfn.XLOOKUP(tblOrders4[[#This Row],[Product ID]],tblProducts[Item],tblProducts[Weight])&lt;40,_xlfn.XLOOKUP(tblOrders4[[#This Row],[Product ID]],tblProducts[Item],tblProducts[Weight]),"BULK")</f>
        <v>29</v>
      </c>
      <c r="H840">
        <f>_xlfn.LET(_xlpm.weight,_xlfn.XLOOKUP(tblOrders4[[#This Row],[Product ID]],tblProducts[Item],tblProducts[Weight]),
IF(_xlpm.weight&lt;40,_xlpm.weight,"BULK"))</f>
        <v>29</v>
      </c>
    </row>
    <row r="841" spans="2:8" x14ac:dyDescent="0.25">
      <c r="B841">
        <v>5859</v>
      </c>
      <c r="C841" s="18">
        <v>44587</v>
      </c>
      <c r="D841" t="s">
        <v>3659</v>
      </c>
      <c r="E841">
        <v>1</v>
      </c>
      <c r="F841" t="s">
        <v>3647</v>
      </c>
      <c r="G841" t="str">
        <f>IF(_xlfn.XLOOKUP(tblOrders4[[#This Row],[Product ID]],tblProducts[Item],tblProducts[Weight])&lt;40,_xlfn.XLOOKUP(tblOrders4[[#This Row],[Product ID]],tblProducts[Item],tblProducts[Weight]),"BULK")</f>
        <v>BULK</v>
      </c>
      <c r="H841" t="str">
        <f>_xlfn.LET(_xlpm.weight,_xlfn.XLOOKUP(tblOrders4[[#This Row],[Product ID]],tblProducts[Item],tblProducts[Weight]),
IF(_xlpm.weight&lt;40,_xlpm.weight,"BULK"))</f>
        <v>BULK</v>
      </c>
    </row>
    <row r="842" spans="2:8" x14ac:dyDescent="0.25">
      <c r="B842">
        <v>5860</v>
      </c>
      <c r="C842" s="18">
        <v>44587</v>
      </c>
      <c r="D842" t="s">
        <v>3646</v>
      </c>
      <c r="E842">
        <v>2</v>
      </c>
      <c r="F842" t="s">
        <v>3657</v>
      </c>
      <c r="G842">
        <f>IF(_xlfn.XLOOKUP(tblOrders4[[#This Row],[Product ID]],tblProducts[Item],tblProducts[Weight])&lt;40,_xlfn.XLOOKUP(tblOrders4[[#This Row],[Product ID]],tblProducts[Item],tblProducts[Weight]),"BULK")</f>
        <v>29</v>
      </c>
      <c r="H842">
        <f>_xlfn.LET(_xlpm.weight,_xlfn.XLOOKUP(tblOrders4[[#This Row],[Product ID]],tblProducts[Item],tblProducts[Weight]),
IF(_xlpm.weight&lt;40,_xlpm.weight,"BULK"))</f>
        <v>29</v>
      </c>
    </row>
    <row r="843" spans="2:8" x14ac:dyDescent="0.25">
      <c r="B843">
        <v>5861</v>
      </c>
      <c r="C843" s="18">
        <v>44587</v>
      </c>
      <c r="D843" t="s">
        <v>3649</v>
      </c>
      <c r="E843">
        <v>4</v>
      </c>
      <c r="F843" t="s">
        <v>3644</v>
      </c>
      <c r="G843">
        <f>IF(_xlfn.XLOOKUP(tblOrders4[[#This Row],[Product ID]],tblProducts[Item],tblProducts[Weight])&lt;40,_xlfn.XLOOKUP(tblOrders4[[#This Row],[Product ID]],tblProducts[Item],tblProducts[Weight]),"BULK")</f>
        <v>29</v>
      </c>
      <c r="H843">
        <f>_xlfn.LET(_xlpm.weight,_xlfn.XLOOKUP(tblOrders4[[#This Row],[Product ID]],tblProducts[Item],tblProducts[Weight]),
IF(_xlpm.weight&lt;40,_xlpm.weight,"BULK"))</f>
        <v>29</v>
      </c>
    </row>
    <row r="844" spans="2:8" x14ac:dyDescent="0.25">
      <c r="B844">
        <v>5862</v>
      </c>
      <c r="C844" s="18">
        <v>44587</v>
      </c>
      <c r="D844" t="s">
        <v>3645</v>
      </c>
      <c r="E844">
        <v>1</v>
      </c>
      <c r="F844" t="s">
        <v>3655</v>
      </c>
      <c r="G844" t="str">
        <f>IF(_xlfn.XLOOKUP(tblOrders4[[#This Row],[Product ID]],tblProducts[Item],tblProducts[Weight])&lt;40,_xlfn.XLOOKUP(tblOrders4[[#This Row],[Product ID]],tblProducts[Item],tblProducts[Weight]),"BULK")</f>
        <v>BULK</v>
      </c>
      <c r="H844" t="str">
        <f>_xlfn.LET(_xlpm.weight,_xlfn.XLOOKUP(tblOrders4[[#This Row],[Product ID]],tblProducts[Item],tblProducts[Weight]),
IF(_xlpm.weight&lt;40,_xlpm.weight,"BULK"))</f>
        <v>BULK</v>
      </c>
    </row>
    <row r="845" spans="2:8" x14ac:dyDescent="0.25">
      <c r="B845">
        <v>5863</v>
      </c>
      <c r="C845" s="18">
        <v>44587</v>
      </c>
      <c r="D845" t="s">
        <v>3659</v>
      </c>
      <c r="E845">
        <v>2</v>
      </c>
      <c r="F845" t="s">
        <v>3653</v>
      </c>
      <c r="G845" t="str">
        <f>IF(_xlfn.XLOOKUP(tblOrders4[[#This Row],[Product ID]],tblProducts[Item],tblProducts[Weight])&lt;40,_xlfn.XLOOKUP(tblOrders4[[#This Row],[Product ID]],tblProducts[Item],tblProducts[Weight]),"BULK")</f>
        <v>BULK</v>
      </c>
      <c r="H845" t="str">
        <f>_xlfn.LET(_xlpm.weight,_xlfn.XLOOKUP(tblOrders4[[#This Row],[Product ID]],tblProducts[Item],tblProducts[Weight]),
IF(_xlpm.weight&lt;40,_xlpm.weight,"BULK"))</f>
        <v>BULK</v>
      </c>
    </row>
    <row r="846" spans="2:8" x14ac:dyDescent="0.25">
      <c r="B846">
        <v>5864</v>
      </c>
      <c r="C846" s="18">
        <v>44587</v>
      </c>
      <c r="D846" t="s">
        <v>3645</v>
      </c>
      <c r="E846">
        <v>4</v>
      </c>
      <c r="F846" t="s">
        <v>3647</v>
      </c>
      <c r="G846" t="str">
        <f>IF(_xlfn.XLOOKUP(tblOrders4[[#This Row],[Product ID]],tblProducts[Item],tblProducts[Weight])&lt;40,_xlfn.XLOOKUP(tblOrders4[[#This Row],[Product ID]],tblProducts[Item],tblProducts[Weight]),"BULK")</f>
        <v>BULK</v>
      </c>
      <c r="H846" t="str">
        <f>_xlfn.LET(_xlpm.weight,_xlfn.XLOOKUP(tblOrders4[[#This Row],[Product ID]],tblProducts[Item],tblProducts[Weight]),
IF(_xlpm.weight&lt;40,_xlpm.weight,"BULK"))</f>
        <v>BULK</v>
      </c>
    </row>
    <row r="847" spans="2:8" x14ac:dyDescent="0.25">
      <c r="B847">
        <v>5865</v>
      </c>
      <c r="C847" s="18">
        <v>44587</v>
      </c>
      <c r="D847" t="s">
        <v>3646</v>
      </c>
      <c r="E847">
        <v>3</v>
      </c>
      <c r="F847" t="s">
        <v>3657</v>
      </c>
      <c r="G847">
        <f>IF(_xlfn.XLOOKUP(tblOrders4[[#This Row],[Product ID]],tblProducts[Item],tblProducts[Weight])&lt;40,_xlfn.XLOOKUP(tblOrders4[[#This Row],[Product ID]],tblProducts[Item],tblProducts[Weight]),"BULK")</f>
        <v>29</v>
      </c>
      <c r="H847">
        <f>_xlfn.LET(_xlpm.weight,_xlfn.XLOOKUP(tblOrders4[[#This Row],[Product ID]],tblProducts[Item],tblProducts[Weight]),
IF(_xlpm.weight&lt;40,_xlpm.weight,"BULK"))</f>
        <v>29</v>
      </c>
    </row>
    <row r="848" spans="2:8" x14ac:dyDescent="0.25">
      <c r="B848">
        <v>5866</v>
      </c>
      <c r="C848" s="18">
        <v>44587</v>
      </c>
      <c r="D848" t="s">
        <v>3643</v>
      </c>
      <c r="E848">
        <v>3</v>
      </c>
      <c r="F848" t="s">
        <v>3655</v>
      </c>
      <c r="G848">
        <f>IF(_xlfn.XLOOKUP(tblOrders4[[#This Row],[Product ID]],tblProducts[Item],tblProducts[Weight])&lt;40,_xlfn.XLOOKUP(tblOrders4[[#This Row],[Product ID]],tblProducts[Item],tblProducts[Weight]),"BULK")</f>
        <v>12</v>
      </c>
      <c r="H848">
        <f>_xlfn.LET(_xlpm.weight,_xlfn.XLOOKUP(tblOrders4[[#This Row],[Product ID]],tblProducts[Item],tblProducts[Weight]),
IF(_xlpm.weight&lt;40,_xlpm.weight,"BULK"))</f>
        <v>12</v>
      </c>
    </row>
    <row r="849" spans="2:8" x14ac:dyDescent="0.25">
      <c r="B849">
        <v>5867</v>
      </c>
      <c r="C849" s="18">
        <v>44587</v>
      </c>
      <c r="D849" t="s">
        <v>3656</v>
      </c>
      <c r="E849">
        <v>2</v>
      </c>
      <c r="F849" t="s">
        <v>3653</v>
      </c>
      <c r="G849">
        <f>IF(_xlfn.XLOOKUP(tblOrders4[[#This Row],[Product ID]],tblProducts[Item],tblProducts[Weight])&lt;40,_xlfn.XLOOKUP(tblOrders4[[#This Row],[Product ID]],tblProducts[Item],tblProducts[Weight]),"BULK")</f>
        <v>33</v>
      </c>
      <c r="H849">
        <f>_xlfn.LET(_xlpm.weight,_xlfn.XLOOKUP(tblOrders4[[#This Row],[Product ID]],tblProducts[Item],tblProducts[Weight]),
IF(_xlpm.weight&lt;40,_xlpm.weight,"BULK"))</f>
        <v>33</v>
      </c>
    </row>
    <row r="850" spans="2:8" x14ac:dyDescent="0.25">
      <c r="B850">
        <v>5868</v>
      </c>
      <c r="C850" s="18">
        <v>44587</v>
      </c>
      <c r="D850" t="s">
        <v>3659</v>
      </c>
      <c r="E850">
        <v>2</v>
      </c>
      <c r="F850" t="s">
        <v>3647</v>
      </c>
      <c r="G850" t="str">
        <f>IF(_xlfn.XLOOKUP(tblOrders4[[#This Row],[Product ID]],tblProducts[Item],tblProducts[Weight])&lt;40,_xlfn.XLOOKUP(tblOrders4[[#This Row],[Product ID]],tblProducts[Item],tblProducts[Weight]),"BULK")</f>
        <v>BULK</v>
      </c>
      <c r="H850" t="str">
        <f>_xlfn.LET(_xlpm.weight,_xlfn.XLOOKUP(tblOrders4[[#This Row],[Product ID]],tblProducts[Item],tblProducts[Weight]),
IF(_xlpm.weight&lt;40,_xlpm.weight,"BULK"))</f>
        <v>BULK</v>
      </c>
    </row>
    <row r="851" spans="2:8" x14ac:dyDescent="0.25">
      <c r="B851">
        <v>5869</v>
      </c>
      <c r="C851" s="18">
        <v>44587</v>
      </c>
      <c r="D851" t="s">
        <v>3656</v>
      </c>
      <c r="E851">
        <v>4</v>
      </c>
      <c r="F851" t="s">
        <v>3648</v>
      </c>
      <c r="G851">
        <f>IF(_xlfn.XLOOKUP(tblOrders4[[#This Row],[Product ID]],tblProducts[Item],tblProducts[Weight])&lt;40,_xlfn.XLOOKUP(tblOrders4[[#This Row],[Product ID]],tblProducts[Item],tblProducts[Weight]),"BULK")</f>
        <v>33</v>
      </c>
      <c r="H851">
        <f>_xlfn.LET(_xlpm.weight,_xlfn.XLOOKUP(tblOrders4[[#This Row],[Product ID]],tblProducts[Item],tblProducts[Weight]),
IF(_xlpm.weight&lt;40,_xlpm.weight,"BULK"))</f>
        <v>33</v>
      </c>
    </row>
    <row r="852" spans="2:8" x14ac:dyDescent="0.25">
      <c r="B852">
        <v>5870</v>
      </c>
      <c r="C852" s="18">
        <v>44587</v>
      </c>
      <c r="D852" t="s">
        <v>3654</v>
      </c>
      <c r="E852">
        <v>4</v>
      </c>
      <c r="F852" t="s">
        <v>3657</v>
      </c>
      <c r="G852" t="str">
        <f>IF(_xlfn.XLOOKUP(tblOrders4[[#This Row],[Product ID]],tblProducts[Item],tblProducts[Weight])&lt;40,_xlfn.XLOOKUP(tblOrders4[[#This Row],[Product ID]],tblProducts[Item],tblProducts[Weight]),"BULK")</f>
        <v>BULK</v>
      </c>
      <c r="H852" t="str">
        <f>_xlfn.LET(_xlpm.weight,_xlfn.XLOOKUP(tblOrders4[[#This Row],[Product ID]],tblProducts[Item],tblProducts[Weight]),
IF(_xlpm.weight&lt;40,_xlpm.weight,"BULK"))</f>
        <v>BULK</v>
      </c>
    </row>
    <row r="853" spans="2:8" x14ac:dyDescent="0.25">
      <c r="B853">
        <v>5871</v>
      </c>
      <c r="C853" s="18">
        <v>44587</v>
      </c>
      <c r="D853" t="s">
        <v>3643</v>
      </c>
      <c r="E853">
        <v>2</v>
      </c>
      <c r="F853" t="s">
        <v>3657</v>
      </c>
      <c r="G853">
        <f>IF(_xlfn.XLOOKUP(tblOrders4[[#This Row],[Product ID]],tblProducts[Item],tblProducts[Weight])&lt;40,_xlfn.XLOOKUP(tblOrders4[[#This Row],[Product ID]],tblProducts[Item],tblProducts[Weight]),"BULK")</f>
        <v>12</v>
      </c>
      <c r="H853">
        <f>_xlfn.LET(_xlpm.weight,_xlfn.XLOOKUP(tblOrders4[[#This Row],[Product ID]],tblProducts[Item],tblProducts[Weight]),
IF(_xlpm.weight&lt;40,_xlpm.weight,"BULK"))</f>
        <v>12</v>
      </c>
    </row>
    <row r="854" spans="2:8" x14ac:dyDescent="0.25">
      <c r="B854">
        <v>5872</v>
      </c>
      <c r="C854" s="18">
        <v>44587</v>
      </c>
      <c r="D854" t="s">
        <v>3645</v>
      </c>
      <c r="E854">
        <v>4</v>
      </c>
      <c r="F854" t="s">
        <v>3653</v>
      </c>
      <c r="G854" t="str">
        <f>IF(_xlfn.XLOOKUP(tblOrders4[[#This Row],[Product ID]],tblProducts[Item],tblProducts[Weight])&lt;40,_xlfn.XLOOKUP(tblOrders4[[#This Row],[Product ID]],tblProducts[Item],tblProducts[Weight]),"BULK")</f>
        <v>BULK</v>
      </c>
      <c r="H854" t="str">
        <f>_xlfn.LET(_xlpm.weight,_xlfn.XLOOKUP(tblOrders4[[#This Row],[Product ID]],tblProducts[Item],tblProducts[Weight]),
IF(_xlpm.weight&lt;40,_xlpm.weight,"BULK"))</f>
        <v>BULK</v>
      </c>
    </row>
    <row r="855" spans="2:8" x14ac:dyDescent="0.25">
      <c r="B855">
        <v>5873</v>
      </c>
      <c r="C855" s="18">
        <v>44587</v>
      </c>
      <c r="D855" t="s">
        <v>3645</v>
      </c>
      <c r="E855">
        <v>2</v>
      </c>
      <c r="F855" t="s">
        <v>3657</v>
      </c>
      <c r="G855" t="str">
        <f>IF(_xlfn.XLOOKUP(tblOrders4[[#This Row],[Product ID]],tblProducts[Item],tblProducts[Weight])&lt;40,_xlfn.XLOOKUP(tblOrders4[[#This Row],[Product ID]],tblProducts[Item],tblProducts[Weight]),"BULK")</f>
        <v>BULK</v>
      </c>
      <c r="H855" t="str">
        <f>_xlfn.LET(_xlpm.weight,_xlfn.XLOOKUP(tblOrders4[[#This Row],[Product ID]],tblProducts[Item],tblProducts[Weight]),
IF(_xlpm.weight&lt;40,_xlpm.weight,"BULK"))</f>
        <v>BULK</v>
      </c>
    </row>
    <row r="856" spans="2:8" x14ac:dyDescent="0.25">
      <c r="B856">
        <v>5874</v>
      </c>
      <c r="C856" s="18">
        <v>44587</v>
      </c>
      <c r="D856" t="s">
        <v>3645</v>
      </c>
      <c r="E856">
        <v>2</v>
      </c>
      <c r="F856" t="s">
        <v>3647</v>
      </c>
      <c r="G856" t="str">
        <f>IF(_xlfn.XLOOKUP(tblOrders4[[#This Row],[Product ID]],tblProducts[Item],tblProducts[Weight])&lt;40,_xlfn.XLOOKUP(tblOrders4[[#This Row],[Product ID]],tblProducts[Item],tblProducts[Weight]),"BULK")</f>
        <v>BULK</v>
      </c>
      <c r="H856" t="str">
        <f>_xlfn.LET(_xlpm.weight,_xlfn.XLOOKUP(tblOrders4[[#This Row],[Product ID]],tblProducts[Item],tblProducts[Weight]),
IF(_xlpm.weight&lt;40,_xlpm.weight,"BULK"))</f>
        <v>BULK</v>
      </c>
    </row>
    <row r="857" spans="2:8" x14ac:dyDescent="0.25">
      <c r="B857">
        <v>5875</v>
      </c>
      <c r="C857" s="18">
        <v>44587</v>
      </c>
      <c r="D857" t="s">
        <v>3645</v>
      </c>
      <c r="E857">
        <v>1</v>
      </c>
      <c r="F857" t="s">
        <v>3644</v>
      </c>
      <c r="G857" t="str">
        <f>IF(_xlfn.XLOOKUP(tblOrders4[[#This Row],[Product ID]],tblProducts[Item],tblProducts[Weight])&lt;40,_xlfn.XLOOKUP(tblOrders4[[#This Row],[Product ID]],tblProducts[Item],tblProducts[Weight]),"BULK")</f>
        <v>BULK</v>
      </c>
      <c r="H857" t="str">
        <f>_xlfn.LET(_xlpm.weight,_xlfn.XLOOKUP(tblOrders4[[#This Row],[Product ID]],tblProducts[Item],tblProducts[Weight]),
IF(_xlpm.weight&lt;40,_xlpm.weight,"BULK"))</f>
        <v>BULK</v>
      </c>
    </row>
    <row r="858" spans="2:8" x14ac:dyDescent="0.25">
      <c r="B858">
        <v>5876</v>
      </c>
      <c r="C858" s="18">
        <v>44587</v>
      </c>
      <c r="D858" t="s">
        <v>3649</v>
      </c>
      <c r="E858">
        <v>2</v>
      </c>
      <c r="F858" t="s">
        <v>3657</v>
      </c>
      <c r="G858">
        <f>IF(_xlfn.XLOOKUP(tblOrders4[[#This Row],[Product ID]],tblProducts[Item],tblProducts[Weight])&lt;40,_xlfn.XLOOKUP(tblOrders4[[#This Row],[Product ID]],tblProducts[Item],tblProducts[Weight]),"BULK")</f>
        <v>29</v>
      </c>
      <c r="H858">
        <f>_xlfn.LET(_xlpm.weight,_xlfn.XLOOKUP(tblOrders4[[#This Row],[Product ID]],tblProducts[Item],tblProducts[Weight]),
IF(_xlpm.weight&lt;40,_xlpm.weight,"BULK"))</f>
        <v>29</v>
      </c>
    </row>
    <row r="859" spans="2:8" x14ac:dyDescent="0.25">
      <c r="B859">
        <v>5877</v>
      </c>
      <c r="C859" s="18">
        <v>44587</v>
      </c>
      <c r="D859" t="s">
        <v>3649</v>
      </c>
      <c r="E859">
        <v>4</v>
      </c>
      <c r="F859" t="s">
        <v>3657</v>
      </c>
      <c r="G859">
        <f>IF(_xlfn.XLOOKUP(tblOrders4[[#This Row],[Product ID]],tblProducts[Item],tblProducts[Weight])&lt;40,_xlfn.XLOOKUP(tblOrders4[[#This Row],[Product ID]],tblProducts[Item],tblProducts[Weight]),"BULK")</f>
        <v>29</v>
      </c>
      <c r="H859">
        <f>_xlfn.LET(_xlpm.weight,_xlfn.XLOOKUP(tblOrders4[[#This Row],[Product ID]],tblProducts[Item],tblProducts[Weight]),
IF(_xlpm.weight&lt;40,_xlpm.weight,"BULK"))</f>
        <v>29</v>
      </c>
    </row>
    <row r="860" spans="2:8" x14ac:dyDescent="0.25">
      <c r="B860">
        <v>5878</v>
      </c>
      <c r="C860" s="18">
        <v>44587</v>
      </c>
      <c r="D860" t="s">
        <v>3650</v>
      </c>
      <c r="E860">
        <v>2</v>
      </c>
      <c r="F860" t="s">
        <v>3644</v>
      </c>
      <c r="G860">
        <f>IF(_xlfn.XLOOKUP(tblOrders4[[#This Row],[Product ID]],tblProducts[Item],tblProducts[Weight])&lt;40,_xlfn.XLOOKUP(tblOrders4[[#This Row],[Product ID]],tblProducts[Item],tblProducts[Weight]),"BULK")</f>
        <v>8</v>
      </c>
      <c r="H860">
        <f>_xlfn.LET(_xlpm.weight,_xlfn.XLOOKUP(tblOrders4[[#This Row],[Product ID]],tblProducts[Item],tblProducts[Weight]),
IF(_xlpm.weight&lt;40,_xlpm.weight,"BULK"))</f>
        <v>8</v>
      </c>
    </row>
    <row r="861" spans="2:8" x14ac:dyDescent="0.25">
      <c r="B861">
        <v>5879</v>
      </c>
      <c r="C861" s="18">
        <v>44587</v>
      </c>
      <c r="D861" t="s">
        <v>3645</v>
      </c>
      <c r="E861">
        <v>3</v>
      </c>
      <c r="F861" t="s">
        <v>3655</v>
      </c>
      <c r="G861" t="str">
        <f>IF(_xlfn.XLOOKUP(tblOrders4[[#This Row],[Product ID]],tblProducts[Item],tblProducts[Weight])&lt;40,_xlfn.XLOOKUP(tblOrders4[[#This Row],[Product ID]],tblProducts[Item],tblProducts[Weight]),"BULK")</f>
        <v>BULK</v>
      </c>
      <c r="H861" t="str">
        <f>_xlfn.LET(_xlpm.weight,_xlfn.XLOOKUP(tblOrders4[[#This Row],[Product ID]],tblProducts[Item],tblProducts[Weight]),
IF(_xlpm.weight&lt;40,_xlpm.weight,"BULK"))</f>
        <v>BULK</v>
      </c>
    </row>
    <row r="862" spans="2:8" x14ac:dyDescent="0.25">
      <c r="B862">
        <v>5880</v>
      </c>
      <c r="C862" s="18">
        <v>44587</v>
      </c>
      <c r="D862" t="s">
        <v>3643</v>
      </c>
      <c r="E862">
        <v>3</v>
      </c>
      <c r="F862" t="s">
        <v>3647</v>
      </c>
      <c r="G862">
        <f>IF(_xlfn.XLOOKUP(tblOrders4[[#This Row],[Product ID]],tblProducts[Item],tblProducts[Weight])&lt;40,_xlfn.XLOOKUP(tblOrders4[[#This Row],[Product ID]],tblProducts[Item],tblProducts[Weight]),"BULK")</f>
        <v>12</v>
      </c>
      <c r="H862">
        <f>_xlfn.LET(_xlpm.weight,_xlfn.XLOOKUP(tblOrders4[[#This Row],[Product ID]],tblProducts[Item],tblProducts[Weight]),
IF(_xlpm.weight&lt;40,_xlpm.weight,"BULK"))</f>
        <v>12</v>
      </c>
    </row>
    <row r="863" spans="2:8" x14ac:dyDescent="0.25">
      <c r="B863">
        <v>5881</v>
      </c>
      <c r="C863" s="18">
        <v>44587</v>
      </c>
      <c r="D863" t="s">
        <v>3658</v>
      </c>
      <c r="E863">
        <v>1</v>
      </c>
      <c r="F863" t="s">
        <v>3653</v>
      </c>
      <c r="G863">
        <f>IF(_xlfn.XLOOKUP(tblOrders4[[#This Row],[Product ID]],tblProducts[Item],tblProducts[Weight])&lt;40,_xlfn.XLOOKUP(tblOrders4[[#This Row],[Product ID]],tblProducts[Item],tblProducts[Weight]),"BULK")</f>
        <v>10</v>
      </c>
      <c r="H863">
        <f>_xlfn.LET(_xlpm.weight,_xlfn.XLOOKUP(tblOrders4[[#This Row],[Product ID]],tblProducts[Item],tblProducts[Weight]),
IF(_xlpm.weight&lt;40,_xlpm.weight,"BULK"))</f>
        <v>10</v>
      </c>
    </row>
    <row r="864" spans="2:8" x14ac:dyDescent="0.25">
      <c r="B864">
        <v>5882</v>
      </c>
      <c r="C864" s="18">
        <v>44587</v>
      </c>
      <c r="D864" t="s">
        <v>3656</v>
      </c>
      <c r="E864">
        <v>4</v>
      </c>
      <c r="F864" t="s">
        <v>3653</v>
      </c>
      <c r="G864">
        <f>IF(_xlfn.XLOOKUP(tblOrders4[[#This Row],[Product ID]],tblProducts[Item],tblProducts[Weight])&lt;40,_xlfn.XLOOKUP(tblOrders4[[#This Row],[Product ID]],tblProducts[Item],tblProducts[Weight]),"BULK")</f>
        <v>33</v>
      </c>
      <c r="H864">
        <f>_xlfn.LET(_xlpm.weight,_xlfn.XLOOKUP(tblOrders4[[#This Row],[Product ID]],tblProducts[Item],tblProducts[Weight]),
IF(_xlpm.weight&lt;40,_xlpm.weight,"BULK"))</f>
        <v>33</v>
      </c>
    </row>
    <row r="865" spans="2:8" x14ac:dyDescent="0.25">
      <c r="B865">
        <v>5883</v>
      </c>
      <c r="C865" s="18">
        <v>44588</v>
      </c>
      <c r="D865" t="s">
        <v>3650</v>
      </c>
      <c r="E865">
        <v>1</v>
      </c>
      <c r="F865" t="s">
        <v>3644</v>
      </c>
      <c r="G865">
        <f>IF(_xlfn.XLOOKUP(tblOrders4[[#This Row],[Product ID]],tblProducts[Item],tblProducts[Weight])&lt;40,_xlfn.XLOOKUP(tblOrders4[[#This Row],[Product ID]],tblProducts[Item],tblProducts[Weight]),"BULK")</f>
        <v>8</v>
      </c>
      <c r="H865">
        <f>_xlfn.LET(_xlpm.weight,_xlfn.XLOOKUP(tblOrders4[[#This Row],[Product ID]],tblProducts[Item],tblProducts[Weight]),
IF(_xlpm.weight&lt;40,_xlpm.weight,"BULK"))</f>
        <v>8</v>
      </c>
    </row>
    <row r="866" spans="2:8" x14ac:dyDescent="0.25">
      <c r="B866">
        <v>5884</v>
      </c>
      <c r="C866" s="18">
        <v>44588</v>
      </c>
      <c r="D866" t="s">
        <v>3643</v>
      </c>
      <c r="E866">
        <v>1</v>
      </c>
      <c r="F866" t="s">
        <v>3657</v>
      </c>
      <c r="G866">
        <f>IF(_xlfn.XLOOKUP(tblOrders4[[#This Row],[Product ID]],tblProducts[Item],tblProducts[Weight])&lt;40,_xlfn.XLOOKUP(tblOrders4[[#This Row],[Product ID]],tblProducts[Item],tblProducts[Weight]),"BULK")</f>
        <v>12</v>
      </c>
      <c r="H866">
        <f>_xlfn.LET(_xlpm.weight,_xlfn.XLOOKUP(tblOrders4[[#This Row],[Product ID]],tblProducts[Item],tblProducts[Weight]),
IF(_xlpm.weight&lt;40,_xlpm.weight,"BULK"))</f>
        <v>12</v>
      </c>
    </row>
    <row r="867" spans="2:8" x14ac:dyDescent="0.25">
      <c r="B867">
        <v>5885</v>
      </c>
      <c r="C867" s="18">
        <v>44588</v>
      </c>
      <c r="D867" t="s">
        <v>3650</v>
      </c>
      <c r="E867">
        <v>3</v>
      </c>
      <c r="F867" t="s">
        <v>3655</v>
      </c>
      <c r="G867">
        <f>IF(_xlfn.XLOOKUP(tblOrders4[[#This Row],[Product ID]],tblProducts[Item],tblProducts[Weight])&lt;40,_xlfn.XLOOKUP(tblOrders4[[#This Row],[Product ID]],tblProducts[Item],tblProducts[Weight]),"BULK")</f>
        <v>8</v>
      </c>
      <c r="H867">
        <f>_xlfn.LET(_xlpm.weight,_xlfn.XLOOKUP(tblOrders4[[#This Row],[Product ID]],tblProducts[Item],tblProducts[Weight]),
IF(_xlpm.weight&lt;40,_xlpm.weight,"BULK"))</f>
        <v>8</v>
      </c>
    </row>
    <row r="868" spans="2:8" x14ac:dyDescent="0.25">
      <c r="B868">
        <v>5886</v>
      </c>
      <c r="C868" s="18">
        <v>44588</v>
      </c>
      <c r="D868" t="s">
        <v>3645</v>
      </c>
      <c r="E868">
        <v>1</v>
      </c>
      <c r="F868" t="s">
        <v>3653</v>
      </c>
      <c r="G868" t="str">
        <f>IF(_xlfn.XLOOKUP(tblOrders4[[#This Row],[Product ID]],tblProducts[Item],tblProducts[Weight])&lt;40,_xlfn.XLOOKUP(tblOrders4[[#This Row],[Product ID]],tblProducts[Item],tblProducts[Weight]),"BULK")</f>
        <v>BULK</v>
      </c>
      <c r="H868" t="str">
        <f>_xlfn.LET(_xlpm.weight,_xlfn.XLOOKUP(tblOrders4[[#This Row],[Product ID]],tblProducts[Item],tblProducts[Weight]),
IF(_xlpm.weight&lt;40,_xlpm.weight,"BULK"))</f>
        <v>BULK</v>
      </c>
    </row>
    <row r="869" spans="2:8" x14ac:dyDescent="0.25">
      <c r="B869">
        <v>5887</v>
      </c>
      <c r="C869" s="18">
        <v>44588</v>
      </c>
      <c r="D869" t="s">
        <v>3646</v>
      </c>
      <c r="E869">
        <v>2</v>
      </c>
      <c r="F869" t="s">
        <v>3647</v>
      </c>
      <c r="G869">
        <f>IF(_xlfn.XLOOKUP(tblOrders4[[#This Row],[Product ID]],tblProducts[Item],tblProducts[Weight])&lt;40,_xlfn.XLOOKUP(tblOrders4[[#This Row],[Product ID]],tblProducts[Item],tblProducts[Weight]),"BULK")</f>
        <v>29</v>
      </c>
      <c r="H869">
        <f>_xlfn.LET(_xlpm.weight,_xlfn.XLOOKUP(tblOrders4[[#This Row],[Product ID]],tblProducts[Item],tblProducts[Weight]),
IF(_xlpm.weight&lt;40,_xlpm.weight,"BULK"))</f>
        <v>29</v>
      </c>
    </row>
    <row r="870" spans="2:8" x14ac:dyDescent="0.25">
      <c r="B870">
        <v>5888</v>
      </c>
      <c r="C870" s="18">
        <v>44588</v>
      </c>
      <c r="D870" t="s">
        <v>3658</v>
      </c>
      <c r="E870">
        <v>3</v>
      </c>
      <c r="F870" t="s">
        <v>3653</v>
      </c>
      <c r="G870">
        <f>IF(_xlfn.XLOOKUP(tblOrders4[[#This Row],[Product ID]],tblProducts[Item],tblProducts[Weight])&lt;40,_xlfn.XLOOKUP(tblOrders4[[#This Row],[Product ID]],tblProducts[Item],tblProducts[Weight]),"BULK")</f>
        <v>10</v>
      </c>
      <c r="H870">
        <f>_xlfn.LET(_xlpm.weight,_xlfn.XLOOKUP(tblOrders4[[#This Row],[Product ID]],tblProducts[Item],tblProducts[Weight]),
IF(_xlpm.weight&lt;40,_xlpm.weight,"BULK"))</f>
        <v>10</v>
      </c>
    </row>
    <row r="871" spans="2:8" x14ac:dyDescent="0.25">
      <c r="B871">
        <v>5889</v>
      </c>
      <c r="C871" s="18">
        <v>44588</v>
      </c>
      <c r="D871" t="s">
        <v>3646</v>
      </c>
      <c r="E871">
        <v>2</v>
      </c>
      <c r="F871" t="s">
        <v>3653</v>
      </c>
      <c r="G871">
        <f>IF(_xlfn.XLOOKUP(tblOrders4[[#This Row],[Product ID]],tblProducts[Item],tblProducts[Weight])&lt;40,_xlfn.XLOOKUP(tblOrders4[[#This Row],[Product ID]],tblProducts[Item],tblProducts[Weight]),"BULK")</f>
        <v>29</v>
      </c>
      <c r="H871">
        <f>_xlfn.LET(_xlpm.weight,_xlfn.XLOOKUP(tblOrders4[[#This Row],[Product ID]],tblProducts[Item],tblProducts[Weight]),
IF(_xlpm.weight&lt;40,_xlpm.weight,"BULK"))</f>
        <v>29</v>
      </c>
    </row>
    <row r="872" spans="2:8" x14ac:dyDescent="0.25">
      <c r="B872">
        <v>5890</v>
      </c>
      <c r="C872" s="18">
        <v>44588</v>
      </c>
      <c r="D872" t="s">
        <v>3650</v>
      </c>
      <c r="E872">
        <v>4</v>
      </c>
      <c r="F872" t="s">
        <v>3653</v>
      </c>
      <c r="G872">
        <f>IF(_xlfn.XLOOKUP(tblOrders4[[#This Row],[Product ID]],tblProducts[Item],tblProducts[Weight])&lt;40,_xlfn.XLOOKUP(tblOrders4[[#This Row],[Product ID]],tblProducts[Item],tblProducts[Weight]),"BULK")</f>
        <v>8</v>
      </c>
      <c r="H872">
        <f>_xlfn.LET(_xlpm.weight,_xlfn.XLOOKUP(tblOrders4[[#This Row],[Product ID]],tblProducts[Item],tblProducts[Weight]),
IF(_xlpm.weight&lt;40,_xlpm.weight,"BULK"))</f>
        <v>8</v>
      </c>
    </row>
    <row r="873" spans="2:8" x14ac:dyDescent="0.25">
      <c r="B873">
        <v>5891</v>
      </c>
      <c r="C873" s="18">
        <v>44588</v>
      </c>
      <c r="D873" t="s">
        <v>3649</v>
      </c>
      <c r="E873">
        <v>4</v>
      </c>
      <c r="F873" t="s">
        <v>3648</v>
      </c>
      <c r="G873">
        <f>IF(_xlfn.XLOOKUP(tblOrders4[[#This Row],[Product ID]],tblProducts[Item],tblProducts[Weight])&lt;40,_xlfn.XLOOKUP(tblOrders4[[#This Row],[Product ID]],tblProducts[Item],tblProducts[Weight]),"BULK")</f>
        <v>29</v>
      </c>
      <c r="H873">
        <f>_xlfn.LET(_xlpm.weight,_xlfn.XLOOKUP(tblOrders4[[#This Row],[Product ID]],tblProducts[Item],tblProducts[Weight]),
IF(_xlpm.weight&lt;40,_xlpm.weight,"BULK"))</f>
        <v>29</v>
      </c>
    </row>
    <row r="874" spans="2:8" x14ac:dyDescent="0.25">
      <c r="B874">
        <v>5892</v>
      </c>
      <c r="C874" s="18">
        <v>44588</v>
      </c>
      <c r="D874" t="s">
        <v>3650</v>
      </c>
      <c r="E874">
        <v>2</v>
      </c>
      <c r="F874" t="s">
        <v>3647</v>
      </c>
      <c r="G874">
        <f>IF(_xlfn.XLOOKUP(tblOrders4[[#This Row],[Product ID]],tblProducts[Item],tblProducts[Weight])&lt;40,_xlfn.XLOOKUP(tblOrders4[[#This Row],[Product ID]],tblProducts[Item],tblProducts[Weight]),"BULK")</f>
        <v>8</v>
      </c>
      <c r="H874">
        <f>_xlfn.LET(_xlpm.weight,_xlfn.XLOOKUP(tblOrders4[[#This Row],[Product ID]],tblProducts[Item],tblProducts[Weight]),
IF(_xlpm.weight&lt;40,_xlpm.weight,"BULK"))</f>
        <v>8</v>
      </c>
    </row>
    <row r="875" spans="2:8" x14ac:dyDescent="0.25">
      <c r="B875">
        <v>5893</v>
      </c>
      <c r="C875" s="18">
        <v>44588</v>
      </c>
      <c r="D875" t="s">
        <v>3654</v>
      </c>
      <c r="E875">
        <v>4</v>
      </c>
      <c r="F875" t="s">
        <v>3655</v>
      </c>
      <c r="G875" t="str">
        <f>IF(_xlfn.XLOOKUP(tblOrders4[[#This Row],[Product ID]],tblProducts[Item],tblProducts[Weight])&lt;40,_xlfn.XLOOKUP(tblOrders4[[#This Row],[Product ID]],tblProducts[Item],tblProducts[Weight]),"BULK")</f>
        <v>BULK</v>
      </c>
      <c r="H875" t="str">
        <f>_xlfn.LET(_xlpm.weight,_xlfn.XLOOKUP(tblOrders4[[#This Row],[Product ID]],tblProducts[Item],tblProducts[Weight]),
IF(_xlpm.weight&lt;40,_xlpm.weight,"BULK"))</f>
        <v>BULK</v>
      </c>
    </row>
    <row r="876" spans="2:8" x14ac:dyDescent="0.25">
      <c r="B876">
        <v>5894</v>
      </c>
      <c r="C876" s="18">
        <v>44588</v>
      </c>
      <c r="D876" t="s">
        <v>3650</v>
      </c>
      <c r="E876">
        <v>3</v>
      </c>
      <c r="F876" t="s">
        <v>3657</v>
      </c>
      <c r="G876">
        <f>IF(_xlfn.XLOOKUP(tblOrders4[[#This Row],[Product ID]],tblProducts[Item],tblProducts[Weight])&lt;40,_xlfn.XLOOKUP(tblOrders4[[#This Row],[Product ID]],tblProducts[Item],tblProducts[Weight]),"BULK")</f>
        <v>8</v>
      </c>
      <c r="H876">
        <f>_xlfn.LET(_xlpm.weight,_xlfn.XLOOKUP(tblOrders4[[#This Row],[Product ID]],tblProducts[Item],tblProducts[Weight]),
IF(_xlpm.weight&lt;40,_xlpm.weight,"BULK"))</f>
        <v>8</v>
      </c>
    </row>
    <row r="877" spans="2:8" x14ac:dyDescent="0.25">
      <c r="B877">
        <v>5895</v>
      </c>
      <c r="C877" s="18">
        <v>44588</v>
      </c>
      <c r="D877" t="s">
        <v>3643</v>
      </c>
      <c r="E877">
        <v>4</v>
      </c>
      <c r="F877" t="s">
        <v>3657</v>
      </c>
      <c r="G877">
        <f>IF(_xlfn.XLOOKUP(tblOrders4[[#This Row],[Product ID]],tblProducts[Item],tblProducts[Weight])&lt;40,_xlfn.XLOOKUP(tblOrders4[[#This Row],[Product ID]],tblProducts[Item],tblProducts[Weight]),"BULK")</f>
        <v>12</v>
      </c>
      <c r="H877">
        <f>_xlfn.LET(_xlpm.weight,_xlfn.XLOOKUP(tblOrders4[[#This Row],[Product ID]],tblProducts[Item],tblProducts[Weight]),
IF(_xlpm.weight&lt;40,_xlpm.weight,"BULK"))</f>
        <v>12</v>
      </c>
    </row>
    <row r="878" spans="2:8" x14ac:dyDescent="0.25">
      <c r="B878">
        <v>5896</v>
      </c>
      <c r="C878" s="18">
        <v>44588</v>
      </c>
      <c r="D878" t="s">
        <v>3652</v>
      </c>
      <c r="E878">
        <v>1</v>
      </c>
      <c r="F878" t="s">
        <v>3647</v>
      </c>
      <c r="G878">
        <f>IF(_xlfn.XLOOKUP(tblOrders4[[#This Row],[Product ID]],tblProducts[Item],tblProducts[Weight])&lt;40,_xlfn.XLOOKUP(tblOrders4[[#This Row],[Product ID]],tblProducts[Item],tblProducts[Weight]),"BULK")</f>
        <v>38</v>
      </c>
      <c r="H878">
        <f>_xlfn.LET(_xlpm.weight,_xlfn.XLOOKUP(tblOrders4[[#This Row],[Product ID]],tblProducts[Item],tblProducts[Weight]),
IF(_xlpm.weight&lt;40,_xlpm.weight,"BULK"))</f>
        <v>38</v>
      </c>
    </row>
    <row r="879" spans="2:8" x14ac:dyDescent="0.25">
      <c r="B879">
        <v>5897</v>
      </c>
      <c r="C879" s="18">
        <v>44588</v>
      </c>
      <c r="D879" t="s">
        <v>3654</v>
      </c>
      <c r="E879">
        <v>2</v>
      </c>
      <c r="F879" t="s">
        <v>3657</v>
      </c>
      <c r="G879" t="str">
        <f>IF(_xlfn.XLOOKUP(tblOrders4[[#This Row],[Product ID]],tblProducts[Item],tblProducts[Weight])&lt;40,_xlfn.XLOOKUP(tblOrders4[[#This Row],[Product ID]],tblProducts[Item],tblProducts[Weight]),"BULK")</f>
        <v>BULK</v>
      </c>
      <c r="H879" t="str">
        <f>_xlfn.LET(_xlpm.weight,_xlfn.XLOOKUP(tblOrders4[[#This Row],[Product ID]],tblProducts[Item],tblProducts[Weight]),
IF(_xlpm.weight&lt;40,_xlpm.weight,"BULK"))</f>
        <v>BULK</v>
      </c>
    </row>
    <row r="880" spans="2:8" x14ac:dyDescent="0.25">
      <c r="B880">
        <v>5898</v>
      </c>
      <c r="C880" s="18">
        <v>44588</v>
      </c>
      <c r="D880" t="s">
        <v>3649</v>
      </c>
      <c r="E880">
        <v>1</v>
      </c>
      <c r="F880" t="s">
        <v>3648</v>
      </c>
      <c r="G880">
        <f>IF(_xlfn.XLOOKUP(tblOrders4[[#This Row],[Product ID]],tblProducts[Item],tblProducts[Weight])&lt;40,_xlfn.XLOOKUP(tblOrders4[[#This Row],[Product ID]],tblProducts[Item],tblProducts[Weight]),"BULK")</f>
        <v>29</v>
      </c>
      <c r="H880">
        <f>_xlfn.LET(_xlpm.weight,_xlfn.XLOOKUP(tblOrders4[[#This Row],[Product ID]],tblProducts[Item],tblProducts[Weight]),
IF(_xlpm.weight&lt;40,_xlpm.weight,"BULK"))</f>
        <v>29</v>
      </c>
    </row>
    <row r="881" spans="2:8" x14ac:dyDescent="0.25">
      <c r="B881">
        <v>5899</v>
      </c>
      <c r="C881" s="18">
        <v>44588</v>
      </c>
      <c r="D881" t="s">
        <v>3654</v>
      </c>
      <c r="E881">
        <v>3</v>
      </c>
      <c r="F881" t="s">
        <v>3657</v>
      </c>
      <c r="G881" t="str">
        <f>IF(_xlfn.XLOOKUP(tblOrders4[[#This Row],[Product ID]],tblProducts[Item],tblProducts[Weight])&lt;40,_xlfn.XLOOKUP(tblOrders4[[#This Row],[Product ID]],tblProducts[Item],tblProducts[Weight]),"BULK")</f>
        <v>BULK</v>
      </c>
      <c r="H881" t="str">
        <f>_xlfn.LET(_xlpm.weight,_xlfn.XLOOKUP(tblOrders4[[#This Row],[Product ID]],tblProducts[Item],tblProducts[Weight]),
IF(_xlpm.weight&lt;40,_xlpm.weight,"BULK"))</f>
        <v>BULK</v>
      </c>
    </row>
    <row r="882" spans="2:8" x14ac:dyDescent="0.25">
      <c r="B882">
        <v>5900</v>
      </c>
      <c r="C882" s="18">
        <v>44588</v>
      </c>
      <c r="D882" t="s">
        <v>3654</v>
      </c>
      <c r="E882">
        <v>4</v>
      </c>
      <c r="F882" t="s">
        <v>3647</v>
      </c>
      <c r="G882" t="str">
        <f>IF(_xlfn.XLOOKUP(tblOrders4[[#This Row],[Product ID]],tblProducts[Item],tblProducts[Weight])&lt;40,_xlfn.XLOOKUP(tblOrders4[[#This Row],[Product ID]],tblProducts[Item],tblProducts[Weight]),"BULK")</f>
        <v>BULK</v>
      </c>
      <c r="H882" t="str">
        <f>_xlfn.LET(_xlpm.weight,_xlfn.XLOOKUP(tblOrders4[[#This Row],[Product ID]],tblProducts[Item],tblProducts[Weight]),
IF(_xlpm.weight&lt;40,_xlpm.weight,"BULK"))</f>
        <v>BULK</v>
      </c>
    </row>
    <row r="883" spans="2:8" x14ac:dyDescent="0.25">
      <c r="B883">
        <v>5901</v>
      </c>
      <c r="C883" s="18">
        <v>44588</v>
      </c>
      <c r="D883" t="s">
        <v>3643</v>
      </c>
      <c r="E883">
        <v>2</v>
      </c>
      <c r="F883" t="s">
        <v>3655</v>
      </c>
      <c r="G883">
        <f>IF(_xlfn.XLOOKUP(tblOrders4[[#This Row],[Product ID]],tblProducts[Item],tblProducts[Weight])&lt;40,_xlfn.XLOOKUP(tblOrders4[[#This Row],[Product ID]],tblProducts[Item],tblProducts[Weight]),"BULK")</f>
        <v>12</v>
      </c>
      <c r="H883">
        <f>_xlfn.LET(_xlpm.weight,_xlfn.XLOOKUP(tblOrders4[[#This Row],[Product ID]],tblProducts[Item],tblProducts[Weight]),
IF(_xlpm.weight&lt;40,_xlpm.weight,"BULK"))</f>
        <v>12</v>
      </c>
    </row>
    <row r="884" spans="2:8" x14ac:dyDescent="0.25">
      <c r="B884">
        <v>5902</v>
      </c>
      <c r="C884" s="18">
        <v>44588</v>
      </c>
      <c r="D884" t="s">
        <v>3649</v>
      </c>
      <c r="E884">
        <v>1</v>
      </c>
      <c r="F884" t="s">
        <v>3655</v>
      </c>
      <c r="G884">
        <f>IF(_xlfn.XLOOKUP(tblOrders4[[#This Row],[Product ID]],tblProducts[Item],tblProducts[Weight])&lt;40,_xlfn.XLOOKUP(tblOrders4[[#This Row],[Product ID]],tblProducts[Item],tblProducts[Weight]),"BULK")</f>
        <v>29</v>
      </c>
      <c r="H884">
        <f>_xlfn.LET(_xlpm.weight,_xlfn.XLOOKUP(tblOrders4[[#This Row],[Product ID]],tblProducts[Item],tblProducts[Weight]),
IF(_xlpm.weight&lt;40,_xlpm.weight,"BULK"))</f>
        <v>29</v>
      </c>
    </row>
    <row r="885" spans="2:8" x14ac:dyDescent="0.25">
      <c r="B885">
        <v>5903</v>
      </c>
      <c r="C885" s="18">
        <v>44588</v>
      </c>
      <c r="D885" t="s">
        <v>3656</v>
      </c>
      <c r="E885">
        <v>3</v>
      </c>
      <c r="F885" t="s">
        <v>3647</v>
      </c>
      <c r="G885">
        <f>IF(_xlfn.XLOOKUP(tblOrders4[[#This Row],[Product ID]],tblProducts[Item],tblProducts[Weight])&lt;40,_xlfn.XLOOKUP(tblOrders4[[#This Row],[Product ID]],tblProducts[Item],tblProducts[Weight]),"BULK")</f>
        <v>33</v>
      </c>
      <c r="H885">
        <f>_xlfn.LET(_xlpm.weight,_xlfn.XLOOKUP(tblOrders4[[#This Row],[Product ID]],tblProducts[Item],tblProducts[Weight]),
IF(_xlpm.weight&lt;40,_xlpm.weight,"BULK"))</f>
        <v>33</v>
      </c>
    </row>
    <row r="886" spans="2:8" x14ac:dyDescent="0.25">
      <c r="B886">
        <v>5904</v>
      </c>
      <c r="C886" s="18">
        <v>44588</v>
      </c>
      <c r="D886" t="s">
        <v>3659</v>
      </c>
      <c r="E886">
        <v>3</v>
      </c>
      <c r="F886" t="s">
        <v>3647</v>
      </c>
      <c r="G886" t="str">
        <f>IF(_xlfn.XLOOKUP(tblOrders4[[#This Row],[Product ID]],tblProducts[Item],tblProducts[Weight])&lt;40,_xlfn.XLOOKUP(tblOrders4[[#This Row],[Product ID]],tblProducts[Item],tblProducts[Weight]),"BULK")</f>
        <v>BULK</v>
      </c>
      <c r="H886" t="str">
        <f>_xlfn.LET(_xlpm.weight,_xlfn.XLOOKUP(tblOrders4[[#This Row],[Product ID]],tblProducts[Item],tblProducts[Weight]),
IF(_xlpm.weight&lt;40,_xlpm.weight,"BULK"))</f>
        <v>BULK</v>
      </c>
    </row>
    <row r="887" spans="2:8" x14ac:dyDescent="0.25">
      <c r="B887">
        <v>5905</v>
      </c>
      <c r="C887" s="18">
        <v>44588</v>
      </c>
      <c r="D887" t="s">
        <v>3650</v>
      </c>
      <c r="E887">
        <v>4</v>
      </c>
      <c r="F887" t="s">
        <v>3653</v>
      </c>
      <c r="G887">
        <f>IF(_xlfn.XLOOKUP(tblOrders4[[#This Row],[Product ID]],tblProducts[Item],tblProducts[Weight])&lt;40,_xlfn.XLOOKUP(tblOrders4[[#This Row],[Product ID]],tblProducts[Item],tblProducts[Weight]),"BULK")</f>
        <v>8</v>
      </c>
      <c r="H887">
        <f>_xlfn.LET(_xlpm.weight,_xlfn.XLOOKUP(tblOrders4[[#This Row],[Product ID]],tblProducts[Item],tblProducts[Weight]),
IF(_xlpm.weight&lt;40,_xlpm.weight,"BULK"))</f>
        <v>8</v>
      </c>
    </row>
    <row r="888" spans="2:8" x14ac:dyDescent="0.25">
      <c r="B888">
        <v>5906</v>
      </c>
      <c r="C888" s="18">
        <v>44588</v>
      </c>
      <c r="D888" t="s">
        <v>3646</v>
      </c>
      <c r="E888">
        <v>1</v>
      </c>
      <c r="F888" t="s">
        <v>3648</v>
      </c>
      <c r="G888">
        <f>IF(_xlfn.XLOOKUP(tblOrders4[[#This Row],[Product ID]],tblProducts[Item],tblProducts[Weight])&lt;40,_xlfn.XLOOKUP(tblOrders4[[#This Row],[Product ID]],tblProducts[Item],tblProducts[Weight]),"BULK")</f>
        <v>29</v>
      </c>
      <c r="H888">
        <f>_xlfn.LET(_xlpm.weight,_xlfn.XLOOKUP(tblOrders4[[#This Row],[Product ID]],tblProducts[Item],tblProducts[Weight]),
IF(_xlpm.weight&lt;40,_xlpm.weight,"BULK"))</f>
        <v>29</v>
      </c>
    </row>
    <row r="889" spans="2:8" x14ac:dyDescent="0.25">
      <c r="B889">
        <v>5907</v>
      </c>
      <c r="C889" s="18">
        <v>44588</v>
      </c>
      <c r="D889" t="s">
        <v>3651</v>
      </c>
      <c r="E889">
        <v>2</v>
      </c>
      <c r="F889" t="s">
        <v>3655</v>
      </c>
      <c r="G889">
        <f>IF(_xlfn.XLOOKUP(tblOrders4[[#This Row],[Product ID]],tblProducts[Item],tblProducts[Weight])&lt;40,_xlfn.XLOOKUP(tblOrders4[[#This Row],[Product ID]],tblProducts[Item],tblProducts[Weight]),"BULK")</f>
        <v>10</v>
      </c>
      <c r="H889">
        <f>_xlfn.LET(_xlpm.weight,_xlfn.XLOOKUP(tblOrders4[[#This Row],[Product ID]],tblProducts[Item],tblProducts[Weight]),
IF(_xlpm.weight&lt;40,_xlpm.weight,"BULK"))</f>
        <v>10</v>
      </c>
    </row>
    <row r="890" spans="2:8" x14ac:dyDescent="0.25">
      <c r="B890">
        <v>5908</v>
      </c>
      <c r="C890" s="18">
        <v>44589</v>
      </c>
      <c r="D890" t="s">
        <v>3650</v>
      </c>
      <c r="E890">
        <v>2</v>
      </c>
      <c r="F890" t="s">
        <v>3655</v>
      </c>
      <c r="G890">
        <f>IF(_xlfn.XLOOKUP(tblOrders4[[#This Row],[Product ID]],tblProducts[Item],tblProducts[Weight])&lt;40,_xlfn.XLOOKUP(tblOrders4[[#This Row],[Product ID]],tblProducts[Item],tblProducts[Weight]),"BULK")</f>
        <v>8</v>
      </c>
      <c r="H890">
        <f>_xlfn.LET(_xlpm.weight,_xlfn.XLOOKUP(tblOrders4[[#This Row],[Product ID]],tblProducts[Item],tblProducts[Weight]),
IF(_xlpm.weight&lt;40,_xlpm.weight,"BULK"))</f>
        <v>8</v>
      </c>
    </row>
    <row r="891" spans="2:8" x14ac:dyDescent="0.25">
      <c r="B891">
        <v>5909</v>
      </c>
      <c r="C891" s="18">
        <v>44589</v>
      </c>
      <c r="D891" t="s">
        <v>3659</v>
      </c>
      <c r="E891">
        <v>4</v>
      </c>
      <c r="F891" t="s">
        <v>3657</v>
      </c>
      <c r="G891" t="str">
        <f>IF(_xlfn.XLOOKUP(tblOrders4[[#This Row],[Product ID]],tblProducts[Item],tblProducts[Weight])&lt;40,_xlfn.XLOOKUP(tblOrders4[[#This Row],[Product ID]],tblProducts[Item],tblProducts[Weight]),"BULK")</f>
        <v>BULK</v>
      </c>
      <c r="H891" t="str">
        <f>_xlfn.LET(_xlpm.weight,_xlfn.XLOOKUP(tblOrders4[[#This Row],[Product ID]],tblProducts[Item],tblProducts[Weight]),
IF(_xlpm.weight&lt;40,_xlpm.weight,"BULK"))</f>
        <v>BULK</v>
      </c>
    </row>
    <row r="892" spans="2:8" x14ac:dyDescent="0.25">
      <c r="B892">
        <v>5910</v>
      </c>
      <c r="C892" s="18">
        <v>44589</v>
      </c>
      <c r="D892" t="s">
        <v>3643</v>
      </c>
      <c r="E892">
        <v>2</v>
      </c>
      <c r="F892" t="s">
        <v>3648</v>
      </c>
      <c r="G892">
        <f>IF(_xlfn.XLOOKUP(tblOrders4[[#This Row],[Product ID]],tblProducts[Item],tblProducts[Weight])&lt;40,_xlfn.XLOOKUP(tblOrders4[[#This Row],[Product ID]],tblProducts[Item],tblProducts[Weight]),"BULK")</f>
        <v>12</v>
      </c>
      <c r="H892">
        <f>_xlfn.LET(_xlpm.weight,_xlfn.XLOOKUP(tblOrders4[[#This Row],[Product ID]],tblProducts[Item],tblProducts[Weight]),
IF(_xlpm.weight&lt;40,_xlpm.weight,"BULK"))</f>
        <v>12</v>
      </c>
    </row>
    <row r="893" spans="2:8" x14ac:dyDescent="0.25">
      <c r="B893">
        <v>5911</v>
      </c>
      <c r="C893" s="18">
        <v>44589</v>
      </c>
      <c r="D893" t="s">
        <v>3649</v>
      </c>
      <c r="E893">
        <v>4</v>
      </c>
      <c r="F893" t="s">
        <v>3655</v>
      </c>
      <c r="G893">
        <f>IF(_xlfn.XLOOKUP(tblOrders4[[#This Row],[Product ID]],tblProducts[Item],tblProducts[Weight])&lt;40,_xlfn.XLOOKUP(tblOrders4[[#This Row],[Product ID]],tblProducts[Item],tblProducts[Weight]),"BULK")</f>
        <v>29</v>
      </c>
      <c r="H893">
        <f>_xlfn.LET(_xlpm.weight,_xlfn.XLOOKUP(tblOrders4[[#This Row],[Product ID]],tblProducts[Item],tblProducts[Weight]),
IF(_xlpm.weight&lt;40,_xlpm.weight,"BULK"))</f>
        <v>29</v>
      </c>
    </row>
    <row r="894" spans="2:8" x14ac:dyDescent="0.25">
      <c r="B894">
        <v>5912</v>
      </c>
      <c r="C894" s="18">
        <v>44589</v>
      </c>
      <c r="D894" t="s">
        <v>3659</v>
      </c>
      <c r="E894">
        <v>2</v>
      </c>
      <c r="F894" t="s">
        <v>3644</v>
      </c>
      <c r="G894" t="str">
        <f>IF(_xlfn.XLOOKUP(tblOrders4[[#This Row],[Product ID]],tblProducts[Item],tblProducts[Weight])&lt;40,_xlfn.XLOOKUP(tblOrders4[[#This Row],[Product ID]],tblProducts[Item],tblProducts[Weight]),"BULK")</f>
        <v>BULK</v>
      </c>
      <c r="H894" t="str">
        <f>_xlfn.LET(_xlpm.weight,_xlfn.XLOOKUP(tblOrders4[[#This Row],[Product ID]],tblProducts[Item],tblProducts[Weight]),
IF(_xlpm.weight&lt;40,_xlpm.weight,"BULK"))</f>
        <v>BULK</v>
      </c>
    </row>
    <row r="895" spans="2:8" x14ac:dyDescent="0.25">
      <c r="B895">
        <v>5913</v>
      </c>
      <c r="C895" s="18">
        <v>44589</v>
      </c>
      <c r="D895" t="s">
        <v>3646</v>
      </c>
      <c r="E895">
        <v>2</v>
      </c>
      <c r="F895" t="s">
        <v>3657</v>
      </c>
      <c r="G895">
        <f>IF(_xlfn.XLOOKUP(tblOrders4[[#This Row],[Product ID]],tblProducts[Item],tblProducts[Weight])&lt;40,_xlfn.XLOOKUP(tblOrders4[[#This Row],[Product ID]],tblProducts[Item],tblProducts[Weight]),"BULK")</f>
        <v>29</v>
      </c>
      <c r="H895">
        <f>_xlfn.LET(_xlpm.weight,_xlfn.XLOOKUP(tblOrders4[[#This Row],[Product ID]],tblProducts[Item],tblProducts[Weight]),
IF(_xlpm.weight&lt;40,_xlpm.weight,"BULK"))</f>
        <v>29</v>
      </c>
    </row>
    <row r="896" spans="2:8" x14ac:dyDescent="0.25">
      <c r="B896">
        <v>5914</v>
      </c>
      <c r="C896" s="18">
        <v>44589</v>
      </c>
      <c r="D896" t="s">
        <v>3651</v>
      </c>
      <c r="E896">
        <v>3</v>
      </c>
      <c r="F896" t="s">
        <v>3653</v>
      </c>
      <c r="G896">
        <f>IF(_xlfn.XLOOKUP(tblOrders4[[#This Row],[Product ID]],tblProducts[Item],tblProducts[Weight])&lt;40,_xlfn.XLOOKUP(tblOrders4[[#This Row],[Product ID]],tblProducts[Item],tblProducts[Weight]),"BULK")</f>
        <v>10</v>
      </c>
      <c r="H896">
        <f>_xlfn.LET(_xlpm.weight,_xlfn.XLOOKUP(tblOrders4[[#This Row],[Product ID]],tblProducts[Item],tblProducts[Weight]),
IF(_xlpm.weight&lt;40,_xlpm.weight,"BULK"))</f>
        <v>10</v>
      </c>
    </row>
    <row r="897" spans="2:8" x14ac:dyDescent="0.25">
      <c r="B897">
        <v>5915</v>
      </c>
      <c r="C897" s="18">
        <v>44589</v>
      </c>
      <c r="D897" t="s">
        <v>3651</v>
      </c>
      <c r="E897">
        <v>3</v>
      </c>
      <c r="F897" t="s">
        <v>3653</v>
      </c>
      <c r="G897">
        <f>IF(_xlfn.XLOOKUP(tblOrders4[[#This Row],[Product ID]],tblProducts[Item],tblProducts[Weight])&lt;40,_xlfn.XLOOKUP(tblOrders4[[#This Row],[Product ID]],tblProducts[Item],tblProducts[Weight]),"BULK")</f>
        <v>10</v>
      </c>
      <c r="H897">
        <f>_xlfn.LET(_xlpm.weight,_xlfn.XLOOKUP(tblOrders4[[#This Row],[Product ID]],tblProducts[Item],tblProducts[Weight]),
IF(_xlpm.weight&lt;40,_xlpm.weight,"BULK"))</f>
        <v>10</v>
      </c>
    </row>
    <row r="898" spans="2:8" x14ac:dyDescent="0.25">
      <c r="B898">
        <v>5916</v>
      </c>
      <c r="C898" s="18">
        <v>44589</v>
      </c>
      <c r="D898" t="s">
        <v>3643</v>
      </c>
      <c r="E898">
        <v>4</v>
      </c>
      <c r="F898" t="s">
        <v>3653</v>
      </c>
      <c r="G898">
        <f>IF(_xlfn.XLOOKUP(tblOrders4[[#This Row],[Product ID]],tblProducts[Item],tblProducts[Weight])&lt;40,_xlfn.XLOOKUP(tblOrders4[[#This Row],[Product ID]],tblProducts[Item],tblProducts[Weight]),"BULK")</f>
        <v>12</v>
      </c>
      <c r="H898">
        <f>_xlfn.LET(_xlpm.weight,_xlfn.XLOOKUP(tblOrders4[[#This Row],[Product ID]],tblProducts[Item],tblProducts[Weight]),
IF(_xlpm.weight&lt;40,_xlpm.weight,"BULK"))</f>
        <v>12</v>
      </c>
    </row>
    <row r="899" spans="2:8" x14ac:dyDescent="0.25">
      <c r="B899">
        <v>5917</v>
      </c>
      <c r="C899" s="18">
        <v>44589</v>
      </c>
      <c r="D899" t="s">
        <v>3643</v>
      </c>
      <c r="E899">
        <v>2</v>
      </c>
      <c r="F899" t="s">
        <v>3644</v>
      </c>
      <c r="G899">
        <f>IF(_xlfn.XLOOKUP(tblOrders4[[#This Row],[Product ID]],tblProducts[Item],tblProducts[Weight])&lt;40,_xlfn.XLOOKUP(tblOrders4[[#This Row],[Product ID]],tblProducts[Item],tblProducts[Weight]),"BULK")</f>
        <v>12</v>
      </c>
      <c r="H899">
        <f>_xlfn.LET(_xlpm.weight,_xlfn.XLOOKUP(tblOrders4[[#This Row],[Product ID]],tblProducts[Item],tblProducts[Weight]),
IF(_xlpm.weight&lt;40,_xlpm.weight,"BULK"))</f>
        <v>12</v>
      </c>
    </row>
    <row r="900" spans="2:8" x14ac:dyDescent="0.25">
      <c r="B900">
        <v>5918</v>
      </c>
      <c r="C900" s="18">
        <v>44589</v>
      </c>
      <c r="D900" t="s">
        <v>3652</v>
      </c>
      <c r="E900">
        <v>1</v>
      </c>
      <c r="F900" t="s">
        <v>3648</v>
      </c>
      <c r="G900">
        <f>IF(_xlfn.XLOOKUP(tblOrders4[[#This Row],[Product ID]],tblProducts[Item],tblProducts[Weight])&lt;40,_xlfn.XLOOKUP(tblOrders4[[#This Row],[Product ID]],tblProducts[Item],tblProducts[Weight]),"BULK")</f>
        <v>38</v>
      </c>
      <c r="H900">
        <f>_xlfn.LET(_xlpm.weight,_xlfn.XLOOKUP(tblOrders4[[#This Row],[Product ID]],tblProducts[Item],tblProducts[Weight]),
IF(_xlpm.weight&lt;40,_xlpm.weight,"BULK"))</f>
        <v>38</v>
      </c>
    </row>
    <row r="901" spans="2:8" x14ac:dyDescent="0.25">
      <c r="B901">
        <v>5919</v>
      </c>
      <c r="C901" s="18">
        <v>44589</v>
      </c>
      <c r="D901" t="s">
        <v>3649</v>
      </c>
      <c r="E901">
        <v>1</v>
      </c>
      <c r="F901" t="s">
        <v>3644</v>
      </c>
      <c r="G901">
        <f>IF(_xlfn.XLOOKUP(tblOrders4[[#This Row],[Product ID]],tblProducts[Item],tblProducts[Weight])&lt;40,_xlfn.XLOOKUP(tblOrders4[[#This Row],[Product ID]],tblProducts[Item],tblProducts[Weight]),"BULK")</f>
        <v>29</v>
      </c>
      <c r="H901">
        <f>_xlfn.LET(_xlpm.weight,_xlfn.XLOOKUP(tblOrders4[[#This Row],[Product ID]],tblProducts[Item],tblProducts[Weight]),
IF(_xlpm.weight&lt;40,_xlpm.weight,"BULK"))</f>
        <v>29</v>
      </c>
    </row>
    <row r="902" spans="2:8" x14ac:dyDescent="0.25">
      <c r="B902">
        <v>5920</v>
      </c>
      <c r="C902" s="18">
        <v>44589</v>
      </c>
      <c r="D902" t="s">
        <v>3652</v>
      </c>
      <c r="E902">
        <v>4</v>
      </c>
      <c r="F902" t="s">
        <v>3655</v>
      </c>
      <c r="G902">
        <f>IF(_xlfn.XLOOKUP(tblOrders4[[#This Row],[Product ID]],tblProducts[Item],tblProducts[Weight])&lt;40,_xlfn.XLOOKUP(tblOrders4[[#This Row],[Product ID]],tblProducts[Item],tblProducts[Weight]),"BULK")</f>
        <v>38</v>
      </c>
      <c r="H902">
        <f>_xlfn.LET(_xlpm.weight,_xlfn.XLOOKUP(tblOrders4[[#This Row],[Product ID]],tblProducts[Item],tblProducts[Weight]),
IF(_xlpm.weight&lt;40,_xlpm.weight,"BULK"))</f>
        <v>38</v>
      </c>
    </row>
    <row r="903" spans="2:8" x14ac:dyDescent="0.25">
      <c r="B903">
        <v>5921</v>
      </c>
      <c r="C903" s="18">
        <v>44589</v>
      </c>
      <c r="D903" t="s">
        <v>3659</v>
      </c>
      <c r="E903">
        <v>2</v>
      </c>
      <c r="F903" t="s">
        <v>3644</v>
      </c>
      <c r="G903" t="str">
        <f>IF(_xlfn.XLOOKUP(tblOrders4[[#This Row],[Product ID]],tblProducts[Item],tblProducts[Weight])&lt;40,_xlfn.XLOOKUP(tblOrders4[[#This Row],[Product ID]],tblProducts[Item],tblProducts[Weight]),"BULK")</f>
        <v>BULK</v>
      </c>
      <c r="H903" t="str">
        <f>_xlfn.LET(_xlpm.weight,_xlfn.XLOOKUP(tblOrders4[[#This Row],[Product ID]],tblProducts[Item],tblProducts[Weight]),
IF(_xlpm.weight&lt;40,_xlpm.weight,"BULK"))</f>
        <v>BULK</v>
      </c>
    </row>
    <row r="904" spans="2:8" x14ac:dyDescent="0.25">
      <c r="B904">
        <v>5922</v>
      </c>
      <c r="C904" s="18">
        <v>44589</v>
      </c>
      <c r="D904" t="s">
        <v>3656</v>
      </c>
      <c r="E904">
        <v>4</v>
      </c>
      <c r="F904" t="s">
        <v>3648</v>
      </c>
      <c r="G904">
        <f>IF(_xlfn.XLOOKUP(tblOrders4[[#This Row],[Product ID]],tblProducts[Item],tblProducts[Weight])&lt;40,_xlfn.XLOOKUP(tblOrders4[[#This Row],[Product ID]],tblProducts[Item],tblProducts[Weight]),"BULK")</f>
        <v>33</v>
      </c>
      <c r="H904">
        <f>_xlfn.LET(_xlpm.weight,_xlfn.XLOOKUP(tblOrders4[[#This Row],[Product ID]],tblProducts[Item],tblProducts[Weight]),
IF(_xlpm.weight&lt;40,_xlpm.weight,"BULK"))</f>
        <v>33</v>
      </c>
    </row>
    <row r="905" spans="2:8" x14ac:dyDescent="0.25">
      <c r="B905">
        <v>5923</v>
      </c>
      <c r="C905" s="18">
        <v>44589</v>
      </c>
      <c r="D905" t="s">
        <v>3643</v>
      </c>
      <c r="E905">
        <v>2</v>
      </c>
      <c r="F905" t="s">
        <v>3648</v>
      </c>
      <c r="G905">
        <f>IF(_xlfn.XLOOKUP(tblOrders4[[#This Row],[Product ID]],tblProducts[Item],tblProducts[Weight])&lt;40,_xlfn.XLOOKUP(tblOrders4[[#This Row],[Product ID]],tblProducts[Item],tblProducts[Weight]),"BULK")</f>
        <v>12</v>
      </c>
      <c r="H905">
        <f>_xlfn.LET(_xlpm.weight,_xlfn.XLOOKUP(tblOrders4[[#This Row],[Product ID]],tblProducts[Item],tblProducts[Weight]),
IF(_xlpm.weight&lt;40,_xlpm.weight,"BULK"))</f>
        <v>12</v>
      </c>
    </row>
    <row r="906" spans="2:8" x14ac:dyDescent="0.25">
      <c r="B906">
        <v>5924</v>
      </c>
      <c r="C906" s="18">
        <v>44589</v>
      </c>
      <c r="D906" t="s">
        <v>3645</v>
      </c>
      <c r="E906">
        <v>4</v>
      </c>
      <c r="F906" t="s">
        <v>3648</v>
      </c>
      <c r="G906" t="str">
        <f>IF(_xlfn.XLOOKUP(tblOrders4[[#This Row],[Product ID]],tblProducts[Item],tblProducts[Weight])&lt;40,_xlfn.XLOOKUP(tblOrders4[[#This Row],[Product ID]],tblProducts[Item],tblProducts[Weight]),"BULK")</f>
        <v>BULK</v>
      </c>
      <c r="H906" t="str">
        <f>_xlfn.LET(_xlpm.weight,_xlfn.XLOOKUP(tblOrders4[[#This Row],[Product ID]],tblProducts[Item],tblProducts[Weight]),
IF(_xlpm.weight&lt;40,_xlpm.weight,"BULK"))</f>
        <v>BULK</v>
      </c>
    </row>
    <row r="907" spans="2:8" x14ac:dyDescent="0.25">
      <c r="B907">
        <v>5925</v>
      </c>
      <c r="C907" s="18">
        <v>44589</v>
      </c>
      <c r="D907" t="s">
        <v>3643</v>
      </c>
      <c r="E907">
        <v>3</v>
      </c>
      <c r="F907" t="s">
        <v>3655</v>
      </c>
      <c r="G907">
        <f>IF(_xlfn.XLOOKUP(tblOrders4[[#This Row],[Product ID]],tblProducts[Item],tblProducts[Weight])&lt;40,_xlfn.XLOOKUP(tblOrders4[[#This Row],[Product ID]],tblProducts[Item],tblProducts[Weight]),"BULK")</f>
        <v>12</v>
      </c>
      <c r="H907">
        <f>_xlfn.LET(_xlpm.weight,_xlfn.XLOOKUP(tblOrders4[[#This Row],[Product ID]],tblProducts[Item],tblProducts[Weight]),
IF(_xlpm.weight&lt;40,_xlpm.weight,"BULK"))</f>
        <v>12</v>
      </c>
    </row>
    <row r="908" spans="2:8" x14ac:dyDescent="0.25">
      <c r="B908">
        <v>5926</v>
      </c>
      <c r="C908" s="18">
        <v>44589</v>
      </c>
      <c r="D908" t="s">
        <v>3651</v>
      </c>
      <c r="E908">
        <v>3</v>
      </c>
      <c r="F908" t="s">
        <v>3653</v>
      </c>
      <c r="G908">
        <f>IF(_xlfn.XLOOKUP(tblOrders4[[#This Row],[Product ID]],tblProducts[Item],tblProducts[Weight])&lt;40,_xlfn.XLOOKUP(tblOrders4[[#This Row],[Product ID]],tblProducts[Item],tblProducts[Weight]),"BULK")</f>
        <v>10</v>
      </c>
      <c r="H908">
        <f>_xlfn.LET(_xlpm.weight,_xlfn.XLOOKUP(tblOrders4[[#This Row],[Product ID]],tblProducts[Item],tblProducts[Weight]),
IF(_xlpm.weight&lt;40,_xlpm.weight,"BULK"))</f>
        <v>10</v>
      </c>
    </row>
    <row r="909" spans="2:8" x14ac:dyDescent="0.25">
      <c r="B909">
        <v>5927</v>
      </c>
      <c r="C909" s="18">
        <v>44589</v>
      </c>
      <c r="D909" t="s">
        <v>3656</v>
      </c>
      <c r="E909">
        <v>2</v>
      </c>
      <c r="F909" t="s">
        <v>3648</v>
      </c>
      <c r="G909">
        <f>IF(_xlfn.XLOOKUP(tblOrders4[[#This Row],[Product ID]],tblProducts[Item],tblProducts[Weight])&lt;40,_xlfn.XLOOKUP(tblOrders4[[#This Row],[Product ID]],tblProducts[Item],tblProducts[Weight]),"BULK")</f>
        <v>33</v>
      </c>
      <c r="H909">
        <f>_xlfn.LET(_xlpm.weight,_xlfn.XLOOKUP(tblOrders4[[#This Row],[Product ID]],tblProducts[Item],tblProducts[Weight]),
IF(_xlpm.weight&lt;40,_xlpm.weight,"BULK"))</f>
        <v>33</v>
      </c>
    </row>
    <row r="910" spans="2:8" x14ac:dyDescent="0.25">
      <c r="B910">
        <v>5928</v>
      </c>
      <c r="C910" s="18">
        <v>44589</v>
      </c>
      <c r="D910" t="s">
        <v>3646</v>
      </c>
      <c r="E910">
        <v>3</v>
      </c>
      <c r="F910" t="s">
        <v>3648</v>
      </c>
      <c r="G910">
        <f>IF(_xlfn.XLOOKUP(tblOrders4[[#This Row],[Product ID]],tblProducts[Item],tblProducts[Weight])&lt;40,_xlfn.XLOOKUP(tblOrders4[[#This Row],[Product ID]],tblProducts[Item],tblProducts[Weight]),"BULK")</f>
        <v>29</v>
      </c>
      <c r="H910">
        <f>_xlfn.LET(_xlpm.weight,_xlfn.XLOOKUP(tblOrders4[[#This Row],[Product ID]],tblProducts[Item],tblProducts[Weight]),
IF(_xlpm.weight&lt;40,_xlpm.weight,"BULK"))</f>
        <v>29</v>
      </c>
    </row>
    <row r="911" spans="2:8" x14ac:dyDescent="0.25">
      <c r="B911">
        <v>5929</v>
      </c>
      <c r="C911" s="18">
        <v>44589</v>
      </c>
      <c r="D911" t="s">
        <v>3658</v>
      </c>
      <c r="E911">
        <v>2</v>
      </c>
      <c r="F911" t="s">
        <v>3644</v>
      </c>
      <c r="G911">
        <f>IF(_xlfn.XLOOKUP(tblOrders4[[#This Row],[Product ID]],tblProducts[Item],tblProducts[Weight])&lt;40,_xlfn.XLOOKUP(tblOrders4[[#This Row],[Product ID]],tblProducts[Item],tblProducts[Weight]),"BULK")</f>
        <v>10</v>
      </c>
      <c r="H911">
        <f>_xlfn.LET(_xlpm.weight,_xlfn.XLOOKUP(tblOrders4[[#This Row],[Product ID]],tblProducts[Item],tblProducts[Weight]),
IF(_xlpm.weight&lt;40,_xlpm.weight,"BULK"))</f>
        <v>10</v>
      </c>
    </row>
    <row r="912" spans="2:8" x14ac:dyDescent="0.25">
      <c r="B912">
        <v>5930</v>
      </c>
      <c r="C912" s="18">
        <v>44589</v>
      </c>
      <c r="D912" t="s">
        <v>3649</v>
      </c>
      <c r="E912">
        <v>4</v>
      </c>
      <c r="F912" t="s">
        <v>3657</v>
      </c>
      <c r="G912">
        <f>IF(_xlfn.XLOOKUP(tblOrders4[[#This Row],[Product ID]],tblProducts[Item],tblProducts[Weight])&lt;40,_xlfn.XLOOKUP(tblOrders4[[#This Row],[Product ID]],tblProducts[Item],tblProducts[Weight]),"BULK")</f>
        <v>29</v>
      </c>
      <c r="H912">
        <f>_xlfn.LET(_xlpm.weight,_xlfn.XLOOKUP(tblOrders4[[#This Row],[Product ID]],tblProducts[Item],tblProducts[Weight]),
IF(_xlpm.weight&lt;40,_xlpm.weight,"BULK"))</f>
        <v>29</v>
      </c>
    </row>
    <row r="913" spans="2:8" x14ac:dyDescent="0.25">
      <c r="B913">
        <v>5931</v>
      </c>
      <c r="C913" s="18">
        <v>44589</v>
      </c>
      <c r="D913" t="s">
        <v>3646</v>
      </c>
      <c r="E913">
        <v>2</v>
      </c>
      <c r="F913" t="s">
        <v>3657</v>
      </c>
      <c r="G913">
        <f>IF(_xlfn.XLOOKUP(tblOrders4[[#This Row],[Product ID]],tblProducts[Item],tblProducts[Weight])&lt;40,_xlfn.XLOOKUP(tblOrders4[[#This Row],[Product ID]],tblProducts[Item],tblProducts[Weight]),"BULK")</f>
        <v>29</v>
      </c>
      <c r="H913">
        <f>_xlfn.LET(_xlpm.weight,_xlfn.XLOOKUP(tblOrders4[[#This Row],[Product ID]],tblProducts[Item],tblProducts[Weight]),
IF(_xlpm.weight&lt;40,_xlpm.weight,"BULK"))</f>
        <v>29</v>
      </c>
    </row>
    <row r="914" spans="2:8" x14ac:dyDescent="0.25">
      <c r="B914">
        <v>5932</v>
      </c>
      <c r="C914" s="18">
        <v>44589</v>
      </c>
      <c r="D914" t="s">
        <v>3656</v>
      </c>
      <c r="E914">
        <v>4</v>
      </c>
      <c r="F914" t="s">
        <v>3653</v>
      </c>
      <c r="G914">
        <f>IF(_xlfn.XLOOKUP(tblOrders4[[#This Row],[Product ID]],tblProducts[Item],tblProducts[Weight])&lt;40,_xlfn.XLOOKUP(tblOrders4[[#This Row],[Product ID]],tblProducts[Item],tblProducts[Weight]),"BULK")</f>
        <v>33</v>
      </c>
      <c r="H914">
        <f>_xlfn.LET(_xlpm.weight,_xlfn.XLOOKUP(tblOrders4[[#This Row],[Product ID]],tblProducts[Item],tblProducts[Weight]),
IF(_xlpm.weight&lt;40,_xlpm.weight,"BULK"))</f>
        <v>33</v>
      </c>
    </row>
    <row r="915" spans="2:8" x14ac:dyDescent="0.25">
      <c r="B915">
        <v>5933</v>
      </c>
      <c r="C915" s="18">
        <v>44589</v>
      </c>
      <c r="D915" t="s">
        <v>3646</v>
      </c>
      <c r="E915">
        <v>2</v>
      </c>
      <c r="F915" t="s">
        <v>3653</v>
      </c>
      <c r="G915">
        <f>IF(_xlfn.XLOOKUP(tblOrders4[[#This Row],[Product ID]],tblProducts[Item],tblProducts[Weight])&lt;40,_xlfn.XLOOKUP(tblOrders4[[#This Row],[Product ID]],tblProducts[Item],tblProducts[Weight]),"BULK")</f>
        <v>29</v>
      </c>
      <c r="H915">
        <f>_xlfn.LET(_xlpm.weight,_xlfn.XLOOKUP(tblOrders4[[#This Row],[Product ID]],tblProducts[Item],tblProducts[Weight]),
IF(_xlpm.weight&lt;40,_xlpm.weight,"BULK"))</f>
        <v>29</v>
      </c>
    </row>
    <row r="916" spans="2:8" x14ac:dyDescent="0.25">
      <c r="B916">
        <v>5934</v>
      </c>
      <c r="C916" s="18">
        <v>44589</v>
      </c>
      <c r="D916" t="s">
        <v>3646</v>
      </c>
      <c r="E916">
        <v>4</v>
      </c>
      <c r="F916" t="s">
        <v>3648</v>
      </c>
      <c r="G916">
        <f>IF(_xlfn.XLOOKUP(tblOrders4[[#This Row],[Product ID]],tblProducts[Item],tblProducts[Weight])&lt;40,_xlfn.XLOOKUP(tblOrders4[[#This Row],[Product ID]],tblProducts[Item],tblProducts[Weight]),"BULK")</f>
        <v>29</v>
      </c>
      <c r="H916">
        <f>_xlfn.LET(_xlpm.weight,_xlfn.XLOOKUP(tblOrders4[[#This Row],[Product ID]],tblProducts[Item],tblProducts[Weight]),
IF(_xlpm.weight&lt;40,_xlpm.weight,"BULK"))</f>
        <v>29</v>
      </c>
    </row>
    <row r="917" spans="2:8" x14ac:dyDescent="0.25">
      <c r="B917">
        <v>5935</v>
      </c>
      <c r="C917" s="18">
        <v>44589</v>
      </c>
      <c r="D917" t="s">
        <v>3645</v>
      </c>
      <c r="E917">
        <v>4</v>
      </c>
      <c r="F917" t="s">
        <v>3655</v>
      </c>
      <c r="G917" t="str">
        <f>IF(_xlfn.XLOOKUP(tblOrders4[[#This Row],[Product ID]],tblProducts[Item],tblProducts[Weight])&lt;40,_xlfn.XLOOKUP(tblOrders4[[#This Row],[Product ID]],tblProducts[Item],tblProducts[Weight]),"BULK")</f>
        <v>BULK</v>
      </c>
      <c r="H917" t="str">
        <f>_xlfn.LET(_xlpm.weight,_xlfn.XLOOKUP(tblOrders4[[#This Row],[Product ID]],tblProducts[Item],tblProducts[Weight]),
IF(_xlpm.weight&lt;40,_xlpm.weight,"BULK"))</f>
        <v>BULK</v>
      </c>
    </row>
    <row r="918" spans="2:8" x14ac:dyDescent="0.25">
      <c r="B918">
        <v>5936</v>
      </c>
      <c r="C918" s="18">
        <v>44589</v>
      </c>
      <c r="D918" t="s">
        <v>3645</v>
      </c>
      <c r="E918">
        <v>2</v>
      </c>
      <c r="F918" t="s">
        <v>3655</v>
      </c>
      <c r="G918" t="str">
        <f>IF(_xlfn.XLOOKUP(tblOrders4[[#This Row],[Product ID]],tblProducts[Item],tblProducts[Weight])&lt;40,_xlfn.XLOOKUP(tblOrders4[[#This Row],[Product ID]],tblProducts[Item],tblProducts[Weight]),"BULK")</f>
        <v>BULK</v>
      </c>
      <c r="H918" t="str">
        <f>_xlfn.LET(_xlpm.weight,_xlfn.XLOOKUP(tblOrders4[[#This Row],[Product ID]],tblProducts[Item],tblProducts[Weight]),
IF(_xlpm.weight&lt;40,_xlpm.weight,"BULK"))</f>
        <v>BULK</v>
      </c>
    </row>
    <row r="919" spans="2:8" x14ac:dyDescent="0.25">
      <c r="B919">
        <v>5937</v>
      </c>
      <c r="C919" s="18">
        <v>44589</v>
      </c>
      <c r="D919" t="s">
        <v>3643</v>
      </c>
      <c r="E919">
        <v>4</v>
      </c>
      <c r="F919" t="s">
        <v>3644</v>
      </c>
      <c r="G919">
        <f>IF(_xlfn.XLOOKUP(tblOrders4[[#This Row],[Product ID]],tblProducts[Item],tblProducts[Weight])&lt;40,_xlfn.XLOOKUP(tblOrders4[[#This Row],[Product ID]],tblProducts[Item],tblProducts[Weight]),"BULK")</f>
        <v>12</v>
      </c>
      <c r="H919">
        <f>_xlfn.LET(_xlpm.weight,_xlfn.XLOOKUP(tblOrders4[[#This Row],[Product ID]],tblProducts[Item],tblProducts[Weight]),
IF(_xlpm.weight&lt;40,_xlpm.weight,"BULK"))</f>
        <v>12</v>
      </c>
    </row>
    <row r="920" spans="2:8" x14ac:dyDescent="0.25">
      <c r="B920">
        <v>5938</v>
      </c>
      <c r="C920" s="18">
        <v>44589</v>
      </c>
      <c r="D920" t="s">
        <v>3650</v>
      </c>
      <c r="E920">
        <v>4</v>
      </c>
      <c r="F920" t="s">
        <v>3657</v>
      </c>
      <c r="G920">
        <f>IF(_xlfn.XLOOKUP(tblOrders4[[#This Row],[Product ID]],tblProducts[Item],tblProducts[Weight])&lt;40,_xlfn.XLOOKUP(tblOrders4[[#This Row],[Product ID]],tblProducts[Item],tblProducts[Weight]),"BULK")</f>
        <v>8</v>
      </c>
      <c r="H920">
        <f>_xlfn.LET(_xlpm.weight,_xlfn.XLOOKUP(tblOrders4[[#This Row],[Product ID]],tblProducts[Item],tblProducts[Weight]),
IF(_xlpm.weight&lt;40,_xlpm.weight,"BULK"))</f>
        <v>8</v>
      </c>
    </row>
    <row r="921" spans="2:8" x14ac:dyDescent="0.25">
      <c r="B921">
        <v>5939</v>
      </c>
      <c r="C921" s="18">
        <v>44589</v>
      </c>
      <c r="D921" t="s">
        <v>3651</v>
      </c>
      <c r="E921">
        <v>3</v>
      </c>
      <c r="F921" t="s">
        <v>3648</v>
      </c>
      <c r="G921">
        <f>IF(_xlfn.XLOOKUP(tblOrders4[[#This Row],[Product ID]],tblProducts[Item],tblProducts[Weight])&lt;40,_xlfn.XLOOKUP(tblOrders4[[#This Row],[Product ID]],tblProducts[Item],tblProducts[Weight]),"BULK")</f>
        <v>10</v>
      </c>
      <c r="H921">
        <f>_xlfn.LET(_xlpm.weight,_xlfn.XLOOKUP(tblOrders4[[#This Row],[Product ID]],tblProducts[Item],tblProducts[Weight]),
IF(_xlpm.weight&lt;40,_xlpm.weight,"BULK"))</f>
        <v>10</v>
      </c>
    </row>
    <row r="922" spans="2:8" x14ac:dyDescent="0.25">
      <c r="B922">
        <v>5940</v>
      </c>
      <c r="C922" s="18">
        <v>44589</v>
      </c>
      <c r="D922" t="s">
        <v>3643</v>
      </c>
      <c r="E922">
        <v>1</v>
      </c>
      <c r="F922" t="s">
        <v>3655</v>
      </c>
      <c r="G922">
        <f>IF(_xlfn.XLOOKUP(tblOrders4[[#This Row],[Product ID]],tblProducts[Item],tblProducts[Weight])&lt;40,_xlfn.XLOOKUP(tblOrders4[[#This Row],[Product ID]],tblProducts[Item],tblProducts[Weight]),"BULK")</f>
        <v>12</v>
      </c>
      <c r="H922">
        <f>_xlfn.LET(_xlpm.weight,_xlfn.XLOOKUP(tblOrders4[[#This Row],[Product ID]],tblProducts[Item],tblProducts[Weight]),
IF(_xlpm.weight&lt;40,_xlpm.weight,"BULK"))</f>
        <v>12</v>
      </c>
    </row>
    <row r="923" spans="2:8" x14ac:dyDescent="0.25">
      <c r="B923">
        <v>5941</v>
      </c>
      <c r="C923" s="18">
        <v>44590</v>
      </c>
      <c r="D923" t="s">
        <v>3659</v>
      </c>
      <c r="E923">
        <v>2</v>
      </c>
      <c r="F923" t="s">
        <v>3655</v>
      </c>
      <c r="G923" t="str">
        <f>IF(_xlfn.XLOOKUP(tblOrders4[[#This Row],[Product ID]],tblProducts[Item],tblProducts[Weight])&lt;40,_xlfn.XLOOKUP(tblOrders4[[#This Row],[Product ID]],tblProducts[Item],tblProducts[Weight]),"BULK")</f>
        <v>BULK</v>
      </c>
      <c r="H923" t="str">
        <f>_xlfn.LET(_xlpm.weight,_xlfn.XLOOKUP(tblOrders4[[#This Row],[Product ID]],tblProducts[Item],tblProducts[Weight]),
IF(_xlpm.weight&lt;40,_xlpm.weight,"BULK"))</f>
        <v>BULK</v>
      </c>
    </row>
    <row r="924" spans="2:8" x14ac:dyDescent="0.25">
      <c r="B924">
        <v>5942</v>
      </c>
      <c r="C924" s="18">
        <v>44590</v>
      </c>
      <c r="D924" t="s">
        <v>3652</v>
      </c>
      <c r="E924">
        <v>4</v>
      </c>
      <c r="F924" t="s">
        <v>3653</v>
      </c>
      <c r="G924">
        <f>IF(_xlfn.XLOOKUP(tblOrders4[[#This Row],[Product ID]],tblProducts[Item],tblProducts[Weight])&lt;40,_xlfn.XLOOKUP(tblOrders4[[#This Row],[Product ID]],tblProducts[Item],tblProducts[Weight]),"BULK")</f>
        <v>38</v>
      </c>
      <c r="H924">
        <f>_xlfn.LET(_xlpm.weight,_xlfn.XLOOKUP(tblOrders4[[#This Row],[Product ID]],tblProducts[Item],tblProducts[Weight]),
IF(_xlpm.weight&lt;40,_xlpm.weight,"BULK"))</f>
        <v>38</v>
      </c>
    </row>
    <row r="925" spans="2:8" x14ac:dyDescent="0.25">
      <c r="B925">
        <v>5943</v>
      </c>
      <c r="C925" s="18">
        <v>44590</v>
      </c>
      <c r="D925" t="s">
        <v>3658</v>
      </c>
      <c r="E925">
        <v>3</v>
      </c>
      <c r="F925" t="s">
        <v>3648</v>
      </c>
      <c r="G925">
        <f>IF(_xlfn.XLOOKUP(tblOrders4[[#This Row],[Product ID]],tblProducts[Item],tblProducts[Weight])&lt;40,_xlfn.XLOOKUP(tblOrders4[[#This Row],[Product ID]],tblProducts[Item],tblProducts[Weight]),"BULK")</f>
        <v>10</v>
      </c>
      <c r="H925">
        <f>_xlfn.LET(_xlpm.weight,_xlfn.XLOOKUP(tblOrders4[[#This Row],[Product ID]],tblProducts[Item],tblProducts[Weight]),
IF(_xlpm.weight&lt;40,_xlpm.weight,"BULK"))</f>
        <v>10</v>
      </c>
    </row>
    <row r="926" spans="2:8" x14ac:dyDescent="0.25">
      <c r="B926">
        <v>5944</v>
      </c>
      <c r="C926" s="18">
        <v>44590</v>
      </c>
      <c r="D926" t="s">
        <v>3656</v>
      </c>
      <c r="E926">
        <v>1</v>
      </c>
      <c r="F926" t="s">
        <v>3644</v>
      </c>
      <c r="G926">
        <f>IF(_xlfn.XLOOKUP(tblOrders4[[#This Row],[Product ID]],tblProducts[Item],tblProducts[Weight])&lt;40,_xlfn.XLOOKUP(tblOrders4[[#This Row],[Product ID]],tblProducts[Item],tblProducts[Weight]),"BULK")</f>
        <v>33</v>
      </c>
      <c r="H926">
        <f>_xlfn.LET(_xlpm.weight,_xlfn.XLOOKUP(tblOrders4[[#This Row],[Product ID]],tblProducts[Item],tblProducts[Weight]),
IF(_xlpm.weight&lt;40,_xlpm.weight,"BULK"))</f>
        <v>33</v>
      </c>
    </row>
    <row r="927" spans="2:8" x14ac:dyDescent="0.25">
      <c r="B927">
        <v>5945</v>
      </c>
      <c r="C927" s="18">
        <v>44590</v>
      </c>
      <c r="D927" t="s">
        <v>3652</v>
      </c>
      <c r="E927">
        <v>4</v>
      </c>
      <c r="F927" t="s">
        <v>3657</v>
      </c>
      <c r="G927">
        <f>IF(_xlfn.XLOOKUP(tblOrders4[[#This Row],[Product ID]],tblProducts[Item],tblProducts[Weight])&lt;40,_xlfn.XLOOKUP(tblOrders4[[#This Row],[Product ID]],tblProducts[Item],tblProducts[Weight]),"BULK")</f>
        <v>38</v>
      </c>
      <c r="H927">
        <f>_xlfn.LET(_xlpm.weight,_xlfn.XLOOKUP(tblOrders4[[#This Row],[Product ID]],tblProducts[Item],tblProducts[Weight]),
IF(_xlpm.weight&lt;40,_xlpm.weight,"BULK"))</f>
        <v>38</v>
      </c>
    </row>
    <row r="928" spans="2:8" x14ac:dyDescent="0.25">
      <c r="B928">
        <v>5946</v>
      </c>
      <c r="C928" s="18">
        <v>44590</v>
      </c>
      <c r="D928" t="s">
        <v>3656</v>
      </c>
      <c r="E928">
        <v>3</v>
      </c>
      <c r="F928" t="s">
        <v>3647</v>
      </c>
      <c r="G928">
        <f>IF(_xlfn.XLOOKUP(tblOrders4[[#This Row],[Product ID]],tblProducts[Item],tblProducts[Weight])&lt;40,_xlfn.XLOOKUP(tblOrders4[[#This Row],[Product ID]],tblProducts[Item],tblProducts[Weight]),"BULK")</f>
        <v>33</v>
      </c>
      <c r="H928">
        <f>_xlfn.LET(_xlpm.weight,_xlfn.XLOOKUP(tblOrders4[[#This Row],[Product ID]],tblProducts[Item],tblProducts[Weight]),
IF(_xlpm.weight&lt;40,_xlpm.weight,"BULK"))</f>
        <v>33</v>
      </c>
    </row>
    <row r="929" spans="2:8" x14ac:dyDescent="0.25">
      <c r="B929">
        <v>5947</v>
      </c>
      <c r="C929" s="18">
        <v>44590</v>
      </c>
      <c r="D929" t="s">
        <v>3652</v>
      </c>
      <c r="E929">
        <v>3</v>
      </c>
      <c r="F929" t="s">
        <v>3644</v>
      </c>
      <c r="G929">
        <f>IF(_xlfn.XLOOKUP(tblOrders4[[#This Row],[Product ID]],tblProducts[Item],tblProducts[Weight])&lt;40,_xlfn.XLOOKUP(tblOrders4[[#This Row],[Product ID]],tblProducts[Item],tblProducts[Weight]),"BULK")</f>
        <v>38</v>
      </c>
      <c r="H929">
        <f>_xlfn.LET(_xlpm.weight,_xlfn.XLOOKUP(tblOrders4[[#This Row],[Product ID]],tblProducts[Item],tblProducts[Weight]),
IF(_xlpm.weight&lt;40,_xlpm.weight,"BULK"))</f>
        <v>38</v>
      </c>
    </row>
    <row r="930" spans="2:8" x14ac:dyDescent="0.25">
      <c r="B930">
        <v>5948</v>
      </c>
      <c r="C930" s="18">
        <v>44590</v>
      </c>
      <c r="D930" t="s">
        <v>3656</v>
      </c>
      <c r="E930">
        <v>4</v>
      </c>
      <c r="F930" t="s">
        <v>3648</v>
      </c>
      <c r="G930">
        <f>IF(_xlfn.XLOOKUP(tblOrders4[[#This Row],[Product ID]],tblProducts[Item],tblProducts[Weight])&lt;40,_xlfn.XLOOKUP(tblOrders4[[#This Row],[Product ID]],tblProducts[Item],tblProducts[Weight]),"BULK")</f>
        <v>33</v>
      </c>
      <c r="H930">
        <f>_xlfn.LET(_xlpm.weight,_xlfn.XLOOKUP(tblOrders4[[#This Row],[Product ID]],tblProducts[Item],tblProducts[Weight]),
IF(_xlpm.weight&lt;40,_xlpm.weight,"BULK"))</f>
        <v>33</v>
      </c>
    </row>
    <row r="931" spans="2:8" x14ac:dyDescent="0.25">
      <c r="B931">
        <v>5949</v>
      </c>
      <c r="C931" s="18">
        <v>44590</v>
      </c>
      <c r="D931" t="s">
        <v>3659</v>
      </c>
      <c r="E931">
        <v>2</v>
      </c>
      <c r="F931" t="s">
        <v>3657</v>
      </c>
      <c r="G931" t="str">
        <f>IF(_xlfn.XLOOKUP(tblOrders4[[#This Row],[Product ID]],tblProducts[Item],tblProducts[Weight])&lt;40,_xlfn.XLOOKUP(tblOrders4[[#This Row],[Product ID]],tblProducts[Item],tblProducts[Weight]),"BULK")</f>
        <v>BULK</v>
      </c>
      <c r="H931" t="str">
        <f>_xlfn.LET(_xlpm.weight,_xlfn.XLOOKUP(tblOrders4[[#This Row],[Product ID]],tblProducts[Item],tblProducts[Weight]),
IF(_xlpm.weight&lt;40,_xlpm.weight,"BULK"))</f>
        <v>BULK</v>
      </c>
    </row>
    <row r="932" spans="2:8" x14ac:dyDescent="0.25">
      <c r="B932">
        <v>5950</v>
      </c>
      <c r="C932" s="18">
        <v>44590</v>
      </c>
      <c r="D932" t="s">
        <v>3646</v>
      </c>
      <c r="E932">
        <v>2</v>
      </c>
      <c r="F932" t="s">
        <v>3653</v>
      </c>
      <c r="G932">
        <f>IF(_xlfn.XLOOKUP(tblOrders4[[#This Row],[Product ID]],tblProducts[Item],tblProducts[Weight])&lt;40,_xlfn.XLOOKUP(tblOrders4[[#This Row],[Product ID]],tblProducts[Item],tblProducts[Weight]),"BULK")</f>
        <v>29</v>
      </c>
      <c r="H932">
        <f>_xlfn.LET(_xlpm.weight,_xlfn.XLOOKUP(tblOrders4[[#This Row],[Product ID]],tblProducts[Item],tblProducts[Weight]),
IF(_xlpm.weight&lt;40,_xlpm.weight,"BULK"))</f>
        <v>29</v>
      </c>
    </row>
    <row r="933" spans="2:8" x14ac:dyDescent="0.25">
      <c r="B933">
        <v>5951</v>
      </c>
      <c r="C933" s="18">
        <v>44590</v>
      </c>
      <c r="D933" t="s">
        <v>3656</v>
      </c>
      <c r="E933">
        <v>3</v>
      </c>
      <c r="F933" t="s">
        <v>3655</v>
      </c>
      <c r="G933">
        <f>IF(_xlfn.XLOOKUP(tblOrders4[[#This Row],[Product ID]],tblProducts[Item],tblProducts[Weight])&lt;40,_xlfn.XLOOKUP(tblOrders4[[#This Row],[Product ID]],tblProducts[Item],tblProducts[Weight]),"BULK")</f>
        <v>33</v>
      </c>
      <c r="H933">
        <f>_xlfn.LET(_xlpm.weight,_xlfn.XLOOKUP(tblOrders4[[#This Row],[Product ID]],tblProducts[Item],tblProducts[Weight]),
IF(_xlpm.weight&lt;40,_xlpm.weight,"BULK"))</f>
        <v>33</v>
      </c>
    </row>
    <row r="934" spans="2:8" x14ac:dyDescent="0.25">
      <c r="B934">
        <v>5952</v>
      </c>
      <c r="C934" s="18">
        <v>44590</v>
      </c>
      <c r="D934" t="s">
        <v>3649</v>
      </c>
      <c r="E934">
        <v>3</v>
      </c>
      <c r="F934" t="s">
        <v>3648</v>
      </c>
      <c r="G934">
        <f>IF(_xlfn.XLOOKUP(tblOrders4[[#This Row],[Product ID]],tblProducts[Item],tblProducts[Weight])&lt;40,_xlfn.XLOOKUP(tblOrders4[[#This Row],[Product ID]],tblProducts[Item],tblProducts[Weight]),"BULK")</f>
        <v>29</v>
      </c>
      <c r="H934">
        <f>_xlfn.LET(_xlpm.weight,_xlfn.XLOOKUP(tblOrders4[[#This Row],[Product ID]],tblProducts[Item],tblProducts[Weight]),
IF(_xlpm.weight&lt;40,_xlpm.weight,"BULK"))</f>
        <v>29</v>
      </c>
    </row>
    <row r="935" spans="2:8" x14ac:dyDescent="0.25">
      <c r="B935">
        <v>5953</v>
      </c>
      <c r="C935" s="18">
        <v>44590</v>
      </c>
      <c r="D935" t="s">
        <v>3659</v>
      </c>
      <c r="E935">
        <v>1</v>
      </c>
      <c r="F935" t="s">
        <v>3644</v>
      </c>
      <c r="G935" t="str">
        <f>IF(_xlfn.XLOOKUP(tblOrders4[[#This Row],[Product ID]],tblProducts[Item],tblProducts[Weight])&lt;40,_xlfn.XLOOKUP(tblOrders4[[#This Row],[Product ID]],tblProducts[Item],tblProducts[Weight]),"BULK")</f>
        <v>BULK</v>
      </c>
      <c r="H935" t="str">
        <f>_xlfn.LET(_xlpm.weight,_xlfn.XLOOKUP(tblOrders4[[#This Row],[Product ID]],tblProducts[Item],tblProducts[Weight]),
IF(_xlpm.weight&lt;40,_xlpm.weight,"BULK"))</f>
        <v>BULK</v>
      </c>
    </row>
    <row r="936" spans="2:8" x14ac:dyDescent="0.25">
      <c r="B936">
        <v>5954</v>
      </c>
      <c r="C936" s="18">
        <v>44590</v>
      </c>
      <c r="D936" t="s">
        <v>3643</v>
      </c>
      <c r="E936">
        <v>1</v>
      </c>
      <c r="F936" t="s">
        <v>3647</v>
      </c>
      <c r="G936">
        <f>IF(_xlfn.XLOOKUP(tblOrders4[[#This Row],[Product ID]],tblProducts[Item],tblProducts[Weight])&lt;40,_xlfn.XLOOKUP(tblOrders4[[#This Row],[Product ID]],tblProducts[Item],tblProducts[Weight]),"BULK")</f>
        <v>12</v>
      </c>
      <c r="H936">
        <f>_xlfn.LET(_xlpm.weight,_xlfn.XLOOKUP(tblOrders4[[#This Row],[Product ID]],tblProducts[Item],tblProducts[Weight]),
IF(_xlpm.weight&lt;40,_xlpm.weight,"BULK"))</f>
        <v>12</v>
      </c>
    </row>
    <row r="937" spans="2:8" x14ac:dyDescent="0.25">
      <c r="B937">
        <v>5955</v>
      </c>
      <c r="C937" s="18">
        <v>44590</v>
      </c>
      <c r="D937" t="s">
        <v>3656</v>
      </c>
      <c r="E937">
        <v>3</v>
      </c>
      <c r="F937" t="s">
        <v>3644</v>
      </c>
      <c r="G937">
        <f>IF(_xlfn.XLOOKUP(tblOrders4[[#This Row],[Product ID]],tblProducts[Item],tblProducts[Weight])&lt;40,_xlfn.XLOOKUP(tblOrders4[[#This Row],[Product ID]],tblProducts[Item],tblProducts[Weight]),"BULK")</f>
        <v>33</v>
      </c>
      <c r="H937">
        <f>_xlfn.LET(_xlpm.weight,_xlfn.XLOOKUP(tblOrders4[[#This Row],[Product ID]],tblProducts[Item],tblProducts[Weight]),
IF(_xlpm.weight&lt;40,_xlpm.weight,"BULK"))</f>
        <v>33</v>
      </c>
    </row>
    <row r="938" spans="2:8" x14ac:dyDescent="0.25">
      <c r="B938">
        <v>5956</v>
      </c>
      <c r="C938" s="18">
        <v>44590</v>
      </c>
      <c r="D938" t="s">
        <v>3649</v>
      </c>
      <c r="E938">
        <v>1</v>
      </c>
      <c r="F938" t="s">
        <v>3644</v>
      </c>
      <c r="G938">
        <f>IF(_xlfn.XLOOKUP(tblOrders4[[#This Row],[Product ID]],tblProducts[Item],tblProducts[Weight])&lt;40,_xlfn.XLOOKUP(tblOrders4[[#This Row],[Product ID]],tblProducts[Item],tblProducts[Weight]),"BULK")</f>
        <v>29</v>
      </c>
      <c r="H938">
        <f>_xlfn.LET(_xlpm.weight,_xlfn.XLOOKUP(tblOrders4[[#This Row],[Product ID]],tblProducts[Item],tblProducts[Weight]),
IF(_xlpm.weight&lt;40,_xlpm.weight,"BULK"))</f>
        <v>29</v>
      </c>
    </row>
    <row r="939" spans="2:8" x14ac:dyDescent="0.25">
      <c r="B939">
        <v>5957</v>
      </c>
      <c r="C939" s="18">
        <v>44590</v>
      </c>
      <c r="D939" t="s">
        <v>3646</v>
      </c>
      <c r="E939">
        <v>1</v>
      </c>
      <c r="F939" t="s">
        <v>3655</v>
      </c>
      <c r="G939">
        <f>IF(_xlfn.XLOOKUP(tblOrders4[[#This Row],[Product ID]],tblProducts[Item],tblProducts[Weight])&lt;40,_xlfn.XLOOKUP(tblOrders4[[#This Row],[Product ID]],tblProducts[Item],tblProducts[Weight]),"BULK")</f>
        <v>29</v>
      </c>
      <c r="H939">
        <f>_xlfn.LET(_xlpm.weight,_xlfn.XLOOKUP(tblOrders4[[#This Row],[Product ID]],tblProducts[Item],tblProducts[Weight]),
IF(_xlpm.weight&lt;40,_xlpm.weight,"BULK"))</f>
        <v>29</v>
      </c>
    </row>
    <row r="940" spans="2:8" x14ac:dyDescent="0.25">
      <c r="B940">
        <v>5958</v>
      </c>
      <c r="C940" s="18">
        <v>44590</v>
      </c>
      <c r="D940" t="s">
        <v>3651</v>
      </c>
      <c r="E940">
        <v>3</v>
      </c>
      <c r="F940" t="s">
        <v>3647</v>
      </c>
      <c r="G940">
        <f>IF(_xlfn.XLOOKUP(tblOrders4[[#This Row],[Product ID]],tblProducts[Item],tblProducts[Weight])&lt;40,_xlfn.XLOOKUP(tblOrders4[[#This Row],[Product ID]],tblProducts[Item],tblProducts[Weight]),"BULK")</f>
        <v>10</v>
      </c>
      <c r="H940">
        <f>_xlfn.LET(_xlpm.weight,_xlfn.XLOOKUP(tblOrders4[[#This Row],[Product ID]],tblProducts[Item],tblProducts[Weight]),
IF(_xlpm.weight&lt;40,_xlpm.weight,"BULK"))</f>
        <v>10</v>
      </c>
    </row>
    <row r="941" spans="2:8" x14ac:dyDescent="0.25">
      <c r="B941">
        <v>5959</v>
      </c>
      <c r="C941" s="18">
        <v>44590</v>
      </c>
      <c r="D941" t="s">
        <v>3652</v>
      </c>
      <c r="E941">
        <v>4</v>
      </c>
      <c r="F941" t="s">
        <v>3655</v>
      </c>
      <c r="G941">
        <f>IF(_xlfn.XLOOKUP(tblOrders4[[#This Row],[Product ID]],tblProducts[Item],tblProducts[Weight])&lt;40,_xlfn.XLOOKUP(tblOrders4[[#This Row],[Product ID]],tblProducts[Item],tblProducts[Weight]),"BULK")</f>
        <v>38</v>
      </c>
      <c r="H941">
        <f>_xlfn.LET(_xlpm.weight,_xlfn.XLOOKUP(tblOrders4[[#This Row],[Product ID]],tblProducts[Item],tblProducts[Weight]),
IF(_xlpm.weight&lt;40,_xlpm.weight,"BULK"))</f>
        <v>38</v>
      </c>
    </row>
    <row r="942" spans="2:8" x14ac:dyDescent="0.25">
      <c r="B942">
        <v>5960</v>
      </c>
      <c r="C942" s="18">
        <v>44590</v>
      </c>
      <c r="D942" t="s">
        <v>3645</v>
      </c>
      <c r="E942">
        <v>1</v>
      </c>
      <c r="F942" t="s">
        <v>3647</v>
      </c>
      <c r="G942" t="str">
        <f>IF(_xlfn.XLOOKUP(tblOrders4[[#This Row],[Product ID]],tblProducts[Item],tblProducts[Weight])&lt;40,_xlfn.XLOOKUP(tblOrders4[[#This Row],[Product ID]],tblProducts[Item],tblProducts[Weight]),"BULK")</f>
        <v>BULK</v>
      </c>
      <c r="H942" t="str">
        <f>_xlfn.LET(_xlpm.weight,_xlfn.XLOOKUP(tblOrders4[[#This Row],[Product ID]],tblProducts[Item],tblProducts[Weight]),
IF(_xlpm.weight&lt;40,_xlpm.weight,"BULK"))</f>
        <v>BULK</v>
      </c>
    </row>
    <row r="943" spans="2:8" x14ac:dyDescent="0.25">
      <c r="B943">
        <v>5961</v>
      </c>
      <c r="C943" s="18">
        <v>44590</v>
      </c>
      <c r="D943" t="s">
        <v>3658</v>
      </c>
      <c r="E943">
        <v>1</v>
      </c>
      <c r="F943" t="s">
        <v>3653</v>
      </c>
      <c r="G943">
        <f>IF(_xlfn.XLOOKUP(tblOrders4[[#This Row],[Product ID]],tblProducts[Item],tblProducts[Weight])&lt;40,_xlfn.XLOOKUP(tblOrders4[[#This Row],[Product ID]],tblProducts[Item],tblProducts[Weight]),"BULK")</f>
        <v>10</v>
      </c>
      <c r="H943">
        <f>_xlfn.LET(_xlpm.weight,_xlfn.XLOOKUP(tblOrders4[[#This Row],[Product ID]],tblProducts[Item],tblProducts[Weight]),
IF(_xlpm.weight&lt;40,_xlpm.weight,"BULK"))</f>
        <v>10</v>
      </c>
    </row>
    <row r="944" spans="2:8" x14ac:dyDescent="0.25">
      <c r="B944">
        <v>5962</v>
      </c>
      <c r="C944" s="18">
        <v>44590</v>
      </c>
      <c r="D944" t="s">
        <v>3646</v>
      </c>
      <c r="E944">
        <v>3</v>
      </c>
      <c r="F944" t="s">
        <v>3648</v>
      </c>
      <c r="G944">
        <f>IF(_xlfn.XLOOKUP(tblOrders4[[#This Row],[Product ID]],tblProducts[Item],tblProducts[Weight])&lt;40,_xlfn.XLOOKUP(tblOrders4[[#This Row],[Product ID]],tblProducts[Item],tblProducts[Weight]),"BULK")</f>
        <v>29</v>
      </c>
      <c r="H944">
        <f>_xlfn.LET(_xlpm.weight,_xlfn.XLOOKUP(tblOrders4[[#This Row],[Product ID]],tblProducts[Item],tblProducts[Weight]),
IF(_xlpm.weight&lt;40,_xlpm.weight,"BULK"))</f>
        <v>29</v>
      </c>
    </row>
    <row r="945" spans="2:8" x14ac:dyDescent="0.25">
      <c r="B945">
        <v>5963</v>
      </c>
      <c r="C945" s="18">
        <v>44590</v>
      </c>
      <c r="D945" t="s">
        <v>3651</v>
      </c>
      <c r="E945">
        <v>2</v>
      </c>
      <c r="F945" t="s">
        <v>3653</v>
      </c>
      <c r="G945">
        <f>IF(_xlfn.XLOOKUP(tblOrders4[[#This Row],[Product ID]],tblProducts[Item],tblProducts[Weight])&lt;40,_xlfn.XLOOKUP(tblOrders4[[#This Row],[Product ID]],tblProducts[Item],tblProducts[Weight]),"BULK")</f>
        <v>10</v>
      </c>
      <c r="H945">
        <f>_xlfn.LET(_xlpm.weight,_xlfn.XLOOKUP(tblOrders4[[#This Row],[Product ID]],tblProducts[Item],tblProducts[Weight]),
IF(_xlpm.weight&lt;40,_xlpm.weight,"BULK"))</f>
        <v>10</v>
      </c>
    </row>
    <row r="946" spans="2:8" x14ac:dyDescent="0.25">
      <c r="B946">
        <v>5964</v>
      </c>
      <c r="C946" s="18">
        <v>44590</v>
      </c>
      <c r="D946" t="s">
        <v>3652</v>
      </c>
      <c r="E946">
        <v>1</v>
      </c>
      <c r="F946" t="s">
        <v>3647</v>
      </c>
      <c r="G946">
        <f>IF(_xlfn.XLOOKUP(tblOrders4[[#This Row],[Product ID]],tblProducts[Item],tblProducts[Weight])&lt;40,_xlfn.XLOOKUP(tblOrders4[[#This Row],[Product ID]],tblProducts[Item],tblProducts[Weight]),"BULK")</f>
        <v>38</v>
      </c>
      <c r="H946">
        <f>_xlfn.LET(_xlpm.weight,_xlfn.XLOOKUP(tblOrders4[[#This Row],[Product ID]],tblProducts[Item],tblProducts[Weight]),
IF(_xlpm.weight&lt;40,_xlpm.weight,"BULK"))</f>
        <v>38</v>
      </c>
    </row>
    <row r="947" spans="2:8" x14ac:dyDescent="0.25">
      <c r="B947">
        <v>5965</v>
      </c>
      <c r="C947" s="18">
        <v>44590</v>
      </c>
      <c r="D947" t="s">
        <v>3646</v>
      </c>
      <c r="E947">
        <v>2</v>
      </c>
      <c r="F947" t="s">
        <v>3648</v>
      </c>
      <c r="G947">
        <f>IF(_xlfn.XLOOKUP(tblOrders4[[#This Row],[Product ID]],tblProducts[Item],tblProducts[Weight])&lt;40,_xlfn.XLOOKUP(tblOrders4[[#This Row],[Product ID]],tblProducts[Item],tblProducts[Weight]),"BULK")</f>
        <v>29</v>
      </c>
      <c r="H947">
        <f>_xlfn.LET(_xlpm.weight,_xlfn.XLOOKUP(tblOrders4[[#This Row],[Product ID]],tblProducts[Item],tblProducts[Weight]),
IF(_xlpm.weight&lt;40,_xlpm.weight,"BULK"))</f>
        <v>29</v>
      </c>
    </row>
    <row r="948" spans="2:8" x14ac:dyDescent="0.25">
      <c r="B948">
        <v>5966</v>
      </c>
      <c r="C948" s="18">
        <v>44590</v>
      </c>
      <c r="D948" t="s">
        <v>3659</v>
      </c>
      <c r="E948">
        <v>1</v>
      </c>
      <c r="F948" t="s">
        <v>3655</v>
      </c>
      <c r="G948" t="str">
        <f>IF(_xlfn.XLOOKUP(tblOrders4[[#This Row],[Product ID]],tblProducts[Item],tblProducts[Weight])&lt;40,_xlfn.XLOOKUP(tblOrders4[[#This Row],[Product ID]],tblProducts[Item],tblProducts[Weight]),"BULK")</f>
        <v>BULK</v>
      </c>
      <c r="H948" t="str">
        <f>_xlfn.LET(_xlpm.weight,_xlfn.XLOOKUP(tblOrders4[[#This Row],[Product ID]],tblProducts[Item],tblProducts[Weight]),
IF(_xlpm.weight&lt;40,_xlpm.weight,"BULK"))</f>
        <v>BULK</v>
      </c>
    </row>
    <row r="949" spans="2:8" x14ac:dyDescent="0.25">
      <c r="B949">
        <v>5967</v>
      </c>
      <c r="C949" s="18">
        <v>44590</v>
      </c>
      <c r="D949" t="s">
        <v>3656</v>
      </c>
      <c r="E949">
        <v>2</v>
      </c>
      <c r="F949" t="s">
        <v>3648</v>
      </c>
      <c r="G949">
        <f>IF(_xlfn.XLOOKUP(tblOrders4[[#This Row],[Product ID]],tblProducts[Item],tblProducts[Weight])&lt;40,_xlfn.XLOOKUP(tblOrders4[[#This Row],[Product ID]],tblProducts[Item],tblProducts[Weight]),"BULK")</f>
        <v>33</v>
      </c>
      <c r="H949">
        <f>_xlfn.LET(_xlpm.weight,_xlfn.XLOOKUP(tblOrders4[[#This Row],[Product ID]],tblProducts[Item],tblProducts[Weight]),
IF(_xlpm.weight&lt;40,_xlpm.weight,"BULK"))</f>
        <v>33</v>
      </c>
    </row>
    <row r="950" spans="2:8" x14ac:dyDescent="0.25">
      <c r="B950">
        <v>5968</v>
      </c>
      <c r="C950" s="18">
        <v>44590</v>
      </c>
      <c r="D950" t="s">
        <v>3650</v>
      </c>
      <c r="E950">
        <v>4</v>
      </c>
      <c r="F950" t="s">
        <v>3655</v>
      </c>
      <c r="G950">
        <f>IF(_xlfn.XLOOKUP(tblOrders4[[#This Row],[Product ID]],tblProducts[Item],tblProducts[Weight])&lt;40,_xlfn.XLOOKUP(tblOrders4[[#This Row],[Product ID]],tblProducts[Item],tblProducts[Weight]),"BULK")</f>
        <v>8</v>
      </c>
      <c r="H950">
        <f>_xlfn.LET(_xlpm.weight,_xlfn.XLOOKUP(tblOrders4[[#This Row],[Product ID]],tblProducts[Item],tblProducts[Weight]),
IF(_xlpm.weight&lt;40,_xlpm.weight,"BULK"))</f>
        <v>8</v>
      </c>
    </row>
    <row r="951" spans="2:8" x14ac:dyDescent="0.25">
      <c r="B951">
        <v>5969</v>
      </c>
      <c r="C951" s="18">
        <v>44590</v>
      </c>
      <c r="D951" t="s">
        <v>3650</v>
      </c>
      <c r="E951">
        <v>3</v>
      </c>
      <c r="F951" t="s">
        <v>3648</v>
      </c>
      <c r="G951">
        <f>IF(_xlfn.XLOOKUP(tblOrders4[[#This Row],[Product ID]],tblProducts[Item],tblProducts[Weight])&lt;40,_xlfn.XLOOKUP(tblOrders4[[#This Row],[Product ID]],tblProducts[Item],tblProducts[Weight]),"BULK")</f>
        <v>8</v>
      </c>
      <c r="H951">
        <f>_xlfn.LET(_xlpm.weight,_xlfn.XLOOKUP(tblOrders4[[#This Row],[Product ID]],tblProducts[Item],tblProducts[Weight]),
IF(_xlpm.weight&lt;40,_xlpm.weight,"BULK"))</f>
        <v>8</v>
      </c>
    </row>
    <row r="952" spans="2:8" x14ac:dyDescent="0.25">
      <c r="B952">
        <v>5970</v>
      </c>
      <c r="C952" s="18">
        <v>44590</v>
      </c>
      <c r="D952" t="s">
        <v>3645</v>
      </c>
      <c r="E952">
        <v>4</v>
      </c>
      <c r="F952" t="s">
        <v>3655</v>
      </c>
      <c r="G952" t="str">
        <f>IF(_xlfn.XLOOKUP(tblOrders4[[#This Row],[Product ID]],tblProducts[Item],tblProducts[Weight])&lt;40,_xlfn.XLOOKUP(tblOrders4[[#This Row],[Product ID]],tblProducts[Item],tblProducts[Weight]),"BULK")</f>
        <v>BULK</v>
      </c>
      <c r="H952" t="str">
        <f>_xlfn.LET(_xlpm.weight,_xlfn.XLOOKUP(tblOrders4[[#This Row],[Product ID]],tblProducts[Item],tblProducts[Weight]),
IF(_xlpm.weight&lt;40,_xlpm.weight,"BULK"))</f>
        <v>BULK</v>
      </c>
    </row>
    <row r="953" spans="2:8" x14ac:dyDescent="0.25">
      <c r="B953">
        <v>5971</v>
      </c>
      <c r="C953" s="18">
        <v>44590</v>
      </c>
      <c r="D953" t="s">
        <v>3645</v>
      </c>
      <c r="E953">
        <v>1</v>
      </c>
      <c r="F953" t="s">
        <v>3655</v>
      </c>
      <c r="G953" t="str">
        <f>IF(_xlfn.XLOOKUP(tblOrders4[[#This Row],[Product ID]],tblProducts[Item],tblProducts[Weight])&lt;40,_xlfn.XLOOKUP(tblOrders4[[#This Row],[Product ID]],tblProducts[Item],tblProducts[Weight]),"BULK")</f>
        <v>BULK</v>
      </c>
      <c r="H953" t="str">
        <f>_xlfn.LET(_xlpm.weight,_xlfn.XLOOKUP(tblOrders4[[#This Row],[Product ID]],tblProducts[Item],tblProducts[Weight]),
IF(_xlpm.weight&lt;40,_xlpm.weight,"BULK"))</f>
        <v>BULK</v>
      </c>
    </row>
    <row r="954" spans="2:8" x14ac:dyDescent="0.25">
      <c r="B954">
        <v>5972</v>
      </c>
      <c r="C954" s="18">
        <v>44590</v>
      </c>
      <c r="D954" t="s">
        <v>3658</v>
      </c>
      <c r="E954">
        <v>3</v>
      </c>
      <c r="F954" t="s">
        <v>3653</v>
      </c>
      <c r="G954">
        <f>IF(_xlfn.XLOOKUP(tblOrders4[[#This Row],[Product ID]],tblProducts[Item],tblProducts[Weight])&lt;40,_xlfn.XLOOKUP(tblOrders4[[#This Row],[Product ID]],tblProducts[Item],tblProducts[Weight]),"BULK")</f>
        <v>10</v>
      </c>
      <c r="H954">
        <f>_xlfn.LET(_xlpm.weight,_xlfn.XLOOKUP(tblOrders4[[#This Row],[Product ID]],tblProducts[Item],tblProducts[Weight]),
IF(_xlpm.weight&lt;40,_xlpm.weight,"BULK"))</f>
        <v>10</v>
      </c>
    </row>
    <row r="955" spans="2:8" x14ac:dyDescent="0.25">
      <c r="B955">
        <v>5973</v>
      </c>
      <c r="C955" s="18">
        <v>44590</v>
      </c>
      <c r="D955" t="s">
        <v>3646</v>
      </c>
      <c r="E955">
        <v>3</v>
      </c>
      <c r="F955" t="s">
        <v>3653</v>
      </c>
      <c r="G955">
        <f>IF(_xlfn.XLOOKUP(tblOrders4[[#This Row],[Product ID]],tblProducts[Item],tblProducts[Weight])&lt;40,_xlfn.XLOOKUP(tblOrders4[[#This Row],[Product ID]],tblProducts[Item],tblProducts[Weight]),"BULK")</f>
        <v>29</v>
      </c>
      <c r="H955">
        <f>_xlfn.LET(_xlpm.weight,_xlfn.XLOOKUP(tblOrders4[[#This Row],[Product ID]],tblProducts[Item],tblProducts[Weight]),
IF(_xlpm.weight&lt;40,_xlpm.weight,"BULK"))</f>
        <v>29</v>
      </c>
    </row>
    <row r="956" spans="2:8" x14ac:dyDescent="0.25">
      <c r="B956">
        <v>5974</v>
      </c>
      <c r="C956" s="18">
        <v>44590</v>
      </c>
      <c r="D956" t="s">
        <v>3645</v>
      </c>
      <c r="E956">
        <v>2</v>
      </c>
      <c r="F956" t="s">
        <v>3647</v>
      </c>
      <c r="G956" t="str">
        <f>IF(_xlfn.XLOOKUP(tblOrders4[[#This Row],[Product ID]],tblProducts[Item],tblProducts[Weight])&lt;40,_xlfn.XLOOKUP(tblOrders4[[#This Row],[Product ID]],tblProducts[Item],tblProducts[Weight]),"BULK")</f>
        <v>BULK</v>
      </c>
      <c r="H956" t="str">
        <f>_xlfn.LET(_xlpm.weight,_xlfn.XLOOKUP(tblOrders4[[#This Row],[Product ID]],tblProducts[Item],tblProducts[Weight]),
IF(_xlpm.weight&lt;40,_xlpm.weight,"BULK"))</f>
        <v>BULK</v>
      </c>
    </row>
    <row r="957" spans="2:8" x14ac:dyDescent="0.25">
      <c r="B957">
        <v>5975</v>
      </c>
      <c r="C957" s="18">
        <v>44590</v>
      </c>
      <c r="D957" t="s">
        <v>3651</v>
      </c>
      <c r="E957">
        <v>4</v>
      </c>
      <c r="F957" t="s">
        <v>3653</v>
      </c>
      <c r="G957">
        <f>IF(_xlfn.XLOOKUP(tblOrders4[[#This Row],[Product ID]],tblProducts[Item],tblProducts[Weight])&lt;40,_xlfn.XLOOKUP(tblOrders4[[#This Row],[Product ID]],tblProducts[Item],tblProducts[Weight]),"BULK")</f>
        <v>10</v>
      </c>
      <c r="H957">
        <f>_xlfn.LET(_xlpm.weight,_xlfn.XLOOKUP(tblOrders4[[#This Row],[Product ID]],tblProducts[Item],tblProducts[Weight]),
IF(_xlpm.weight&lt;40,_xlpm.weight,"BULK"))</f>
        <v>10</v>
      </c>
    </row>
    <row r="958" spans="2:8" x14ac:dyDescent="0.25">
      <c r="B958">
        <v>5976</v>
      </c>
      <c r="C958" s="18">
        <v>44590</v>
      </c>
      <c r="D958" t="s">
        <v>3658</v>
      </c>
      <c r="E958">
        <v>1</v>
      </c>
      <c r="F958" t="s">
        <v>3653</v>
      </c>
      <c r="G958">
        <f>IF(_xlfn.XLOOKUP(tblOrders4[[#This Row],[Product ID]],tblProducts[Item],tblProducts[Weight])&lt;40,_xlfn.XLOOKUP(tblOrders4[[#This Row],[Product ID]],tblProducts[Item],tblProducts[Weight]),"BULK")</f>
        <v>10</v>
      </c>
      <c r="H958">
        <f>_xlfn.LET(_xlpm.weight,_xlfn.XLOOKUP(tblOrders4[[#This Row],[Product ID]],tblProducts[Item],tblProducts[Weight]),
IF(_xlpm.weight&lt;40,_xlpm.weight,"BULK"))</f>
        <v>10</v>
      </c>
    </row>
    <row r="959" spans="2:8" x14ac:dyDescent="0.25">
      <c r="B959">
        <v>5977</v>
      </c>
      <c r="C959" s="18">
        <v>44590</v>
      </c>
      <c r="D959" t="s">
        <v>3654</v>
      </c>
      <c r="E959">
        <v>4</v>
      </c>
      <c r="F959" t="s">
        <v>3655</v>
      </c>
      <c r="G959" t="str">
        <f>IF(_xlfn.XLOOKUP(tblOrders4[[#This Row],[Product ID]],tblProducts[Item],tblProducts[Weight])&lt;40,_xlfn.XLOOKUP(tblOrders4[[#This Row],[Product ID]],tblProducts[Item],tblProducts[Weight]),"BULK")</f>
        <v>BULK</v>
      </c>
      <c r="H959" t="str">
        <f>_xlfn.LET(_xlpm.weight,_xlfn.XLOOKUP(tblOrders4[[#This Row],[Product ID]],tblProducts[Item],tblProducts[Weight]),
IF(_xlpm.weight&lt;40,_xlpm.weight,"BULK"))</f>
        <v>BULK</v>
      </c>
    </row>
    <row r="960" spans="2:8" x14ac:dyDescent="0.25">
      <c r="B960">
        <v>5978</v>
      </c>
      <c r="C960" s="18">
        <v>44590</v>
      </c>
      <c r="D960" t="s">
        <v>3654</v>
      </c>
      <c r="E960">
        <v>2</v>
      </c>
      <c r="F960" t="s">
        <v>3657</v>
      </c>
      <c r="G960" t="str">
        <f>IF(_xlfn.XLOOKUP(tblOrders4[[#This Row],[Product ID]],tblProducts[Item],tblProducts[Weight])&lt;40,_xlfn.XLOOKUP(tblOrders4[[#This Row],[Product ID]],tblProducts[Item],tblProducts[Weight]),"BULK")</f>
        <v>BULK</v>
      </c>
      <c r="H960" t="str">
        <f>_xlfn.LET(_xlpm.weight,_xlfn.XLOOKUP(tblOrders4[[#This Row],[Product ID]],tblProducts[Item],tblProducts[Weight]),
IF(_xlpm.weight&lt;40,_xlpm.weight,"BULK"))</f>
        <v>BULK</v>
      </c>
    </row>
    <row r="961" spans="2:8" x14ac:dyDescent="0.25">
      <c r="B961">
        <v>5979</v>
      </c>
      <c r="C961" s="18">
        <v>44590</v>
      </c>
      <c r="D961" t="s">
        <v>3659</v>
      </c>
      <c r="E961">
        <v>1</v>
      </c>
      <c r="F961" t="s">
        <v>3653</v>
      </c>
      <c r="G961" t="str">
        <f>IF(_xlfn.XLOOKUP(tblOrders4[[#This Row],[Product ID]],tblProducts[Item],tblProducts[Weight])&lt;40,_xlfn.XLOOKUP(tblOrders4[[#This Row],[Product ID]],tblProducts[Item],tblProducts[Weight]),"BULK")</f>
        <v>BULK</v>
      </c>
      <c r="H961" t="str">
        <f>_xlfn.LET(_xlpm.weight,_xlfn.XLOOKUP(tblOrders4[[#This Row],[Product ID]],tblProducts[Item],tblProducts[Weight]),
IF(_xlpm.weight&lt;40,_xlpm.weight,"BULK"))</f>
        <v>BULK</v>
      </c>
    </row>
    <row r="962" spans="2:8" x14ac:dyDescent="0.25">
      <c r="B962">
        <v>5980</v>
      </c>
      <c r="C962" s="18">
        <v>44590</v>
      </c>
      <c r="D962" t="s">
        <v>3645</v>
      </c>
      <c r="E962">
        <v>2</v>
      </c>
      <c r="F962" t="s">
        <v>3648</v>
      </c>
      <c r="G962" t="str">
        <f>IF(_xlfn.XLOOKUP(tblOrders4[[#This Row],[Product ID]],tblProducts[Item],tblProducts[Weight])&lt;40,_xlfn.XLOOKUP(tblOrders4[[#This Row],[Product ID]],tblProducts[Item],tblProducts[Weight]),"BULK")</f>
        <v>BULK</v>
      </c>
      <c r="H962" t="str">
        <f>_xlfn.LET(_xlpm.weight,_xlfn.XLOOKUP(tblOrders4[[#This Row],[Product ID]],tblProducts[Item],tblProducts[Weight]),
IF(_xlpm.weight&lt;40,_xlpm.weight,"BULK"))</f>
        <v>BULK</v>
      </c>
    </row>
    <row r="963" spans="2:8" x14ac:dyDescent="0.25">
      <c r="B963">
        <v>5981</v>
      </c>
      <c r="C963" s="18">
        <v>44590</v>
      </c>
      <c r="D963" t="s">
        <v>3646</v>
      </c>
      <c r="E963">
        <v>2</v>
      </c>
      <c r="F963" t="s">
        <v>3655</v>
      </c>
      <c r="G963">
        <f>IF(_xlfn.XLOOKUP(tblOrders4[[#This Row],[Product ID]],tblProducts[Item],tblProducts[Weight])&lt;40,_xlfn.XLOOKUP(tblOrders4[[#This Row],[Product ID]],tblProducts[Item],tblProducts[Weight]),"BULK")</f>
        <v>29</v>
      </c>
      <c r="H963">
        <f>_xlfn.LET(_xlpm.weight,_xlfn.XLOOKUP(tblOrders4[[#This Row],[Product ID]],tblProducts[Item],tblProducts[Weight]),
IF(_xlpm.weight&lt;40,_xlpm.weight,"BULK"))</f>
        <v>29</v>
      </c>
    </row>
    <row r="964" spans="2:8" x14ac:dyDescent="0.25">
      <c r="B964">
        <v>5982</v>
      </c>
      <c r="C964" s="18">
        <v>44590</v>
      </c>
      <c r="D964" t="s">
        <v>3643</v>
      </c>
      <c r="E964">
        <v>1</v>
      </c>
      <c r="F964" t="s">
        <v>3647</v>
      </c>
      <c r="G964">
        <f>IF(_xlfn.XLOOKUP(tblOrders4[[#This Row],[Product ID]],tblProducts[Item],tblProducts[Weight])&lt;40,_xlfn.XLOOKUP(tblOrders4[[#This Row],[Product ID]],tblProducts[Item],tblProducts[Weight]),"BULK")</f>
        <v>12</v>
      </c>
      <c r="H964">
        <f>_xlfn.LET(_xlpm.weight,_xlfn.XLOOKUP(tblOrders4[[#This Row],[Product ID]],tblProducts[Item],tblProducts[Weight]),
IF(_xlpm.weight&lt;40,_xlpm.weight,"BULK"))</f>
        <v>12</v>
      </c>
    </row>
    <row r="965" spans="2:8" x14ac:dyDescent="0.25">
      <c r="B965">
        <v>5983</v>
      </c>
      <c r="C965" s="18">
        <v>44590</v>
      </c>
      <c r="D965" t="s">
        <v>3651</v>
      </c>
      <c r="E965">
        <v>2</v>
      </c>
      <c r="F965" t="s">
        <v>3657</v>
      </c>
      <c r="G965">
        <f>IF(_xlfn.XLOOKUP(tblOrders4[[#This Row],[Product ID]],tblProducts[Item],tblProducts[Weight])&lt;40,_xlfn.XLOOKUP(tblOrders4[[#This Row],[Product ID]],tblProducts[Item],tblProducts[Weight]),"BULK")</f>
        <v>10</v>
      </c>
      <c r="H965">
        <f>_xlfn.LET(_xlpm.weight,_xlfn.XLOOKUP(tblOrders4[[#This Row],[Product ID]],tblProducts[Item],tblProducts[Weight]),
IF(_xlpm.weight&lt;40,_xlpm.weight,"BULK"))</f>
        <v>10</v>
      </c>
    </row>
    <row r="966" spans="2:8" x14ac:dyDescent="0.25">
      <c r="B966">
        <v>5984</v>
      </c>
      <c r="C966" s="18">
        <v>44590</v>
      </c>
      <c r="D966" t="s">
        <v>3645</v>
      </c>
      <c r="E966">
        <v>3</v>
      </c>
      <c r="F966" t="s">
        <v>3655</v>
      </c>
      <c r="G966" t="str">
        <f>IF(_xlfn.XLOOKUP(tblOrders4[[#This Row],[Product ID]],tblProducts[Item],tblProducts[Weight])&lt;40,_xlfn.XLOOKUP(tblOrders4[[#This Row],[Product ID]],tblProducts[Item],tblProducts[Weight]),"BULK")</f>
        <v>BULK</v>
      </c>
      <c r="H966" t="str">
        <f>_xlfn.LET(_xlpm.weight,_xlfn.XLOOKUP(tblOrders4[[#This Row],[Product ID]],tblProducts[Item],tblProducts[Weight]),
IF(_xlpm.weight&lt;40,_xlpm.weight,"BULK"))</f>
        <v>BULK</v>
      </c>
    </row>
    <row r="967" spans="2:8" x14ac:dyDescent="0.25">
      <c r="B967">
        <v>5985</v>
      </c>
      <c r="C967" s="18">
        <v>44590</v>
      </c>
      <c r="D967" t="s">
        <v>3645</v>
      </c>
      <c r="E967">
        <v>4</v>
      </c>
      <c r="F967" t="s">
        <v>3657</v>
      </c>
      <c r="G967" t="str">
        <f>IF(_xlfn.XLOOKUP(tblOrders4[[#This Row],[Product ID]],tblProducts[Item],tblProducts[Weight])&lt;40,_xlfn.XLOOKUP(tblOrders4[[#This Row],[Product ID]],tblProducts[Item],tblProducts[Weight]),"BULK")</f>
        <v>BULK</v>
      </c>
      <c r="H967" t="str">
        <f>_xlfn.LET(_xlpm.weight,_xlfn.XLOOKUP(tblOrders4[[#This Row],[Product ID]],tblProducts[Item],tblProducts[Weight]),
IF(_xlpm.weight&lt;40,_xlpm.weight,"BULK"))</f>
        <v>BULK</v>
      </c>
    </row>
    <row r="968" spans="2:8" x14ac:dyDescent="0.25">
      <c r="B968">
        <v>5986</v>
      </c>
      <c r="C968" s="18">
        <v>44590</v>
      </c>
      <c r="D968" t="s">
        <v>3659</v>
      </c>
      <c r="E968">
        <v>1</v>
      </c>
      <c r="F968" t="s">
        <v>3644</v>
      </c>
      <c r="G968" t="str">
        <f>IF(_xlfn.XLOOKUP(tblOrders4[[#This Row],[Product ID]],tblProducts[Item],tblProducts[Weight])&lt;40,_xlfn.XLOOKUP(tblOrders4[[#This Row],[Product ID]],tblProducts[Item],tblProducts[Weight]),"BULK")</f>
        <v>BULK</v>
      </c>
      <c r="H968" t="str">
        <f>_xlfn.LET(_xlpm.weight,_xlfn.XLOOKUP(tblOrders4[[#This Row],[Product ID]],tblProducts[Item],tblProducts[Weight]),
IF(_xlpm.weight&lt;40,_xlpm.weight,"BULK"))</f>
        <v>BULK</v>
      </c>
    </row>
    <row r="969" spans="2:8" x14ac:dyDescent="0.25">
      <c r="B969">
        <v>5987</v>
      </c>
      <c r="C969" s="18">
        <v>44590</v>
      </c>
      <c r="D969" t="s">
        <v>3651</v>
      </c>
      <c r="E969">
        <v>4</v>
      </c>
      <c r="F969" t="s">
        <v>3647</v>
      </c>
      <c r="G969">
        <f>IF(_xlfn.XLOOKUP(tblOrders4[[#This Row],[Product ID]],tblProducts[Item],tblProducts[Weight])&lt;40,_xlfn.XLOOKUP(tblOrders4[[#This Row],[Product ID]],tblProducts[Item],tblProducts[Weight]),"BULK")</f>
        <v>10</v>
      </c>
      <c r="H969">
        <f>_xlfn.LET(_xlpm.weight,_xlfn.XLOOKUP(tblOrders4[[#This Row],[Product ID]],tblProducts[Item],tblProducts[Weight]),
IF(_xlpm.weight&lt;40,_xlpm.weight,"BULK"))</f>
        <v>10</v>
      </c>
    </row>
    <row r="970" spans="2:8" x14ac:dyDescent="0.25">
      <c r="B970">
        <v>5988</v>
      </c>
      <c r="C970" s="18">
        <v>44590</v>
      </c>
      <c r="D970" t="s">
        <v>3652</v>
      </c>
      <c r="E970">
        <v>3</v>
      </c>
      <c r="F970" t="s">
        <v>3647</v>
      </c>
      <c r="G970">
        <f>IF(_xlfn.XLOOKUP(tblOrders4[[#This Row],[Product ID]],tblProducts[Item],tblProducts[Weight])&lt;40,_xlfn.XLOOKUP(tblOrders4[[#This Row],[Product ID]],tblProducts[Item],tblProducts[Weight]),"BULK")</f>
        <v>38</v>
      </c>
      <c r="H970">
        <f>_xlfn.LET(_xlpm.weight,_xlfn.XLOOKUP(tblOrders4[[#This Row],[Product ID]],tblProducts[Item],tblProducts[Weight]),
IF(_xlpm.weight&lt;40,_xlpm.weight,"BULK"))</f>
        <v>38</v>
      </c>
    </row>
    <row r="971" spans="2:8" x14ac:dyDescent="0.25">
      <c r="B971">
        <v>5989</v>
      </c>
      <c r="C971" s="18">
        <v>44590</v>
      </c>
      <c r="D971" t="s">
        <v>3649</v>
      </c>
      <c r="E971">
        <v>2</v>
      </c>
      <c r="F971" t="s">
        <v>3647</v>
      </c>
      <c r="G971">
        <f>IF(_xlfn.XLOOKUP(tblOrders4[[#This Row],[Product ID]],tblProducts[Item],tblProducts[Weight])&lt;40,_xlfn.XLOOKUP(tblOrders4[[#This Row],[Product ID]],tblProducts[Item],tblProducts[Weight]),"BULK")</f>
        <v>29</v>
      </c>
      <c r="H971">
        <f>_xlfn.LET(_xlpm.weight,_xlfn.XLOOKUP(tblOrders4[[#This Row],[Product ID]],tblProducts[Item],tblProducts[Weight]),
IF(_xlpm.weight&lt;40,_xlpm.weight,"BULK"))</f>
        <v>29</v>
      </c>
    </row>
    <row r="972" spans="2:8" x14ac:dyDescent="0.25">
      <c r="B972">
        <v>5990</v>
      </c>
      <c r="C972" s="18">
        <v>44591</v>
      </c>
      <c r="D972" t="s">
        <v>3652</v>
      </c>
      <c r="E972">
        <v>3</v>
      </c>
      <c r="F972" t="s">
        <v>3653</v>
      </c>
      <c r="G972">
        <f>IF(_xlfn.XLOOKUP(tblOrders4[[#This Row],[Product ID]],tblProducts[Item],tblProducts[Weight])&lt;40,_xlfn.XLOOKUP(tblOrders4[[#This Row],[Product ID]],tblProducts[Item],tblProducts[Weight]),"BULK")</f>
        <v>38</v>
      </c>
      <c r="H972">
        <f>_xlfn.LET(_xlpm.weight,_xlfn.XLOOKUP(tblOrders4[[#This Row],[Product ID]],tblProducts[Item],tblProducts[Weight]),
IF(_xlpm.weight&lt;40,_xlpm.weight,"BULK"))</f>
        <v>38</v>
      </c>
    </row>
    <row r="973" spans="2:8" x14ac:dyDescent="0.25">
      <c r="B973">
        <v>5991</v>
      </c>
      <c r="C973" s="18">
        <v>44591</v>
      </c>
      <c r="D973" t="s">
        <v>3650</v>
      </c>
      <c r="E973">
        <v>1</v>
      </c>
      <c r="F973" t="s">
        <v>3653</v>
      </c>
      <c r="G973">
        <f>IF(_xlfn.XLOOKUP(tblOrders4[[#This Row],[Product ID]],tblProducts[Item],tblProducts[Weight])&lt;40,_xlfn.XLOOKUP(tblOrders4[[#This Row],[Product ID]],tblProducts[Item],tblProducts[Weight]),"BULK")</f>
        <v>8</v>
      </c>
      <c r="H973">
        <f>_xlfn.LET(_xlpm.weight,_xlfn.XLOOKUP(tblOrders4[[#This Row],[Product ID]],tblProducts[Item],tblProducts[Weight]),
IF(_xlpm.weight&lt;40,_xlpm.weight,"BULK"))</f>
        <v>8</v>
      </c>
    </row>
    <row r="974" spans="2:8" x14ac:dyDescent="0.25">
      <c r="B974">
        <v>5992</v>
      </c>
      <c r="C974" s="18">
        <v>44591</v>
      </c>
      <c r="D974" t="s">
        <v>3646</v>
      </c>
      <c r="E974">
        <v>2</v>
      </c>
      <c r="F974" t="s">
        <v>3644</v>
      </c>
      <c r="G974">
        <f>IF(_xlfn.XLOOKUP(tblOrders4[[#This Row],[Product ID]],tblProducts[Item],tblProducts[Weight])&lt;40,_xlfn.XLOOKUP(tblOrders4[[#This Row],[Product ID]],tblProducts[Item],tblProducts[Weight]),"BULK")</f>
        <v>29</v>
      </c>
      <c r="H974">
        <f>_xlfn.LET(_xlpm.weight,_xlfn.XLOOKUP(tblOrders4[[#This Row],[Product ID]],tblProducts[Item],tblProducts[Weight]),
IF(_xlpm.weight&lt;40,_xlpm.weight,"BULK"))</f>
        <v>29</v>
      </c>
    </row>
    <row r="975" spans="2:8" x14ac:dyDescent="0.25">
      <c r="B975">
        <v>5993</v>
      </c>
      <c r="C975" s="18">
        <v>44591</v>
      </c>
      <c r="D975" t="s">
        <v>3652</v>
      </c>
      <c r="E975">
        <v>2</v>
      </c>
      <c r="F975" t="s">
        <v>3655</v>
      </c>
      <c r="G975">
        <f>IF(_xlfn.XLOOKUP(tblOrders4[[#This Row],[Product ID]],tblProducts[Item],tblProducts[Weight])&lt;40,_xlfn.XLOOKUP(tblOrders4[[#This Row],[Product ID]],tblProducts[Item],tblProducts[Weight]),"BULK")</f>
        <v>38</v>
      </c>
      <c r="H975">
        <f>_xlfn.LET(_xlpm.weight,_xlfn.XLOOKUP(tblOrders4[[#This Row],[Product ID]],tblProducts[Item],tblProducts[Weight]),
IF(_xlpm.weight&lt;40,_xlpm.weight,"BULK"))</f>
        <v>38</v>
      </c>
    </row>
    <row r="976" spans="2:8" x14ac:dyDescent="0.25">
      <c r="B976">
        <v>5994</v>
      </c>
      <c r="C976" s="18">
        <v>44591</v>
      </c>
      <c r="D976" t="s">
        <v>3650</v>
      </c>
      <c r="E976">
        <v>3</v>
      </c>
      <c r="F976" t="s">
        <v>3657</v>
      </c>
      <c r="G976">
        <f>IF(_xlfn.XLOOKUP(tblOrders4[[#This Row],[Product ID]],tblProducts[Item],tblProducts[Weight])&lt;40,_xlfn.XLOOKUP(tblOrders4[[#This Row],[Product ID]],tblProducts[Item],tblProducts[Weight]),"BULK")</f>
        <v>8</v>
      </c>
      <c r="H976">
        <f>_xlfn.LET(_xlpm.weight,_xlfn.XLOOKUP(tblOrders4[[#This Row],[Product ID]],tblProducts[Item],tblProducts[Weight]),
IF(_xlpm.weight&lt;40,_xlpm.weight,"BULK"))</f>
        <v>8</v>
      </c>
    </row>
    <row r="977" spans="2:8" x14ac:dyDescent="0.25">
      <c r="B977">
        <v>5995</v>
      </c>
      <c r="C977" s="18">
        <v>44591</v>
      </c>
      <c r="D977" t="s">
        <v>3645</v>
      </c>
      <c r="E977">
        <v>4</v>
      </c>
      <c r="F977" t="s">
        <v>3647</v>
      </c>
      <c r="G977" t="str">
        <f>IF(_xlfn.XLOOKUP(tblOrders4[[#This Row],[Product ID]],tblProducts[Item],tblProducts[Weight])&lt;40,_xlfn.XLOOKUP(tblOrders4[[#This Row],[Product ID]],tblProducts[Item],tblProducts[Weight]),"BULK")</f>
        <v>BULK</v>
      </c>
      <c r="H977" t="str">
        <f>_xlfn.LET(_xlpm.weight,_xlfn.XLOOKUP(tblOrders4[[#This Row],[Product ID]],tblProducts[Item],tblProducts[Weight]),
IF(_xlpm.weight&lt;40,_xlpm.weight,"BULK"))</f>
        <v>BULK</v>
      </c>
    </row>
    <row r="978" spans="2:8" x14ac:dyDescent="0.25">
      <c r="B978">
        <v>5996</v>
      </c>
      <c r="C978" s="18">
        <v>44591</v>
      </c>
      <c r="D978" t="s">
        <v>3646</v>
      </c>
      <c r="E978">
        <v>3</v>
      </c>
      <c r="F978" t="s">
        <v>3653</v>
      </c>
      <c r="G978">
        <f>IF(_xlfn.XLOOKUP(tblOrders4[[#This Row],[Product ID]],tblProducts[Item],tblProducts[Weight])&lt;40,_xlfn.XLOOKUP(tblOrders4[[#This Row],[Product ID]],tblProducts[Item],tblProducts[Weight]),"BULK")</f>
        <v>29</v>
      </c>
      <c r="H978">
        <f>_xlfn.LET(_xlpm.weight,_xlfn.XLOOKUP(tblOrders4[[#This Row],[Product ID]],tblProducts[Item],tblProducts[Weight]),
IF(_xlpm.weight&lt;40,_xlpm.weight,"BULK"))</f>
        <v>29</v>
      </c>
    </row>
    <row r="979" spans="2:8" x14ac:dyDescent="0.25">
      <c r="B979">
        <v>5997</v>
      </c>
      <c r="C979" s="18">
        <v>44591</v>
      </c>
      <c r="D979" t="s">
        <v>3652</v>
      </c>
      <c r="E979">
        <v>4</v>
      </c>
      <c r="F979" t="s">
        <v>3653</v>
      </c>
      <c r="G979">
        <f>IF(_xlfn.XLOOKUP(tblOrders4[[#This Row],[Product ID]],tblProducts[Item],tblProducts[Weight])&lt;40,_xlfn.XLOOKUP(tblOrders4[[#This Row],[Product ID]],tblProducts[Item],tblProducts[Weight]),"BULK")</f>
        <v>38</v>
      </c>
      <c r="H979">
        <f>_xlfn.LET(_xlpm.weight,_xlfn.XLOOKUP(tblOrders4[[#This Row],[Product ID]],tblProducts[Item],tblProducts[Weight]),
IF(_xlpm.weight&lt;40,_xlpm.weight,"BULK"))</f>
        <v>38</v>
      </c>
    </row>
    <row r="980" spans="2:8" x14ac:dyDescent="0.25">
      <c r="B980">
        <v>5998</v>
      </c>
      <c r="C980" s="18">
        <v>44591</v>
      </c>
      <c r="D980" t="s">
        <v>3645</v>
      </c>
      <c r="E980">
        <v>1</v>
      </c>
      <c r="F980" t="s">
        <v>3644</v>
      </c>
      <c r="G980" t="str">
        <f>IF(_xlfn.XLOOKUP(tblOrders4[[#This Row],[Product ID]],tblProducts[Item],tblProducts[Weight])&lt;40,_xlfn.XLOOKUP(tblOrders4[[#This Row],[Product ID]],tblProducts[Item],tblProducts[Weight]),"BULK")</f>
        <v>BULK</v>
      </c>
      <c r="H980" t="str">
        <f>_xlfn.LET(_xlpm.weight,_xlfn.XLOOKUP(tblOrders4[[#This Row],[Product ID]],tblProducts[Item],tblProducts[Weight]),
IF(_xlpm.weight&lt;40,_xlpm.weight,"BULK"))</f>
        <v>BULK</v>
      </c>
    </row>
    <row r="981" spans="2:8" x14ac:dyDescent="0.25">
      <c r="B981">
        <v>5999</v>
      </c>
      <c r="C981" s="18">
        <v>44591</v>
      </c>
      <c r="D981" t="s">
        <v>3652</v>
      </c>
      <c r="E981">
        <v>2</v>
      </c>
      <c r="F981" t="s">
        <v>3648</v>
      </c>
      <c r="G981">
        <f>IF(_xlfn.XLOOKUP(tblOrders4[[#This Row],[Product ID]],tblProducts[Item],tblProducts[Weight])&lt;40,_xlfn.XLOOKUP(tblOrders4[[#This Row],[Product ID]],tblProducts[Item],tblProducts[Weight]),"BULK")</f>
        <v>38</v>
      </c>
      <c r="H981">
        <f>_xlfn.LET(_xlpm.weight,_xlfn.XLOOKUP(tblOrders4[[#This Row],[Product ID]],tblProducts[Item],tblProducts[Weight]),
IF(_xlpm.weight&lt;40,_xlpm.weight,"BULK"))</f>
        <v>38</v>
      </c>
    </row>
    <row r="982" spans="2:8" x14ac:dyDescent="0.25">
      <c r="B982">
        <v>6000</v>
      </c>
      <c r="C982" s="18">
        <v>44591</v>
      </c>
      <c r="D982" t="s">
        <v>3659</v>
      </c>
      <c r="E982">
        <v>2</v>
      </c>
      <c r="F982" t="s">
        <v>3655</v>
      </c>
      <c r="G982" t="str">
        <f>IF(_xlfn.XLOOKUP(tblOrders4[[#This Row],[Product ID]],tblProducts[Item],tblProducts[Weight])&lt;40,_xlfn.XLOOKUP(tblOrders4[[#This Row],[Product ID]],tblProducts[Item],tblProducts[Weight]),"BULK")</f>
        <v>BULK</v>
      </c>
      <c r="H982" t="str">
        <f>_xlfn.LET(_xlpm.weight,_xlfn.XLOOKUP(tblOrders4[[#This Row],[Product ID]],tblProducts[Item],tblProducts[Weight]),
IF(_xlpm.weight&lt;40,_xlpm.weight,"BULK"))</f>
        <v>BULK</v>
      </c>
    </row>
    <row r="983" spans="2:8" x14ac:dyDescent="0.25">
      <c r="B983">
        <v>6001</v>
      </c>
      <c r="C983" s="18">
        <v>44591</v>
      </c>
      <c r="D983" t="s">
        <v>3646</v>
      </c>
      <c r="E983">
        <v>3</v>
      </c>
      <c r="F983" t="s">
        <v>3657</v>
      </c>
      <c r="G983">
        <f>IF(_xlfn.XLOOKUP(tblOrders4[[#This Row],[Product ID]],tblProducts[Item],tblProducts[Weight])&lt;40,_xlfn.XLOOKUP(tblOrders4[[#This Row],[Product ID]],tblProducts[Item],tblProducts[Weight]),"BULK")</f>
        <v>29</v>
      </c>
      <c r="H983">
        <f>_xlfn.LET(_xlpm.weight,_xlfn.XLOOKUP(tblOrders4[[#This Row],[Product ID]],tblProducts[Item],tblProducts[Weight]),
IF(_xlpm.weight&lt;40,_xlpm.weight,"BULK"))</f>
        <v>29</v>
      </c>
    </row>
    <row r="984" spans="2:8" x14ac:dyDescent="0.25">
      <c r="B984">
        <v>6002</v>
      </c>
      <c r="C984" s="18">
        <v>44591</v>
      </c>
      <c r="D984" t="s">
        <v>3643</v>
      </c>
      <c r="E984">
        <v>3</v>
      </c>
      <c r="F984" t="s">
        <v>3644</v>
      </c>
      <c r="G984">
        <f>IF(_xlfn.XLOOKUP(tblOrders4[[#This Row],[Product ID]],tblProducts[Item],tblProducts[Weight])&lt;40,_xlfn.XLOOKUP(tblOrders4[[#This Row],[Product ID]],tblProducts[Item],tblProducts[Weight]),"BULK")</f>
        <v>12</v>
      </c>
      <c r="H984">
        <f>_xlfn.LET(_xlpm.weight,_xlfn.XLOOKUP(tblOrders4[[#This Row],[Product ID]],tblProducts[Item],tblProducts[Weight]),
IF(_xlpm.weight&lt;40,_xlpm.weight,"BULK"))</f>
        <v>12</v>
      </c>
    </row>
    <row r="985" spans="2:8" x14ac:dyDescent="0.25">
      <c r="B985">
        <v>6003</v>
      </c>
      <c r="C985" s="18">
        <v>44591</v>
      </c>
      <c r="D985" t="s">
        <v>3659</v>
      </c>
      <c r="E985">
        <v>1</v>
      </c>
      <c r="F985" t="s">
        <v>3657</v>
      </c>
      <c r="G985" t="str">
        <f>IF(_xlfn.XLOOKUP(tblOrders4[[#This Row],[Product ID]],tblProducts[Item],tblProducts[Weight])&lt;40,_xlfn.XLOOKUP(tblOrders4[[#This Row],[Product ID]],tblProducts[Item],tblProducts[Weight]),"BULK")</f>
        <v>BULK</v>
      </c>
      <c r="H985" t="str">
        <f>_xlfn.LET(_xlpm.weight,_xlfn.XLOOKUP(tblOrders4[[#This Row],[Product ID]],tblProducts[Item],tblProducts[Weight]),
IF(_xlpm.weight&lt;40,_xlpm.weight,"BULK"))</f>
        <v>BULK</v>
      </c>
    </row>
    <row r="986" spans="2:8" x14ac:dyDescent="0.25">
      <c r="B986">
        <v>6004</v>
      </c>
      <c r="C986" s="18">
        <v>44591</v>
      </c>
      <c r="D986" t="s">
        <v>3650</v>
      </c>
      <c r="E986">
        <v>1</v>
      </c>
      <c r="F986" t="s">
        <v>3657</v>
      </c>
      <c r="G986">
        <f>IF(_xlfn.XLOOKUP(tblOrders4[[#This Row],[Product ID]],tblProducts[Item],tblProducts[Weight])&lt;40,_xlfn.XLOOKUP(tblOrders4[[#This Row],[Product ID]],tblProducts[Item],tblProducts[Weight]),"BULK")</f>
        <v>8</v>
      </c>
      <c r="H986">
        <f>_xlfn.LET(_xlpm.weight,_xlfn.XLOOKUP(tblOrders4[[#This Row],[Product ID]],tblProducts[Item],tblProducts[Weight]),
IF(_xlpm.weight&lt;40,_xlpm.weight,"BULK"))</f>
        <v>8</v>
      </c>
    </row>
    <row r="987" spans="2:8" x14ac:dyDescent="0.25">
      <c r="B987">
        <v>6005</v>
      </c>
      <c r="C987" s="18">
        <v>44591</v>
      </c>
      <c r="D987" t="s">
        <v>3659</v>
      </c>
      <c r="E987">
        <v>4</v>
      </c>
      <c r="F987" t="s">
        <v>3644</v>
      </c>
      <c r="G987" t="str">
        <f>IF(_xlfn.XLOOKUP(tblOrders4[[#This Row],[Product ID]],tblProducts[Item],tblProducts[Weight])&lt;40,_xlfn.XLOOKUP(tblOrders4[[#This Row],[Product ID]],tblProducts[Item],tblProducts[Weight]),"BULK")</f>
        <v>BULK</v>
      </c>
      <c r="H987" t="str">
        <f>_xlfn.LET(_xlpm.weight,_xlfn.XLOOKUP(tblOrders4[[#This Row],[Product ID]],tblProducts[Item],tblProducts[Weight]),
IF(_xlpm.weight&lt;40,_xlpm.weight,"BULK"))</f>
        <v>BULK</v>
      </c>
    </row>
    <row r="988" spans="2:8" x14ac:dyDescent="0.25">
      <c r="B988">
        <v>6006</v>
      </c>
      <c r="C988" s="18">
        <v>44591</v>
      </c>
      <c r="D988" t="s">
        <v>3645</v>
      </c>
      <c r="E988">
        <v>4</v>
      </c>
      <c r="F988" t="s">
        <v>3644</v>
      </c>
      <c r="G988" t="str">
        <f>IF(_xlfn.XLOOKUP(tblOrders4[[#This Row],[Product ID]],tblProducts[Item],tblProducts[Weight])&lt;40,_xlfn.XLOOKUP(tblOrders4[[#This Row],[Product ID]],tblProducts[Item],tblProducts[Weight]),"BULK")</f>
        <v>BULK</v>
      </c>
      <c r="H988" t="str">
        <f>_xlfn.LET(_xlpm.weight,_xlfn.XLOOKUP(tblOrders4[[#This Row],[Product ID]],tblProducts[Item],tblProducts[Weight]),
IF(_xlpm.weight&lt;40,_xlpm.weight,"BULK"))</f>
        <v>BULK</v>
      </c>
    </row>
    <row r="989" spans="2:8" x14ac:dyDescent="0.25">
      <c r="B989">
        <v>6007</v>
      </c>
      <c r="C989" s="18">
        <v>44591</v>
      </c>
      <c r="D989" t="s">
        <v>3645</v>
      </c>
      <c r="E989">
        <v>2</v>
      </c>
      <c r="F989" t="s">
        <v>3657</v>
      </c>
      <c r="G989" t="str">
        <f>IF(_xlfn.XLOOKUP(tblOrders4[[#This Row],[Product ID]],tblProducts[Item],tblProducts[Weight])&lt;40,_xlfn.XLOOKUP(tblOrders4[[#This Row],[Product ID]],tblProducts[Item],tblProducts[Weight]),"BULK")</f>
        <v>BULK</v>
      </c>
      <c r="H989" t="str">
        <f>_xlfn.LET(_xlpm.weight,_xlfn.XLOOKUP(tblOrders4[[#This Row],[Product ID]],tblProducts[Item],tblProducts[Weight]),
IF(_xlpm.weight&lt;40,_xlpm.weight,"BULK"))</f>
        <v>BULK</v>
      </c>
    </row>
    <row r="990" spans="2:8" x14ac:dyDescent="0.25">
      <c r="B990">
        <v>6008</v>
      </c>
      <c r="C990" s="18">
        <v>44591</v>
      </c>
      <c r="D990" t="s">
        <v>3658</v>
      </c>
      <c r="E990">
        <v>2</v>
      </c>
      <c r="F990" t="s">
        <v>3653</v>
      </c>
      <c r="G990">
        <f>IF(_xlfn.XLOOKUP(tblOrders4[[#This Row],[Product ID]],tblProducts[Item],tblProducts[Weight])&lt;40,_xlfn.XLOOKUP(tblOrders4[[#This Row],[Product ID]],tblProducts[Item],tblProducts[Weight]),"BULK")</f>
        <v>10</v>
      </c>
      <c r="H990">
        <f>_xlfn.LET(_xlpm.weight,_xlfn.XLOOKUP(tblOrders4[[#This Row],[Product ID]],tblProducts[Item],tblProducts[Weight]),
IF(_xlpm.weight&lt;40,_xlpm.weight,"BULK"))</f>
        <v>10</v>
      </c>
    </row>
    <row r="991" spans="2:8" x14ac:dyDescent="0.25">
      <c r="B991">
        <v>6009</v>
      </c>
      <c r="C991" s="18">
        <v>44591</v>
      </c>
      <c r="D991" t="s">
        <v>3649</v>
      </c>
      <c r="E991">
        <v>1</v>
      </c>
      <c r="F991" t="s">
        <v>3655</v>
      </c>
      <c r="G991">
        <f>IF(_xlfn.XLOOKUP(tblOrders4[[#This Row],[Product ID]],tblProducts[Item],tblProducts[Weight])&lt;40,_xlfn.XLOOKUP(tblOrders4[[#This Row],[Product ID]],tblProducts[Item],tblProducts[Weight]),"BULK")</f>
        <v>29</v>
      </c>
      <c r="H991">
        <f>_xlfn.LET(_xlpm.weight,_xlfn.XLOOKUP(tblOrders4[[#This Row],[Product ID]],tblProducts[Item],tblProducts[Weight]),
IF(_xlpm.weight&lt;40,_xlpm.weight,"BULK"))</f>
        <v>29</v>
      </c>
    </row>
    <row r="992" spans="2:8" x14ac:dyDescent="0.25">
      <c r="B992">
        <v>6010</v>
      </c>
      <c r="C992" s="18">
        <v>44591</v>
      </c>
      <c r="D992" t="s">
        <v>3659</v>
      </c>
      <c r="E992">
        <v>3</v>
      </c>
      <c r="F992" t="s">
        <v>3655</v>
      </c>
      <c r="G992" t="str">
        <f>IF(_xlfn.XLOOKUP(tblOrders4[[#This Row],[Product ID]],tblProducts[Item],tblProducts[Weight])&lt;40,_xlfn.XLOOKUP(tblOrders4[[#This Row],[Product ID]],tblProducts[Item],tblProducts[Weight]),"BULK")</f>
        <v>BULK</v>
      </c>
      <c r="H992" t="str">
        <f>_xlfn.LET(_xlpm.weight,_xlfn.XLOOKUP(tblOrders4[[#This Row],[Product ID]],tblProducts[Item],tblProducts[Weight]),
IF(_xlpm.weight&lt;40,_xlpm.weight,"BULK"))</f>
        <v>BULK</v>
      </c>
    </row>
    <row r="993" spans="2:10" x14ac:dyDescent="0.25">
      <c r="B993">
        <v>6011</v>
      </c>
      <c r="C993" s="18">
        <v>44591</v>
      </c>
      <c r="D993" t="s">
        <v>3646</v>
      </c>
      <c r="E993">
        <v>4</v>
      </c>
      <c r="F993" t="s">
        <v>3655</v>
      </c>
      <c r="G993">
        <f>IF(_xlfn.XLOOKUP(tblOrders4[[#This Row],[Product ID]],tblProducts[Item],tblProducts[Weight])&lt;40,_xlfn.XLOOKUP(tblOrders4[[#This Row],[Product ID]],tblProducts[Item],tblProducts[Weight]),"BULK")</f>
        <v>29</v>
      </c>
      <c r="H993">
        <f>_xlfn.LET(_xlpm.weight,_xlfn.XLOOKUP(tblOrders4[[#This Row],[Product ID]],tblProducts[Item],tblProducts[Weight]),
IF(_xlpm.weight&lt;40,_xlpm.weight,"BULK"))</f>
        <v>29</v>
      </c>
    </row>
    <row r="994" spans="2:10" x14ac:dyDescent="0.25">
      <c r="B994">
        <v>6012</v>
      </c>
      <c r="C994" s="18">
        <v>44591</v>
      </c>
      <c r="D994" t="s">
        <v>3651</v>
      </c>
      <c r="E994">
        <v>1</v>
      </c>
      <c r="F994" t="s">
        <v>3653</v>
      </c>
      <c r="G994">
        <f>IF(_xlfn.XLOOKUP(tblOrders4[[#This Row],[Product ID]],tblProducts[Item],tblProducts[Weight])&lt;40,_xlfn.XLOOKUP(tblOrders4[[#This Row],[Product ID]],tblProducts[Item],tblProducts[Weight]),"BULK")</f>
        <v>10</v>
      </c>
      <c r="H994">
        <f>_xlfn.LET(_xlpm.weight,_xlfn.XLOOKUP(tblOrders4[[#This Row],[Product ID]],tblProducts[Item],tblProducts[Weight]),
IF(_xlpm.weight&lt;40,_xlpm.weight,"BULK"))</f>
        <v>10</v>
      </c>
    </row>
    <row r="995" spans="2:10" x14ac:dyDescent="0.25">
      <c r="B995">
        <v>6013</v>
      </c>
      <c r="C995" s="18">
        <v>44591</v>
      </c>
      <c r="D995" t="s">
        <v>3645</v>
      </c>
      <c r="E995">
        <v>3</v>
      </c>
      <c r="F995" t="s">
        <v>3657</v>
      </c>
      <c r="G995" t="str">
        <f>IF(_xlfn.XLOOKUP(tblOrders4[[#This Row],[Product ID]],tblProducts[Item],tblProducts[Weight])&lt;40,_xlfn.XLOOKUP(tblOrders4[[#This Row],[Product ID]],tblProducts[Item],tblProducts[Weight]),"BULK")</f>
        <v>BULK</v>
      </c>
      <c r="H995" t="str">
        <f>_xlfn.LET(_xlpm.weight,_xlfn.XLOOKUP(tblOrders4[[#This Row],[Product ID]],tblProducts[Item],tblProducts[Weight]),
IF(_xlpm.weight&lt;40,_xlpm.weight,"BULK"))</f>
        <v>BULK</v>
      </c>
    </row>
    <row r="996" spans="2:10" x14ac:dyDescent="0.25">
      <c r="B996">
        <v>6014</v>
      </c>
      <c r="C996" s="18">
        <v>44591</v>
      </c>
      <c r="D996" t="s">
        <v>3656</v>
      </c>
      <c r="E996">
        <v>4</v>
      </c>
      <c r="F996" t="s">
        <v>3648</v>
      </c>
      <c r="G996">
        <f>IF(_xlfn.XLOOKUP(tblOrders4[[#This Row],[Product ID]],tblProducts[Item],tblProducts[Weight])&lt;40,_xlfn.XLOOKUP(tblOrders4[[#This Row],[Product ID]],tblProducts[Item],tblProducts[Weight]),"BULK")</f>
        <v>33</v>
      </c>
      <c r="H996">
        <f>_xlfn.LET(_xlpm.weight,_xlfn.XLOOKUP(tblOrders4[[#This Row],[Product ID]],tblProducts[Item],tblProducts[Weight]),
IF(_xlpm.weight&lt;40,_xlpm.weight,"BULK"))</f>
        <v>33</v>
      </c>
    </row>
    <row r="997" spans="2:10" x14ac:dyDescent="0.25">
      <c r="B997">
        <v>6015</v>
      </c>
      <c r="C997" s="18">
        <v>44591</v>
      </c>
      <c r="D997" t="s">
        <v>3652</v>
      </c>
      <c r="E997">
        <v>4</v>
      </c>
      <c r="F997" t="s">
        <v>3653</v>
      </c>
      <c r="G997">
        <f>IF(_xlfn.XLOOKUP(tblOrders4[[#This Row],[Product ID]],tblProducts[Item],tblProducts[Weight])&lt;40,_xlfn.XLOOKUP(tblOrders4[[#This Row],[Product ID]],tblProducts[Item],tblProducts[Weight]),"BULK")</f>
        <v>38</v>
      </c>
      <c r="H997">
        <f>_xlfn.LET(_xlpm.weight,_xlfn.XLOOKUP(tblOrders4[[#This Row],[Product ID]],tblProducts[Item],tblProducts[Weight]),
IF(_xlpm.weight&lt;40,_xlpm.weight,"BULK"))</f>
        <v>38</v>
      </c>
    </row>
    <row r="998" spans="2:10" x14ac:dyDescent="0.25">
      <c r="B998">
        <v>6016</v>
      </c>
      <c r="C998" s="18">
        <v>44591</v>
      </c>
      <c r="D998" t="s">
        <v>3649</v>
      </c>
      <c r="E998">
        <v>1</v>
      </c>
      <c r="F998" t="s">
        <v>3644</v>
      </c>
      <c r="G998">
        <f>IF(_xlfn.XLOOKUP(tblOrders4[[#This Row],[Product ID]],tblProducts[Item],tblProducts[Weight])&lt;40,_xlfn.XLOOKUP(tblOrders4[[#This Row],[Product ID]],tblProducts[Item],tblProducts[Weight]),"BULK")</f>
        <v>29</v>
      </c>
      <c r="H998">
        <f>_xlfn.LET(_xlpm.weight,_xlfn.XLOOKUP(tblOrders4[[#This Row],[Product ID]],tblProducts[Item],tblProducts[Weight]),
IF(_xlpm.weight&lt;40,_xlpm.weight,"BULK"))</f>
        <v>29</v>
      </c>
    </row>
    <row r="999" spans="2:10" x14ac:dyDescent="0.25">
      <c r="B999">
        <v>6017</v>
      </c>
      <c r="C999" s="18">
        <v>44591</v>
      </c>
      <c r="D999" t="s">
        <v>3651</v>
      </c>
      <c r="E999">
        <v>2</v>
      </c>
      <c r="F999" t="s">
        <v>3647</v>
      </c>
      <c r="G999">
        <f>IF(_xlfn.XLOOKUP(tblOrders4[[#This Row],[Product ID]],tblProducts[Item],tblProducts[Weight])&lt;40,_xlfn.XLOOKUP(tblOrders4[[#This Row],[Product ID]],tblProducts[Item],tblProducts[Weight]),"BULK")</f>
        <v>10</v>
      </c>
      <c r="H999">
        <f>_xlfn.LET(_xlpm.weight,_xlfn.XLOOKUP(tblOrders4[[#This Row],[Product ID]],tblProducts[Item],tblProducts[Weight]),
IF(_xlpm.weight&lt;40,_xlpm.weight,"BULK"))</f>
        <v>10</v>
      </c>
    </row>
    <row r="1000" spans="2:10" x14ac:dyDescent="0.25">
      <c r="B1000">
        <v>6018</v>
      </c>
      <c r="C1000" s="18">
        <v>44591</v>
      </c>
      <c r="D1000" t="s">
        <v>3658</v>
      </c>
      <c r="E1000">
        <v>2</v>
      </c>
      <c r="F1000" t="s">
        <v>3657</v>
      </c>
      <c r="G1000">
        <f>IF(_xlfn.XLOOKUP(tblOrders4[[#This Row],[Product ID]],tblProducts[Item],tblProducts[Weight])&lt;40,_xlfn.XLOOKUP(tblOrders4[[#This Row],[Product ID]],tblProducts[Item],tblProducts[Weight]),"BULK")</f>
        <v>10</v>
      </c>
      <c r="H1000">
        <f>_xlfn.LET(_xlpm.weight,_xlfn.XLOOKUP(tblOrders4[[#This Row],[Product ID]],tblProducts[Item],tblProducts[Weight]),
IF(_xlpm.weight&lt;40,_xlpm.weight,"BULK"))</f>
        <v>10</v>
      </c>
    </row>
    <row r="1001" spans="2:10" x14ac:dyDescent="0.25">
      <c r="B1001">
        <v>6019</v>
      </c>
      <c r="C1001" s="18">
        <v>44591</v>
      </c>
      <c r="D1001" t="s">
        <v>3658</v>
      </c>
      <c r="E1001">
        <v>2</v>
      </c>
      <c r="F1001" t="s">
        <v>3653</v>
      </c>
      <c r="G1001">
        <f>IF(_xlfn.XLOOKUP(tblOrders4[[#This Row],[Product ID]],tblProducts[Item],tblProducts[Weight])&lt;40,_xlfn.XLOOKUP(tblOrders4[[#This Row],[Product ID]],tblProducts[Item],tblProducts[Weight]),"BULK")</f>
        <v>10</v>
      </c>
      <c r="H1001">
        <f>_xlfn.LET(_xlpm.weight,_xlfn.XLOOKUP(tblOrders4[[#This Row],[Product ID]],tblProducts[Item],tblProducts[Weight]),
IF(_xlpm.weight&lt;40,_xlpm.weight,"BULK"))</f>
        <v>10</v>
      </c>
    </row>
    <row r="1002" spans="2:10" x14ac:dyDescent="0.25">
      <c r="B1002">
        <v>6020</v>
      </c>
      <c r="C1002" s="18">
        <v>44591</v>
      </c>
      <c r="D1002" t="s">
        <v>3645</v>
      </c>
      <c r="E1002">
        <v>1</v>
      </c>
      <c r="F1002" t="s">
        <v>3657</v>
      </c>
      <c r="G1002" t="str">
        <f>IF(_xlfn.XLOOKUP(tblOrders4[[#This Row],[Product ID]],tblProducts[Item],tblProducts[Weight])&lt;40,_xlfn.XLOOKUP(tblOrders4[[#This Row],[Product ID]],tblProducts[Item],tblProducts[Weight]),"BULK")</f>
        <v>BULK</v>
      </c>
      <c r="H1002" t="str">
        <f>_xlfn.LET(_xlpm.weight,_xlfn.XLOOKUP(tblOrders4[[#This Row],[Product ID]],tblProducts[Item],tblProducts[Weight]),
IF(_xlpm.weight&lt;40,_xlpm.weight,"BULK"))</f>
        <v>BULK</v>
      </c>
    </row>
    <row r="1003" spans="2:10" x14ac:dyDescent="0.25">
      <c r="B1003">
        <v>6021</v>
      </c>
      <c r="C1003" s="18">
        <v>44591</v>
      </c>
      <c r="D1003" t="s">
        <v>3646</v>
      </c>
      <c r="E1003">
        <v>4</v>
      </c>
      <c r="F1003" t="s">
        <v>3657</v>
      </c>
      <c r="G1003">
        <f>IF(_xlfn.XLOOKUP(tblOrders4[[#This Row],[Product ID]],tblProducts[Item],tblProducts[Weight])&lt;40,_xlfn.XLOOKUP(tblOrders4[[#This Row],[Product ID]],tblProducts[Item],tblProducts[Weight]),"BULK")</f>
        <v>29</v>
      </c>
      <c r="H1003">
        <f>_xlfn.LET(_xlpm.weight,_xlfn.XLOOKUP(tblOrders4[[#This Row],[Product ID]],tblProducts[Item],tblProducts[Weight]),
IF(_xlpm.weight&lt;40,_xlpm.weight,"BULK"))</f>
        <v>29</v>
      </c>
    </row>
    <row r="1004" spans="2:10" x14ac:dyDescent="0.25">
      <c r="B1004">
        <v>6022</v>
      </c>
      <c r="C1004" s="18">
        <v>44591</v>
      </c>
      <c r="D1004" t="s">
        <v>3646</v>
      </c>
      <c r="E1004">
        <v>1</v>
      </c>
      <c r="F1004" t="s">
        <v>3644</v>
      </c>
      <c r="G1004">
        <f>IF(_xlfn.XLOOKUP(tblOrders4[[#This Row],[Product ID]],tblProducts[Item],tblProducts[Weight])&lt;40,_xlfn.XLOOKUP(tblOrders4[[#This Row],[Product ID]],tblProducts[Item],tblProducts[Weight]),"BULK")</f>
        <v>29</v>
      </c>
      <c r="H1004">
        <f>_xlfn.LET(_xlpm.weight,_xlfn.XLOOKUP(tblOrders4[[#This Row],[Product ID]],tblProducts[Item],tblProducts[Weight]),
IF(_xlpm.weight&lt;40,_xlpm.weight,"BULK"))</f>
        <v>29</v>
      </c>
      <c r="J1004" s="45"/>
    </row>
    <row r="1005" spans="2:10" x14ac:dyDescent="0.25">
      <c r="B1005" t="s">
        <v>12</v>
      </c>
      <c r="H1005">
        <f>SUBTOTAL(109,tblOrders4[LET])</f>
        <v>15271</v>
      </c>
    </row>
  </sheetData>
  <pageMargins left="0.7" right="0.7" top="0.75" bottom="0.75" header="0.3" footer="0.3"/>
  <tableParts count="2">
    <tablePart r:id="rId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B55C1-FE7D-4A63-AED1-5201F217E572}">
  <sheetPr codeName="Sheet13"/>
  <dimension ref="B1:H976"/>
  <sheetViews>
    <sheetView workbookViewId="0">
      <selection activeCell="B5" sqref="B5"/>
    </sheetView>
  </sheetViews>
  <sheetFormatPr defaultRowHeight="15" x14ac:dyDescent="0.25"/>
  <cols>
    <col min="1" max="1" width="3.7109375" customWidth="1"/>
    <col min="2" max="2" width="12" bestFit="1" customWidth="1"/>
    <col min="3" max="3" width="10.5703125" bestFit="1" customWidth="1"/>
    <col min="4" max="4" width="11.28515625" customWidth="1"/>
    <col min="5" max="5" width="31.5703125" bestFit="1" customWidth="1"/>
    <col min="6" max="8" width="9.5703125" bestFit="1" customWidth="1"/>
  </cols>
  <sheetData>
    <row r="1" spans="2:8" s="14" customFormat="1" ht="30" customHeight="1" x14ac:dyDescent="0.35">
      <c r="B1" s="14" t="s">
        <v>4638</v>
      </c>
    </row>
    <row r="4" spans="2:8" x14ac:dyDescent="0.25">
      <c r="B4" t="s">
        <v>3662</v>
      </c>
      <c r="C4" t="s">
        <v>56</v>
      </c>
      <c r="E4" s="30" t="s">
        <v>3663</v>
      </c>
    </row>
    <row r="5" spans="2:8" x14ac:dyDescent="0.25">
      <c r="B5" s="46" t="s">
        <v>3664</v>
      </c>
      <c r="C5" s="46">
        <v>0</v>
      </c>
      <c r="E5" t="s">
        <v>3665</v>
      </c>
      <c r="F5" s="47" cm="1">
        <f t="array" ref="F5">AVERAGEIF(Table1[Amount],"&gt;="&amp;_xlfn.PERCENTILE.INC(IF(Table1[Amount]&lt;&gt;0,Table1[Amount]),1-0.25))</f>
        <v>8953.2416666666668</v>
      </c>
      <c r="G5" s="47" cm="1">
        <f t="array" ref="G5">_xlfn.LAMBDA(_xlpm.range,_xlpm.percent,AVERAGEIF(_xlpm.range,"&gt;="&amp;_xlfn.PERCENTILE.INC(IF(_xlpm.range&lt;&gt;0,_xlpm.range),1-_xlpm.percent)))(Table1[Amount],0.25)</f>
        <v>8953.2416666666668</v>
      </c>
      <c r="H5" s="47" cm="1">
        <f t="array" ref="H5">AVERAGE.TOP.PERCENT.EXCL.ZEROS(Table1[Amount],0.25)</f>
        <v>8953.2416666666668</v>
      </c>
    </row>
    <row r="6" spans="2:8" x14ac:dyDescent="0.25">
      <c r="B6" s="46" t="s">
        <v>3666</v>
      </c>
      <c r="C6" s="46">
        <v>0</v>
      </c>
      <c r="E6" t="s">
        <v>3667</v>
      </c>
      <c r="F6" s="47" cm="1">
        <f t="array" ref="F6">AVERAGEIFS(Table1[Amount],Table1[Amount],"&lt;="&amp;_xlfn.PERCENTILE.INC(IF(Table1[Amount]&lt;&gt;0,Table1[Amount]),0.25),Table1[Amount],"&lt;&gt;0")</f>
        <v>2245.8333333333335</v>
      </c>
      <c r="G6" s="47"/>
    </row>
    <row r="7" spans="2:8" x14ac:dyDescent="0.25">
      <c r="B7" s="46" t="s">
        <v>3668</v>
      </c>
      <c r="C7" s="46">
        <v>0</v>
      </c>
    </row>
    <row r="8" spans="2:8" x14ac:dyDescent="0.25">
      <c r="B8" s="46" t="s">
        <v>3669</v>
      </c>
      <c r="C8" s="46">
        <v>1985</v>
      </c>
    </row>
    <row r="9" spans="2:8" x14ac:dyDescent="0.25">
      <c r="B9" s="46" t="s">
        <v>3670</v>
      </c>
      <c r="C9" s="46">
        <v>0</v>
      </c>
    </row>
    <row r="10" spans="2:8" x14ac:dyDescent="0.25">
      <c r="B10" s="46" t="s">
        <v>3671</v>
      </c>
      <c r="C10" s="46">
        <v>9606</v>
      </c>
    </row>
    <row r="11" spans="2:8" x14ac:dyDescent="0.25">
      <c r="B11" s="46" t="s">
        <v>3672</v>
      </c>
      <c r="C11" s="46">
        <v>0</v>
      </c>
    </row>
    <row r="12" spans="2:8" x14ac:dyDescent="0.25">
      <c r="B12" s="46" t="s">
        <v>3673</v>
      </c>
      <c r="C12" s="46">
        <v>9147</v>
      </c>
    </row>
    <row r="13" spans="2:8" x14ac:dyDescent="0.25">
      <c r="B13" s="46" t="s">
        <v>3674</v>
      </c>
      <c r="C13" s="46">
        <v>7565</v>
      </c>
    </row>
    <row r="14" spans="2:8" x14ac:dyDescent="0.25">
      <c r="B14" s="46" t="s">
        <v>3675</v>
      </c>
      <c r="C14" s="46">
        <v>0</v>
      </c>
    </row>
    <row r="15" spans="2:8" x14ac:dyDescent="0.25">
      <c r="B15" s="46" t="s">
        <v>3676</v>
      </c>
      <c r="C15" s="46">
        <v>0</v>
      </c>
    </row>
    <row r="16" spans="2:8" x14ac:dyDescent="0.25">
      <c r="B16" s="46" t="s">
        <v>3677</v>
      </c>
      <c r="C16" s="46">
        <v>0</v>
      </c>
    </row>
    <row r="17" spans="2:3" x14ac:dyDescent="0.25">
      <c r="B17" s="46" t="s">
        <v>3678</v>
      </c>
      <c r="C17" s="46">
        <v>1663</v>
      </c>
    </row>
    <row r="18" spans="2:3" x14ac:dyDescent="0.25">
      <c r="B18" s="46" t="s">
        <v>3679</v>
      </c>
      <c r="C18" s="46">
        <v>0</v>
      </c>
    </row>
    <row r="19" spans="2:3" x14ac:dyDescent="0.25">
      <c r="B19" s="46" t="s">
        <v>3680</v>
      </c>
      <c r="C19" s="46">
        <v>8282</v>
      </c>
    </row>
    <row r="20" spans="2:3" x14ac:dyDescent="0.25">
      <c r="B20" s="46" t="s">
        <v>3681</v>
      </c>
      <c r="C20" s="46">
        <v>4720</v>
      </c>
    </row>
    <row r="21" spans="2:3" x14ac:dyDescent="0.25">
      <c r="B21" s="46" t="s">
        <v>3682</v>
      </c>
      <c r="C21" s="46">
        <v>8296</v>
      </c>
    </row>
    <row r="22" spans="2:3" x14ac:dyDescent="0.25">
      <c r="B22" s="46" t="s">
        <v>3683</v>
      </c>
      <c r="C22" s="46">
        <v>9038</v>
      </c>
    </row>
    <row r="23" spans="2:3" x14ac:dyDescent="0.25">
      <c r="B23" s="46" t="s">
        <v>3684</v>
      </c>
      <c r="C23" s="46">
        <v>9952</v>
      </c>
    </row>
    <row r="24" spans="2:3" x14ac:dyDescent="0.25">
      <c r="B24" s="46" t="s">
        <v>3685</v>
      </c>
      <c r="C24" s="46">
        <v>2869</v>
      </c>
    </row>
    <row r="25" spans="2:3" x14ac:dyDescent="0.25">
      <c r="B25" s="46" t="s">
        <v>3686</v>
      </c>
      <c r="C25" s="46">
        <v>3682</v>
      </c>
    </row>
    <row r="26" spans="2:3" x14ac:dyDescent="0.25">
      <c r="B26" s="46" t="s">
        <v>3687</v>
      </c>
      <c r="C26" s="46">
        <v>5431</v>
      </c>
    </row>
    <row r="27" spans="2:3" x14ac:dyDescent="0.25">
      <c r="B27" s="46" t="s">
        <v>3688</v>
      </c>
      <c r="C27" s="46">
        <v>5582</v>
      </c>
    </row>
    <row r="28" spans="2:3" x14ac:dyDescent="0.25">
      <c r="B28" s="46" t="s">
        <v>3689</v>
      </c>
      <c r="C28" s="46">
        <v>0</v>
      </c>
    </row>
    <row r="29" spans="2:3" x14ac:dyDescent="0.25">
      <c r="B29" s="46" t="s">
        <v>3690</v>
      </c>
      <c r="C29" s="46">
        <v>0</v>
      </c>
    </row>
    <row r="30" spans="2:3" x14ac:dyDescent="0.25">
      <c r="B30" s="46" t="s">
        <v>3691</v>
      </c>
      <c r="C30" s="46">
        <v>8442</v>
      </c>
    </row>
    <row r="31" spans="2:3" x14ac:dyDescent="0.25">
      <c r="B31" s="46" t="s">
        <v>3692</v>
      </c>
      <c r="C31" s="46">
        <v>0</v>
      </c>
    </row>
    <row r="32" spans="2:3" x14ac:dyDescent="0.25">
      <c r="B32" s="46" t="s">
        <v>3693</v>
      </c>
      <c r="C32" s="46">
        <v>0</v>
      </c>
    </row>
    <row r="33" spans="2:3" x14ac:dyDescent="0.25">
      <c r="B33" s="46" t="s">
        <v>3694</v>
      </c>
      <c r="C33" s="46">
        <v>0</v>
      </c>
    </row>
    <row r="34" spans="2:3" x14ac:dyDescent="0.25">
      <c r="B34" s="46" t="s">
        <v>3695</v>
      </c>
      <c r="C34" s="46">
        <v>3840</v>
      </c>
    </row>
    <row r="35" spans="2:3" x14ac:dyDescent="0.25">
      <c r="B35" s="46" t="s">
        <v>3696</v>
      </c>
      <c r="C35" s="46">
        <v>0</v>
      </c>
    </row>
    <row r="36" spans="2:3" x14ac:dyDescent="0.25">
      <c r="B36" s="46" t="s">
        <v>3697</v>
      </c>
      <c r="C36" s="46">
        <v>6569</v>
      </c>
    </row>
    <row r="37" spans="2:3" x14ac:dyDescent="0.25">
      <c r="B37" s="46" t="s">
        <v>3698</v>
      </c>
      <c r="C37" s="46">
        <v>0</v>
      </c>
    </row>
    <row r="38" spans="2:3" x14ac:dyDescent="0.25">
      <c r="B38" s="46" t="s">
        <v>3699</v>
      </c>
      <c r="C38" s="46">
        <v>0</v>
      </c>
    </row>
    <row r="39" spans="2:3" x14ac:dyDescent="0.25">
      <c r="B39" s="46" t="s">
        <v>3700</v>
      </c>
      <c r="C39" s="46">
        <v>1496</v>
      </c>
    </row>
    <row r="40" spans="2:3" x14ac:dyDescent="0.25">
      <c r="B40" s="46" t="s">
        <v>3701</v>
      </c>
      <c r="C40" s="46">
        <v>9049</v>
      </c>
    </row>
    <row r="41" spans="2:3" x14ac:dyDescent="0.25">
      <c r="B41" s="46" t="s">
        <v>3702</v>
      </c>
      <c r="C41" s="46">
        <v>6074</v>
      </c>
    </row>
    <row r="42" spans="2:3" x14ac:dyDescent="0.25">
      <c r="B42" s="46" t="s">
        <v>3703</v>
      </c>
      <c r="C42" s="46">
        <v>7974</v>
      </c>
    </row>
    <row r="43" spans="2:3" x14ac:dyDescent="0.25">
      <c r="B43" s="46" t="s">
        <v>3704</v>
      </c>
      <c r="C43" s="46">
        <v>5544</v>
      </c>
    </row>
    <row r="44" spans="2:3" x14ac:dyDescent="0.25">
      <c r="B44" s="46" t="s">
        <v>3705</v>
      </c>
      <c r="C44" s="46">
        <v>0</v>
      </c>
    </row>
    <row r="45" spans="2:3" x14ac:dyDescent="0.25">
      <c r="B45" s="46" t="s">
        <v>3706</v>
      </c>
      <c r="C45" s="46">
        <v>0</v>
      </c>
    </row>
    <row r="46" spans="2:3" x14ac:dyDescent="0.25">
      <c r="B46" s="46" t="s">
        <v>3707</v>
      </c>
      <c r="C46" s="46">
        <v>9353</v>
      </c>
    </row>
    <row r="47" spans="2:3" x14ac:dyDescent="0.25">
      <c r="B47" s="46" t="s">
        <v>3708</v>
      </c>
      <c r="C47" s="46">
        <v>0</v>
      </c>
    </row>
    <row r="48" spans="2:3" x14ac:dyDescent="0.25">
      <c r="B48" s="46" t="s">
        <v>3709</v>
      </c>
      <c r="C48" s="46">
        <v>7065</v>
      </c>
    </row>
    <row r="49" spans="2:3" x14ac:dyDescent="0.25">
      <c r="B49" s="46" t="s">
        <v>3710</v>
      </c>
      <c r="C49" s="46">
        <v>0</v>
      </c>
    </row>
    <row r="50" spans="2:3" x14ac:dyDescent="0.25">
      <c r="B50" s="46" t="s">
        <v>3711</v>
      </c>
      <c r="C50" s="46">
        <v>0</v>
      </c>
    </row>
    <row r="51" spans="2:3" x14ac:dyDescent="0.25">
      <c r="B51" s="46" t="s">
        <v>3712</v>
      </c>
      <c r="C51" s="46">
        <v>0</v>
      </c>
    </row>
    <row r="52" spans="2:3" x14ac:dyDescent="0.25">
      <c r="B52" s="46" t="s">
        <v>3713</v>
      </c>
      <c r="C52" s="46">
        <v>0</v>
      </c>
    </row>
    <row r="53" spans="2:3" x14ac:dyDescent="0.25">
      <c r="B53" s="46" t="s">
        <v>3714</v>
      </c>
      <c r="C53" s="46">
        <v>0</v>
      </c>
    </row>
    <row r="54" spans="2:3" x14ac:dyDescent="0.25">
      <c r="B54" s="46" t="s">
        <v>3715</v>
      </c>
      <c r="C54" s="46">
        <v>0</v>
      </c>
    </row>
    <row r="55" spans="2:3" x14ac:dyDescent="0.25">
      <c r="B55" s="46" t="s">
        <v>3716</v>
      </c>
      <c r="C55" s="46">
        <v>6295</v>
      </c>
    </row>
    <row r="56" spans="2:3" x14ac:dyDescent="0.25">
      <c r="B56" s="46" t="s">
        <v>3717</v>
      </c>
      <c r="C56" s="46">
        <v>0</v>
      </c>
    </row>
    <row r="57" spans="2:3" x14ac:dyDescent="0.25">
      <c r="B57" s="46" t="s">
        <v>3718</v>
      </c>
      <c r="C57" s="46">
        <v>0</v>
      </c>
    </row>
    <row r="58" spans="2:3" x14ac:dyDescent="0.25">
      <c r="B58" s="46" t="s">
        <v>3719</v>
      </c>
      <c r="C58" s="46">
        <v>6385</v>
      </c>
    </row>
    <row r="59" spans="2:3" x14ac:dyDescent="0.25">
      <c r="B59" s="46" t="s">
        <v>3720</v>
      </c>
      <c r="C59" s="46">
        <v>9294</v>
      </c>
    </row>
    <row r="60" spans="2:3" x14ac:dyDescent="0.25">
      <c r="B60" s="46" t="s">
        <v>3721</v>
      </c>
      <c r="C60" s="46">
        <v>2660</v>
      </c>
    </row>
    <row r="61" spans="2:3" x14ac:dyDescent="0.25">
      <c r="B61" s="46" t="s">
        <v>3722</v>
      </c>
      <c r="C61" s="46">
        <v>0</v>
      </c>
    </row>
    <row r="62" spans="2:3" x14ac:dyDescent="0.25">
      <c r="B62" s="46" t="s">
        <v>3723</v>
      </c>
      <c r="C62" s="46">
        <v>0</v>
      </c>
    </row>
    <row r="63" spans="2:3" x14ac:dyDescent="0.25">
      <c r="B63" s="46" t="s">
        <v>3724</v>
      </c>
      <c r="C63" s="46">
        <v>7128</v>
      </c>
    </row>
    <row r="64" spans="2:3" x14ac:dyDescent="0.25">
      <c r="B64" s="46" t="s">
        <v>3725</v>
      </c>
      <c r="C64" s="46">
        <v>0</v>
      </c>
    </row>
    <row r="65" spans="2:3" x14ac:dyDescent="0.25">
      <c r="B65" s="46" t="s">
        <v>3726</v>
      </c>
      <c r="C65" s="46">
        <v>3427</v>
      </c>
    </row>
    <row r="66" spans="2:3" x14ac:dyDescent="0.25">
      <c r="B66" s="46" t="s">
        <v>3727</v>
      </c>
      <c r="C66" s="46">
        <v>3196</v>
      </c>
    </row>
    <row r="67" spans="2:3" x14ac:dyDescent="0.25">
      <c r="B67" s="46" t="s">
        <v>3728</v>
      </c>
      <c r="C67" s="46">
        <v>2088</v>
      </c>
    </row>
    <row r="68" spans="2:3" x14ac:dyDescent="0.25">
      <c r="B68" s="46" t="s">
        <v>3729</v>
      </c>
      <c r="C68" s="46">
        <v>2868</v>
      </c>
    </row>
    <row r="69" spans="2:3" x14ac:dyDescent="0.25">
      <c r="B69" s="46" t="s">
        <v>3730</v>
      </c>
      <c r="C69" s="46">
        <v>5887</v>
      </c>
    </row>
    <row r="70" spans="2:3" x14ac:dyDescent="0.25">
      <c r="B70" s="46" t="s">
        <v>3731</v>
      </c>
      <c r="C70" s="46">
        <v>6225</v>
      </c>
    </row>
    <row r="71" spans="2:3" x14ac:dyDescent="0.25">
      <c r="B71" s="46" t="s">
        <v>3732</v>
      </c>
      <c r="C71" s="46">
        <v>0</v>
      </c>
    </row>
    <row r="72" spans="2:3" x14ac:dyDescent="0.25">
      <c r="B72" s="46" t="s">
        <v>3733</v>
      </c>
      <c r="C72" s="46">
        <v>2330</v>
      </c>
    </row>
    <row r="73" spans="2:3" x14ac:dyDescent="0.25">
      <c r="B73" s="46" t="s">
        <v>3734</v>
      </c>
      <c r="C73" s="46">
        <v>4376</v>
      </c>
    </row>
    <row r="74" spans="2:3" x14ac:dyDescent="0.25">
      <c r="B74" s="46" t="s">
        <v>3735</v>
      </c>
      <c r="C74" s="46">
        <v>8946</v>
      </c>
    </row>
    <row r="75" spans="2:3" x14ac:dyDescent="0.25">
      <c r="B75" s="46" t="s">
        <v>3736</v>
      </c>
      <c r="C75" s="46">
        <v>0</v>
      </c>
    </row>
    <row r="76" spans="2:3" x14ac:dyDescent="0.25">
      <c r="B76" s="46" t="s">
        <v>3737</v>
      </c>
      <c r="C76" s="46">
        <v>0</v>
      </c>
    </row>
    <row r="77" spans="2:3" x14ac:dyDescent="0.25">
      <c r="B77" s="46" t="s">
        <v>3738</v>
      </c>
      <c r="C77" s="46">
        <v>0</v>
      </c>
    </row>
    <row r="78" spans="2:3" x14ac:dyDescent="0.25">
      <c r="B78" s="46" t="s">
        <v>3739</v>
      </c>
      <c r="C78" s="46">
        <v>0</v>
      </c>
    </row>
    <row r="79" spans="2:3" x14ac:dyDescent="0.25">
      <c r="B79" s="46" t="s">
        <v>3740</v>
      </c>
      <c r="C79" s="46">
        <v>5652</v>
      </c>
    </row>
    <row r="80" spans="2:3" x14ac:dyDescent="0.25">
      <c r="B80" s="46" t="s">
        <v>3741</v>
      </c>
      <c r="C80" s="46">
        <v>0</v>
      </c>
    </row>
    <row r="81" spans="2:3" x14ac:dyDescent="0.25">
      <c r="B81" s="46" t="s">
        <v>3742</v>
      </c>
      <c r="C81" s="46">
        <v>0</v>
      </c>
    </row>
    <row r="82" spans="2:3" x14ac:dyDescent="0.25">
      <c r="B82" s="46" t="s">
        <v>3743</v>
      </c>
      <c r="C82" s="46">
        <v>0</v>
      </c>
    </row>
    <row r="83" spans="2:3" x14ac:dyDescent="0.25">
      <c r="B83" s="46" t="s">
        <v>3744</v>
      </c>
      <c r="C83" s="46">
        <v>8896</v>
      </c>
    </row>
    <row r="84" spans="2:3" x14ac:dyDescent="0.25">
      <c r="B84" s="46" t="s">
        <v>3745</v>
      </c>
      <c r="C84" s="46">
        <v>1135</v>
      </c>
    </row>
    <row r="85" spans="2:3" x14ac:dyDescent="0.25">
      <c r="B85" s="46" t="s">
        <v>3746</v>
      </c>
      <c r="C85" s="46">
        <v>0</v>
      </c>
    </row>
    <row r="86" spans="2:3" x14ac:dyDescent="0.25">
      <c r="B86" s="46" t="s">
        <v>3747</v>
      </c>
      <c r="C86" s="46">
        <v>0</v>
      </c>
    </row>
    <row r="87" spans="2:3" x14ac:dyDescent="0.25">
      <c r="B87" s="46" t="s">
        <v>3748</v>
      </c>
      <c r="C87" s="46">
        <v>1698</v>
      </c>
    </row>
    <row r="88" spans="2:3" x14ac:dyDescent="0.25">
      <c r="B88" s="46" t="s">
        <v>3749</v>
      </c>
      <c r="C88" s="46">
        <v>4396</v>
      </c>
    </row>
    <row r="89" spans="2:3" x14ac:dyDescent="0.25">
      <c r="B89" s="46" t="s">
        <v>3750</v>
      </c>
      <c r="C89" s="46">
        <v>0</v>
      </c>
    </row>
    <row r="90" spans="2:3" x14ac:dyDescent="0.25">
      <c r="B90" s="46" t="s">
        <v>3751</v>
      </c>
      <c r="C90" s="46">
        <v>3957</v>
      </c>
    </row>
    <row r="91" spans="2:3" x14ac:dyDescent="0.25">
      <c r="B91" s="46" t="s">
        <v>3752</v>
      </c>
      <c r="C91" s="46">
        <v>9304</v>
      </c>
    </row>
    <row r="92" spans="2:3" x14ac:dyDescent="0.25">
      <c r="B92" s="46" t="s">
        <v>3753</v>
      </c>
      <c r="C92" s="46">
        <v>0</v>
      </c>
    </row>
    <row r="93" spans="2:3" x14ac:dyDescent="0.25">
      <c r="B93" s="46" t="s">
        <v>3754</v>
      </c>
      <c r="C93" s="46">
        <v>8552</v>
      </c>
    </row>
    <row r="94" spans="2:3" x14ac:dyDescent="0.25">
      <c r="B94" s="46" t="s">
        <v>3755</v>
      </c>
      <c r="C94" s="46">
        <v>0</v>
      </c>
    </row>
    <row r="95" spans="2:3" x14ac:dyDescent="0.25">
      <c r="B95" s="46" t="s">
        <v>3756</v>
      </c>
      <c r="C95" s="46">
        <v>1439</v>
      </c>
    </row>
    <row r="96" spans="2:3" x14ac:dyDescent="0.25">
      <c r="B96" s="46" t="s">
        <v>3757</v>
      </c>
      <c r="C96" s="46">
        <v>5141</v>
      </c>
    </row>
    <row r="97" spans="2:3" x14ac:dyDescent="0.25">
      <c r="B97" s="46" t="s">
        <v>3758</v>
      </c>
      <c r="C97" s="46">
        <v>7846</v>
      </c>
    </row>
    <row r="98" spans="2:3" x14ac:dyDescent="0.25">
      <c r="B98" s="46" t="s">
        <v>3759</v>
      </c>
      <c r="C98" s="46">
        <v>8996</v>
      </c>
    </row>
    <row r="99" spans="2:3" x14ac:dyDescent="0.25">
      <c r="B99" s="46" t="s">
        <v>3760</v>
      </c>
      <c r="C99" s="46">
        <v>0</v>
      </c>
    </row>
    <row r="100" spans="2:3" x14ac:dyDescent="0.25">
      <c r="B100" s="46" t="s">
        <v>3761</v>
      </c>
      <c r="C100" s="46">
        <v>9778</v>
      </c>
    </row>
    <row r="101" spans="2:3" x14ac:dyDescent="0.25">
      <c r="B101" s="46" t="s">
        <v>3762</v>
      </c>
      <c r="C101" s="46">
        <v>9478</v>
      </c>
    </row>
    <row r="102" spans="2:3" x14ac:dyDescent="0.25">
      <c r="B102" s="46" t="s">
        <v>3763</v>
      </c>
      <c r="C102" s="46">
        <v>2495</v>
      </c>
    </row>
    <row r="103" spans="2:3" x14ac:dyDescent="0.25">
      <c r="B103" s="46" t="s">
        <v>3764</v>
      </c>
      <c r="C103" s="46">
        <v>0</v>
      </c>
    </row>
    <row r="104" spans="2:3" x14ac:dyDescent="0.25">
      <c r="B104" s="46" t="s">
        <v>3765</v>
      </c>
      <c r="C104" s="46">
        <v>4539</v>
      </c>
    </row>
    <row r="105" spans="2:3" x14ac:dyDescent="0.25">
      <c r="B105" s="46" t="s">
        <v>3766</v>
      </c>
      <c r="C105" s="46">
        <v>0</v>
      </c>
    </row>
    <row r="106" spans="2:3" x14ac:dyDescent="0.25">
      <c r="B106" s="46" t="s">
        <v>3767</v>
      </c>
      <c r="C106" s="46">
        <v>0</v>
      </c>
    </row>
    <row r="107" spans="2:3" x14ac:dyDescent="0.25">
      <c r="B107" s="46" t="s">
        <v>3768</v>
      </c>
      <c r="C107" s="46">
        <v>6387</v>
      </c>
    </row>
    <row r="108" spans="2:3" x14ac:dyDescent="0.25">
      <c r="B108" s="46" t="s">
        <v>3769</v>
      </c>
      <c r="C108" s="46">
        <v>7154</v>
      </c>
    </row>
    <row r="109" spans="2:3" x14ac:dyDescent="0.25">
      <c r="B109" s="46" t="s">
        <v>3770</v>
      </c>
      <c r="C109" s="46">
        <v>0</v>
      </c>
    </row>
    <row r="110" spans="2:3" x14ac:dyDescent="0.25">
      <c r="B110" s="46" t="s">
        <v>3771</v>
      </c>
      <c r="C110" s="46">
        <v>0</v>
      </c>
    </row>
    <row r="111" spans="2:3" x14ac:dyDescent="0.25">
      <c r="B111" s="46" t="s">
        <v>3772</v>
      </c>
      <c r="C111" s="46">
        <v>0</v>
      </c>
    </row>
    <row r="112" spans="2:3" x14ac:dyDescent="0.25">
      <c r="B112" s="46" t="s">
        <v>3773</v>
      </c>
      <c r="C112" s="46">
        <v>7047</v>
      </c>
    </row>
    <row r="113" spans="2:3" x14ac:dyDescent="0.25">
      <c r="B113" s="46" t="s">
        <v>3774</v>
      </c>
      <c r="C113" s="46">
        <v>9861</v>
      </c>
    </row>
    <row r="114" spans="2:3" x14ac:dyDescent="0.25">
      <c r="B114" s="46" t="s">
        <v>3775</v>
      </c>
      <c r="C114" s="46">
        <v>7844</v>
      </c>
    </row>
    <row r="115" spans="2:3" x14ac:dyDescent="0.25">
      <c r="B115" s="46" t="s">
        <v>3776</v>
      </c>
      <c r="C115" s="46">
        <v>5390</v>
      </c>
    </row>
    <row r="116" spans="2:3" x14ac:dyDescent="0.25">
      <c r="B116" s="46" t="s">
        <v>3777</v>
      </c>
      <c r="C116" s="46">
        <v>0</v>
      </c>
    </row>
    <row r="117" spans="2:3" x14ac:dyDescent="0.25">
      <c r="B117" s="46" t="s">
        <v>3778</v>
      </c>
      <c r="C117" s="46">
        <v>2453</v>
      </c>
    </row>
    <row r="118" spans="2:3" x14ac:dyDescent="0.25">
      <c r="B118" s="46" t="s">
        <v>3779</v>
      </c>
      <c r="C118" s="46">
        <v>0</v>
      </c>
    </row>
    <row r="119" spans="2:3" x14ac:dyDescent="0.25">
      <c r="B119" s="46" t="s">
        <v>3780</v>
      </c>
      <c r="C119" s="46">
        <v>2822</v>
      </c>
    </row>
    <row r="120" spans="2:3" x14ac:dyDescent="0.25">
      <c r="B120" s="46" t="s">
        <v>3781</v>
      </c>
      <c r="C120" s="46">
        <v>0</v>
      </c>
    </row>
    <row r="121" spans="2:3" x14ac:dyDescent="0.25">
      <c r="B121" s="46" t="s">
        <v>3782</v>
      </c>
      <c r="C121" s="46">
        <v>2793</v>
      </c>
    </row>
    <row r="122" spans="2:3" x14ac:dyDescent="0.25">
      <c r="B122" s="46" t="s">
        <v>3783</v>
      </c>
      <c r="C122" s="46">
        <v>8732</v>
      </c>
    </row>
    <row r="123" spans="2:3" x14ac:dyDescent="0.25">
      <c r="B123" s="46" t="s">
        <v>3784</v>
      </c>
      <c r="C123" s="46">
        <v>3002</v>
      </c>
    </row>
    <row r="124" spans="2:3" x14ac:dyDescent="0.25">
      <c r="B124" s="46" t="s">
        <v>3785</v>
      </c>
      <c r="C124" s="46">
        <v>0</v>
      </c>
    </row>
    <row r="125" spans="2:3" x14ac:dyDescent="0.25">
      <c r="B125" s="46" t="s">
        <v>3786</v>
      </c>
      <c r="C125" s="46">
        <v>6231</v>
      </c>
    </row>
    <row r="126" spans="2:3" x14ac:dyDescent="0.25">
      <c r="B126" s="46" t="s">
        <v>3787</v>
      </c>
      <c r="C126" s="46">
        <v>0</v>
      </c>
    </row>
    <row r="127" spans="2:3" x14ac:dyDescent="0.25">
      <c r="B127" s="46" t="s">
        <v>3788</v>
      </c>
      <c r="C127" s="46">
        <v>1351</v>
      </c>
    </row>
    <row r="128" spans="2:3" x14ac:dyDescent="0.25">
      <c r="B128" s="46" t="s">
        <v>3789</v>
      </c>
      <c r="C128" s="46">
        <v>6113</v>
      </c>
    </row>
    <row r="129" spans="2:3" x14ac:dyDescent="0.25">
      <c r="B129" s="46" t="s">
        <v>3790</v>
      </c>
      <c r="C129" s="46">
        <v>8116</v>
      </c>
    </row>
    <row r="130" spans="2:3" x14ac:dyDescent="0.25">
      <c r="B130" s="46" t="s">
        <v>3791</v>
      </c>
      <c r="C130" s="46">
        <v>0</v>
      </c>
    </row>
    <row r="131" spans="2:3" x14ac:dyDescent="0.25">
      <c r="B131" s="46" t="s">
        <v>3792</v>
      </c>
      <c r="C131" s="46">
        <v>0</v>
      </c>
    </row>
    <row r="132" spans="2:3" x14ac:dyDescent="0.25">
      <c r="B132" s="46" t="s">
        <v>3793</v>
      </c>
      <c r="C132" s="46">
        <v>0</v>
      </c>
    </row>
    <row r="133" spans="2:3" x14ac:dyDescent="0.25">
      <c r="B133" s="46" t="s">
        <v>3794</v>
      </c>
      <c r="C133" s="46">
        <v>0</v>
      </c>
    </row>
    <row r="134" spans="2:3" x14ac:dyDescent="0.25">
      <c r="B134" s="46" t="s">
        <v>3795</v>
      </c>
      <c r="C134" s="46">
        <v>0</v>
      </c>
    </row>
    <row r="135" spans="2:3" x14ac:dyDescent="0.25">
      <c r="B135" s="46" t="s">
        <v>3796</v>
      </c>
      <c r="C135" s="46">
        <v>0</v>
      </c>
    </row>
    <row r="136" spans="2:3" x14ac:dyDescent="0.25">
      <c r="B136" s="46" t="s">
        <v>3797</v>
      </c>
      <c r="C136" s="46">
        <v>0</v>
      </c>
    </row>
    <row r="137" spans="2:3" x14ac:dyDescent="0.25">
      <c r="B137" s="46" t="s">
        <v>3798</v>
      </c>
      <c r="C137" s="46">
        <v>0</v>
      </c>
    </row>
    <row r="138" spans="2:3" x14ac:dyDescent="0.25">
      <c r="B138" s="46" t="s">
        <v>3799</v>
      </c>
      <c r="C138" s="46">
        <v>0</v>
      </c>
    </row>
    <row r="139" spans="2:3" x14ac:dyDescent="0.25">
      <c r="B139" s="46" t="s">
        <v>3800</v>
      </c>
      <c r="C139" s="46">
        <v>3378</v>
      </c>
    </row>
    <row r="140" spans="2:3" x14ac:dyDescent="0.25">
      <c r="B140" s="46" t="s">
        <v>3801</v>
      </c>
      <c r="C140" s="46">
        <v>3852</v>
      </c>
    </row>
    <row r="141" spans="2:3" x14ac:dyDescent="0.25">
      <c r="B141" s="46" t="s">
        <v>3802</v>
      </c>
      <c r="C141" s="46">
        <v>0</v>
      </c>
    </row>
    <row r="142" spans="2:3" x14ac:dyDescent="0.25">
      <c r="B142" s="46" t="s">
        <v>3803</v>
      </c>
      <c r="C142" s="46">
        <v>6547</v>
      </c>
    </row>
    <row r="143" spans="2:3" x14ac:dyDescent="0.25">
      <c r="B143" s="46" t="s">
        <v>3804</v>
      </c>
      <c r="C143" s="46">
        <v>8352</v>
      </c>
    </row>
    <row r="144" spans="2:3" x14ac:dyDescent="0.25">
      <c r="B144" s="46" t="s">
        <v>3805</v>
      </c>
      <c r="C144" s="46">
        <v>2632</v>
      </c>
    </row>
    <row r="145" spans="2:3" x14ac:dyDescent="0.25">
      <c r="B145" s="46" t="s">
        <v>3806</v>
      </c>
      <c r="C145" s="46">
        <v>1264</v>
      </c>
    </row>
    <row r="146" spans="2:3" x14ac:dyDescent="0.25">
      <c r="B146" s="46" t="s">
        <v>3807</v>
      </c>
      <c r="C146" s="46">
        <v>9316</v>
      </c>
    </row>
    <row r="147" spans="2:3" x14ac:dyDescent="0.25">
      <c r="B147" s="46" t="s">
        <v>3808</v>
      </c>
      <c r="C147" s="46">
        <v>6619</v>
      </c>
    </row>
    <row r="148" spans="2:3" x14ac:dyDescent="0.25">
      <c r="B148" s="46" t="s">
        <v>3809</v>
      </c>
      <c r="C148" s="46">
        <v>0</v>
      </c>
    </row>
    <row r="149" spans="2:3" x14ac:dyDescent="0.25">
      <c r="B149" s="46" t="s">
        <v>3810</v>
      </c>
      <c r="C149" s="46">
        <v>0</v>
      </c>
    </row>
    <row r="150" spans="2:3" x14ac:dyDescent="0.25">
      <c r="B150" s="46" t="s">
        <v>3811</v>
      </c>
      <c r="C150" s="46">
        <v>0</v>
      </c>
    </row>
    <row r="151" spans="2:3" x14ac:dyDescent="0.25">
      <c r="B151" s="46" t="s">
        <v>3812</v>
      </c>
      <c r="C151" s="46">
        <v>2422</v>
      </c>
    </row>
    <row r="152" spans="2:3" x14ac:dyDescent="0.25">
      <c r="B152" s="46" t="s">
        <v>3813</v>
      </c>
      <c r="C152" s="46">
        <v>7104</v>
      </c>
    </row>
    <row r="153" spans="2:3" x14ac:dyDescent="0.25">
      <c r="B153" s="46" t="s">
        <v>3814</v>
      </c>
      <c r="C153" s="46">
        <v>0</v>
      </c>
    </row>
    <row r="154" spans="2:3" x14ac:dyDescent="0.25">
      <c r="B154" s="46" t="s">
        <v>3815</v>
      </c>
      <c r="C154" s="46">
        <v>4371</v>
      </c>
    </row>
    <row r="155" spans="2:3" x14ac:dyDescent="0.25">
      <c r="B155" s="46" t="s">
        <v>3816</v>
      </c>
      <c r="C155" s="46">
        <v>0</v>
      </c>
    </row>
    <row r="156" spans="2:3" x14ac:dyDescent="0.25">
      <c r="B156" s="46" t="s">
        <v>3817</v>
      </c>
      <c r="C156" s="46">
        <v>4926</v>
      </c>
    </row>
    <row r="157" spans="2:3" x14ac:dyDescent="0.25">
      <c r="B157" s="46" t="s">
        <v>3818</v>
      </c>
      <c r="C157" s="46">
        <v>0</v>
      </c>
    </row>
    <row r="158" spans="2:3" x14ac:dyDescent="0.25">
      <c r="B158" s="46" t="s">
        <v>3819</v>
      </c>
      <c r="C158" s="46">
        <v>0</v>
      </c>
    </row>
    <row r="159" spans="2:3" x14ac:dyDescent="0.25">
      <c r="B159" s="46" t="s">
        <v>3820</v>
      </c>
      <c r="C159" s="46">
        <v>0</v>
      </c>
    </row>
    <row r="160" spans="2:3" x14ac:dyDescent="0.25">
      <c r="B160" s="46" t="s">
        <v>3821</v>
      </c>
      <c r="C160" s="46">
        <v>9413</v>
      </c>
    </row>
    <row r="161" spans="2:3" x14ac:dyDescent="0.25">
      <c r="B161" s="46" t="s">
        <v>3822</v>
      </c>
      <c r="C161" s="46">
        <v>2357</v>
      </c>
    </row>
    <row r="162" spans="2:3" x14ac:dyDescent="0.25">
      <c r="B162" s="46" t="s">
        <v>3823</v>
      </c>
      <c r="C162" s="46">
        <v>4864</v>
      </c>
    </row>
    <row r="163" spans="2:3" x14ac:dyDescent="0.25">
      <c r="B163" s="46" t="s">
        <v>3824</v>
      </c>
      <c r="C163" s="46">
        <v>0</v>
      </c>
    </row>
    <row r="164" spans="2:3" x14ac:dyDescent="0.25">
      <c r="B164" s="46" t="s">
        <v>3825</v>
      </c>
      <c r="C164" s="46">
        <v>0</v>
      </c>
    </row>
    <row r="165" spans="2:3" x14ac:dyDescent="0.25">
      <c r="B165" s="46" t="s">
        <v>3826</v>
      </c>
      <c r="C165" s="46">
        <v>1971</v>
      </c>
    </row>
    <row r="166" spans="2:3" x14ac:dyDescent="0.25">
      <c r="B166" s="46" t="s">
        <v>3827</v>
      </c>
      <c r="C166" s="46">
        <v>0</v>
      </c>
    </row>
    <row r="167" spans="2:3" x14ac:dyDescent="0.25">
      <c r="B167" s="46" t="s">
        <v>3828</v>
      </c>
      <c r="C167" s="46">
        <v>7964</v>
      </c>
    </row>
    <row r="168" spans="2:3" x14ac:dyDescent="0.25">
      <c r="B168" s="46" t="s">
        <v>3829</v>
      </c>
      <c r="C168" s="46">
        <v>0</v>
      </c>
    </row>
    <row r="169" spans="2:3" x14ac:dyDescent="0.25">
      <c r="B169" s="46" t="s">
        <v>3830</v>
      </c>
      <c r="C169" s="46">
        <v>5335</v>
      </c>
    </row>
    <row r="170" spans="2:3" x14ac:dyDescent="0.25">
      <c r="B170" s="46" t="s">
        <v>3831</v>
      </c>
      <c r="C170" s="46">
        <v>7668</v>
      </c>
    </row>
    <row r="171" spans="2:3" x14ac:dyDescent="0.25">
      <c r="B171" s="46" t="s">
        <v>3832</v>
      </c>
      <c r="C171" s="46">
        <v>4586</v>
      </c>
    </row>
    <row r="172" spans="2:3" x14ac:dyDescent="0.25">
      <c r="B172" s="46" t="s">
        <v>3833</v>
      </c>
      <c r="C172" s="46">
        <v>0</v>
      </c>
    </row>
    <row r="173" spans="2:3" x14ac:dyDescent="0.25">
      <c r="B173" s="46" t="s">
        <v>3834</v>
      </c>
      <c r="C173" s="46">
        <v>4626</v>
      </c>
    </row>
    <row r="174" spans="2:3" x14ac:dyDescent="0.25">
      <c r="B174" s="46" t="s">
        <v>3835</v>
      </c>
      <c r="C174" s="46">
        <v>5148</v>
      </c>
    </row>
    <row r="175" spans="2:3" x14ac:dyDescent="0.25">
      <c r="B175" s="46" t="s">
        <v>3836</v>
      </c>
      <c r="C175" s="46">
        <v>0</v>
      </c>
    </row>
    <row r="176" spans="2:3" x14ac:dyDescent="0.25">
      <c r="B176" s="46" t="s">
        <v>3837</v>
      </c>
      <c r="C176" s="46">
        <v>3352</v>
      </c>
    </row>
    <row r="177" spans="2:3" x14ac:dyDescent="0.25">
      <c r="B177" s="46" t="s">
        <v>3838</v>
      </c>
      <c r="C177" s="46">
        <v>0</v>
      </c>
    </row>
    <row r="178" spans="2:3" x14ac:dyDescent="0.25">
      <c r="B178" s="46" t="s">
        <v>3839</v>
      </c>
      <c r="C178" s="46">
        <v>6359</v>
      </c>
    </row>
    <row r="179" spans="2:3" x14ac:dyDescent="0.25">
      <c r="B179" s="46" t="s">
        <v>3840</v>
      </c>
      <c r="C179" s="46">
        <v>6894</v>
      </c>
    </row>
    <row r="180" spans="2:3" x14ac:dyDescent="0.25">
      <c r="B180" s="46" t="s">
        <v>3841</v>
      </c>
      <c r="C180" s="46">
        <v>2764</v>
      </c>
    </row>
    <row r="181" spans="2:3" x14ac:dyDescent="0.25">
      <c r="B181" s="46" t="s">
        <v>3842</v>
      </c>
      <c r="C181" s="46">
        <v>4502</v>
      </c>
    </row>
    <row r="182" spans="2:3" x14ac:dyDescent="0.25">
      <c r="B182" s="46" t="s">
        <v>3843</v>
      </c>
      <c r="C182" s="46">
        <v>2449</v>
      </c>
    </row>
    <row r="183" spans="2:3" x14ac:dyDescent="0.25">
      <c r="B183" s="46" t="s">
        <v>3844</v>
      </c>
      <c r="C183" s="46">
        <v>6749</v>
      </c>
    </row>
    <row r="184" spans="2:3" x14ac:dyDescent="0.25">
      <c r="B184" s="46" t="s">
        <v>3845</v>
      </c>
      <c r="C184" s="46">
        <v>3098</v>
      </c>
    </row>
    <row r="185" spans="2:3" x14ac:dyDescent="0.25">
      <c r="B185" s="46" t="s">
        <v>3846</v>
      </c>
      <c r="C185" s="46">
        <v>2666</v>
      </c>
    </row>
    <row r="186" spans="2:3" x14ac:dyDescent="0.25">
      <c r="B186" s="46" t="s">
        <v>3847</v>
      </c>
      <c r="C186" s="46">
        <v>0</v>
      </c>
    </row>
    <row r="187" spans="2:3" x14ac:dyDescent="0.25">
      <c r="B187" s="46" t="s">
        <v>3848</v>
      </c>
      <c r="C187" s="46">
        <v>8838</v>
      </c>
    </row>
    <row r="188" spans="2:3" x14ac:dyDescent="0.25">
      <c r="B188" s="46" t="s">
        <v>3849</v>
      </c>
      <c r="C188" s="46">
        <v>0</v>
      </c>
    </row>
    <row r="189" spans="2:3" x14ac:dyDescent="0.25">
      <c r="B189" s="46" t="s">
        <v>3850</v>
      </c>
      <c r="C189" s="46">
        <v>2488</v>
      </c>
    </row>
    <row r="190" spans="2:3" x14ac:dyDescent="0.25">
      <c r="B190" s="46" t="s">
        <v>3851</v>
      </c>
      <c r="C190" s="46">
        <v>1244</v>
      </c>
    </row>
    <row r="191" spans="2:3" x14ac:dyDescent="0.25">
      <c r="B191" s="46" t="s">
        <v>3852</v>
      </c>
      <c r="C191" s="46">
        <v>8200</v>
      </c>
    </row>
    <row r="192" spans="2:3" x14ac:dyDescent="0.25">
      <c r="B192" s="46" t="s">
        <v>3853</v>
      </c>
      <c r="C192" s="46">
        <v>0</v>
      </c>
    </row>
    <row r="193" spans="2:3" x14ac:dyDescent="0.25">
      <c r="B193" s="46" t="s">
        <v>3854</v>
      </c>
      <c r="C193" s="46">
        <v>9461</v>
      </c>
    </row>
    <row r="194" spans="2:3" x14ac:dyDescent="0.25">
      <c r="B194" s="46" t="s">
        <v>3855</v>
      </c>
      <c r="C194" s="46">
        <v>1146</v>
      </c>
    </row>
    <row r="195" spans="2:3" x14ac:dyDescent="0.25">
      <c r="B195" s="46" t="s">
        <v>3856</v>
      </c>
      <c r="C195" s="46">
        <v>0</v>
      </c>
    </row>
    <row r="196" spans="2:3" x14ac:dyDescent="0.25">
      <c r="B196" s="46" t="s">
        <v>3857</v>
      </c>
      <c r="C196" s="46">
        <v>0</v>
      </c>
    </row>
    <row r="197" spans="2:3" x14ac:dyDescent="0.25">
      <c r="B197" s="46" t="s">
        <v>3858</v>
      </c>
      <c r="C197" s="46">
        <v>9799</v>
      </c>
    </row>
    <row r="198" spans="2:3" x14ac:dyDescent="0.25">
      <c r="B198" s="46" t="s">
        <v>3859</v>
      </c>
      <c r="C198" s="46">
        <v>1312</v>
      </c>
    </row>
    <row r="199" spans="2:3" x14ac:dyDescent="0.25">
      <c r="B199" s="46" t="s">
        <v>3860</v>
      </c>
      <c r="C199" s="46">
        <v>0</v>
      </c>
    </row>
    <row r="200" spans="2:3" x14ac:dyDescent="0.25">
      <c r="B200" s="46" t="s">
        <v>3861</v>
      </c>
      <c r="C200" s="46">
        <v>7444</v>
      </c>
    </row>
    <row r="201" spans="2:3" x14ac:dyDescent="0.25">
      <c r="B201" s="46" t="s">
        <v>3862</v>
      </c>
      <c r="C201" s="46">
        <v>0</v>
      </c>
    </row>
    <row r="202" spans="2:3" x14ac:dyDescent="0.25">
      <c r="B202" s="46" t="s">
        <v>3863</v>
      </c>
      <c r="C202" s="46">
        <v>0</v>
      </c>
    </row>
    <row r="203" spans="2:3" x14ac:dyDescent="0.25">
      <c r="B203" s="46" t="s">
        <v>3864</v>
      </c>
      <c r="C203" s="46">
        <v>0</v>
      </c>
    </row>
    <row r="204" spans="2:3" x14ac:dyDescent="0.25">
      <c r="B204" s="46" t="s">
        <v>3865</v>
      </c>
      <c r="C204" s="46">
        <v>0</v>
      </c>
    </row>
    <row r="205" spans="2:3" x14ac:dyDescent="0.25">
      <c r="B205" s="46" t="s">
        <v>3866</v>
      </c>
      <c r="C205" s="46">
        <v>6703</v>
      </c>
    </row>
    <row r="206" spans="2:3" x14ac:dyDescent="0.25">
      <c r="B206" s="46" t="s">
        <v>3867</v>
      </c>
      <c r="C206" s="46">
        <v>9594</v>
      </c>
    </row>
    <row r="207" spans="2:3" x14ac:dyDescent="0.25">
      <c r="B207" s="46" t="s">
        <v>3868</v>
      </c>
      <c r="C207" s="46">
        <v>8623</v>
      </c>
    </row>
    <row r="208" spans="2:3" x14ac:dyDescent="0.25">
      <c r="B208" s="46" t="s">
        <v>3869</v>
      </c>
      <c r="C208" s="46">
        <v>0</v>
      </c>
    </row>
    <row r="209" spans="2:3" x14ac:dyDescent="0.25">
      <c r="B209" s="46" t="s">
        <v>3870</v>
      </c>
      <c r="C209" s="46">
        <v>0</v>
      </c>
    </row>
    <row r="210" spans="2:3" x14ac:dyDescent="0.25">
      <c r="B210" s="46" t="s">
        <v>3871</v>
      </c>
      <c r="C210" s="46">
        <v>9774</v>
      </c>
    </row>
    <row r="211" spans="2:3" x14ac:dyDescent="0.25">
      <c r="B211" s="46" t="s">
        <v>3872</v>
      </c>
      <c r="C211" s="46">
        <v>0</v>
      </c>
    </row>
    <row r="212" spans="2:3" x14ac:dyDescent="0.25">
      <c r="B212" s="46" t="s">
        <v>3873</v>
      </c>
      <c r="C212" s="46">
        <v>0</v>
      </c>
    </row>
    <row r="213" spans="2:3" x14ac:dyDescent="0.25">
      <c r="B213" s="46" t="s">
        <v>3874</v>
      </c>
      <c r="C213" s="46">
        <v>0</v>
      </c>
    </row>
    <row r="214" spans="2:3" x14ac:dyDescent="0.25">
      <c r="B214" s="46" t="s">
        <v>3875</v>
      </c>
      <c r="C214" s="46">
        <v>6103</v>
      </c>
    </row>
    <row r="215" spans="2:3" x14ac:dyDescent="0.25">
      <c r="B215" s="46" t="s">
        <v>3876</v>
      </c>
      <c r="C215" s="46">
        <v>7010</v>
      </c>
    </row>
    <row r="216" spans="2:3" x14ac:dyDescent="0.25">
      <c r="B216" s="46" t="s">
        <v>3877</v>
      </c>
      <c r="C216" s="46">
        <v>1350</v>
      </c>
    </row>
    <row r="217" spans="2:3" x14ac:dyDescent="0.25">
      <c r="B217" s="46" t="s">
        <v>3878</v>
      </c>
      <c r="C217" s="46">
        <v>0</v>
      </c>
    </row>
    <row r="218" spans="2:3" x14ac:dyDescent="0.25">
      <c r="B218" s="46" t="s">
        <v>3879</v>
      </c>
      <c r="C218" s="46">
        <v>0</v>
      </c>
    </row>
    <row r="219" spans="2:3" x14ac:dyDescent="0.25">
      <c r="B219" s="46" t="s">
        <v>3880</v>
      </c>
      <c r="C219" s="46">
        <v>0</v>
      </c>
    </row>
    <row r="220" spans="2:3" x14ac:dyDescent="0.25">
      <c r="B220" s="46" t="s">
        <v>3881</v>
      </c>
      <c r="C220" s="46">
        <v>0</v>
      </c>
    </row>
    <row r="221" spans="2:3" x14ac:dyDescent="0.25">
      <c r="B221" s="46" t="s">
        <v>3882</v>
      </c>
      <c r="C221" s="46">
        <v>0</v>
      </c>
    </row>
    <row r="222" spans="2:3" x14ac:dyDescent="0.25">
      <c r="B222" s="46" t="s">
        <v>3883</v>
      </c>
      <c r="C222" s="46">
        <v>5402</v>
      </c>
    </row>
    <row r="223" spans="2:3" x14ac:dyDescent="0.25">
      <c r="B223" s="46" t="s">
        <v>3884</v>
      </c>
      <c r="C223" s="46">
        <v>4026</v>
      </c>
    </row>
    <row r="224" spans="2:3" x14ac:dyDescent="0.25">
      <c r="B224" s="46" t="s">
        <v>3885</v>
      </c>
      <c r="C224" s="46">
        <v>0</v>
      </c>
    </row>
    <row r="225" spans="2:3" x14ac:dyDescent="0.25">
      <c r="B225" s="46" t="s">
        <v>3886</v>
      </c>
      <c r="C225" s="46">
        <v>5297</v>
      </c>
    </row>
    <row r="226" spans="2:3" x14ac:dyDescent="0.25">
      <c r="B226" s="46" t="s">
        <v>3887</v>
      </c>
      <c r="C226" s="46">
        <v>8570</v>
      </c>
    </row>
    <row r="227" spans="2:3" x14ac:dyDescent="0.25">
      <c r="B227" s="46" t="s">
        <v>3888</v>
      </c>
      <c r="C227" s="46">
        <v>5089</v>
      </c>
    </row>
    <row r="228" spans="2:3" x14ac:dyDescent="0.25">
      <c r="B228" s="46" t="s">
        <v>3889</v>
      </c>
      <c r="C228" s="46">
        <v>4865</v>
      </c>
    </row>
    <row r="229" spans="2:3" x14ac:dyDescent="0.25">
      <c r="B229" s="46" t="s">
        <v>3890</v>
      </c>
      <c r="C229" s="46">
        <v>0</v>
      </c>
    </row>
    <row r="230" spans="2:3" x14ac:dyDescent="0.25">
      <c r="B230" s="46" t="s">
        <v>3891</v>
      </c>
      <c r="C230" s="46">
        <v>8314</v>
      </c>
    </row>
    <row r="231" spans="2:3" x14ac:dyDescent="0.25">
      <c r="B231" s="46" t="s">
        <v>3892</v>
      </c>
      <c r="C231" s="46">
        <v>0</v>
      </c>
    </row>
    <row r="232" spans="2:3" x14ac:dyDescent="0.25">
      <c r="B232" s="46" t="s">
        <v>3893</v>
      </c>
      <c r="C232" s="46">
        <v>0</v>
      </c>
    </row>
    <row r="233" spans="2:3" x14ac:dyDescent="0.25">
      <c r="B233" s="46" t="s">
        <v>3894</v>
      </c>
      <c r="C233" s="46">
        <v>9689</v>
      </c>
    </row>
    <row r="234" spans="2:3" x14ac:dyDescent="0.25">
      <c r="B234" s="46" t="s">
        <v>3895</v>
      </c>
      <c r="C234" s="46">
        <v>8485</v>
      </c>
    </row>
    <row r="235" spans="2:3" x14ac:dyDescent="0.25">
      <c r="B235" s="46" t="s">
        <v>3896</v>
      </c>
      <c r="C235" s="46">
        <v>1227</v>
      </c>
    </row>
    <row r="236" spans="2:3" x14ac:dyDescent="0.25">
      <c r="B236" s="46" t="s">
        <v>3897</v>
      </c>
      <c r="C236" s="46">
        <v>0</v>
      </c>
    </row>
    <row r="237" spans="2:3" x14ac:dyDescent="0.25">
      <c r="B237" s="46" t="s">
        <v>3898</v>
      </c>
      <c r="C237" s="46">
        <v>9728</v>
      </c>
    </row>
    <row r="238" spans="2:3" x14ac:dyDescent="0.25">
      <c r="B238" s="46" t="s">
        <v>3899</v>
      </c>
      <c r="C238" s="46">
        <v>3592</v>
      </c>
    </row>
    <row r="239" spans="2:3" x14ac:dyDescent="0.25">
      <c r="B239" s="46" t="s">
        <v>3900</v>
      </c>
      <c r="C239" s="46">
        <v>0</v>
      </c>
    </row>
    <row r="240" spans="2:3" x14ac:dyDescent="0.25">
      <c r="B240" s="46" t="s">
        <v>3901</v>
      </c>
      <c r="C240" s="46">
        <v>4989</v>
      </c>
    </row>
    <row r="241" spans="2:3" x14ac:dyDescent="0.25">
      <c r="B241" s="46" t="s">
        <v>3902</v>
      </c>
      <c r="C241" s="46">
        <v>0</v>
      </c>
    </row>
    <row r="242" spans="2:3" x14ac:dyDescent="0.25">
      <c r="B242" s="46" t="s">
        <v>3903</v>
      </c>
      <c r="C242" s="46">
        <v>0</v>
      </c>
    </row>
    <row r="243" spans="2:3" x14ac:dyDescent="0.25">
      <c r="B243" s="46" t="s">
        <v>3904</v>
      </c>
      <c r="C243" s="46">
        <v>0</v>
      </c>
    </row>
    <row r="244" spans="2:3" x14ac:dyDescent="0.25">
      <c r="B244" s="46" t="s">
        <v>3905</v>
      </c>
      <c r="C244" s="46">
        <v>5721</v>
      </c>
    </row>
    <row r="245" spans="2:3" x14ac:dyDescent="0.25">
      <c r="B245" s="46" t="s">
        <v>3906</v>
      </c>
      <c r="C245" s="46">
        <v>0</v>
      </c>
    </row>
    <row r="246" spans="2:3" x14ac:dyDescent="0.25">
      <c r="B246" s="46" t="s">
        <v>3907</v>
      </c>
      <c r="C246" s="46">
        <v>0</v>
      </c>
    </row>
    <row r="247" spans="2:3" x14ac:dyDescent="0.25">
      <c r="B247" s="46" t="s">
        <v>3908</v>
      </c>
      <c r="C247" s="46">
        <v>0</v>
      </c>
    </row>
    <row r="248" spans="2:3" x14ac:dyDescent="0.25">
      <c r="B248" s="46" t="s">
        <v>3909</v>
      </c>
      <c r="C248" s="46">
        <v>2535</v>
      </c>
    </row>
    <row r="249" spans="2:3" x14ac:dyDescent="0.25">
      <c r="B249" s="46" t="s">
        <v>3910</v>
      </c>
      <c r="C249" s="46">
        <v>0</v>
      </c>
    </row>
    <row r="250" spans="2:3" x14ac:dyDescent="0.25">
      <c r="B250" s="46" t="s">
        <v>3911</v>
      </c>
      <c r="C250" s="46">
        <v>0</v>
      </c>
    </row>
    <row r="251" spans="2:3" x14ac:dyDescent="0.25">
      <c r="B251" s="46" t="s">
        <v>3912</v>
      </c>
      <c r="C251" s="46">
        <v>0</v>
      </c>
    </row>
    <row r="252" spans="2:3" x14ac:dyDescent="0.25">
      <c r="B252" s="46" t="s">
        <v>3913</v>
      </c>
      <c r="C252" s="46">
        <v>2858</v>
      </c>
    </row>
    <row r="253" spans="2:3" x14ac:dyDescent="0.25">
      <c r="B253" s="46" t="s">
        <v>3914</v>
      </c>
      <c r="C253" s="46">
        <v>2933</v>
      </c>
    </row>
    <row r="254" spans="2:3" x14ac:dyDescent="0.25">
      <c r="B254" s="46" t="s">
        <v>3915</v>
      </c>
      <c r="C254" s="46">
        <v>0</v>
      </c>
    </row>
    <row r="255" spans="2:3" x14ac:dyDescent="0.25">
      <c r="B255" s="46" t="s">
        <v>3916</v>
      </c>
      <c r="C255" s="46">
        <v>8056</v>
      </c>
    </row>
    <row r="256" spans="2:3" x14ac:dyDescent="0.25">
      <c r="B256" s="46" t="s">
        <v>3917</v>
      </c>
      <c r="C256" s="46">
        <v>8229</v>
      </c>
    </row>
    <row r="257" spans="2:3" x14ac:dyDescent="0.25">
      <c r="B257" s="46" t="s">
        <v>3918</v>
      </c>
      <c r="C257" s="46">
        <v>0</v>
      </c>
    </row>
    <row r="258" spans="2:3" x14ac:dyDescent="0.25">
      <c r="B258" s="46" t="s">
        <v>3919</v>
      </c>
      <c r="C258" s="46">
        <v>7391</v>
      </c>
    </row>
    <row r="259" spans="2:3" x14ac:dyDescent="0.25">
      <c r="B259" s="46" t="s">
        <v>3920</v>
      </c>
      <c r="C259" s="46">
        <v>0</v>
      </c>
    </row>
    <row r="260" spans="2:3" x14ac:dyDescent="0.25">
      <c r="B260" s="46" t="s">
        <v>3921</v>
      </c>
      <c r="C260" s="46">
        <v>0</v>
      </c>
    </row>
    <row r="261" spans="2:3" x14ac:dyDescent="0.25">
      <c r="B261" s="46" t="s">
        <v>3922</v>
      </c>
      <c r="C261" s="46">
        <v>0</v>
      </c>
    </row>
    <row r="262" spans="2:3" x14ac:dyDescent="0.25">
      <c r="B262" s="46" t="s">
        <v>3923</v>
      </c>
      <c r="C262" s="46">
        <v>0</v>
      </c>
    </row>
    <row r="263" spans="2:3" x14ac:dyDescent="0.25">
      <c r="B263" s="46" t="s">
        <v>3924</v>
      </c>
      <c r="C263" s="46">
        <v>0</v>
      </c>
    </row>
    <row r="264" spans="2:3" x14ac:dyDescent="0.25">
      <c r="B264" s="46" t="s">
        <v>3925</v>
      </c>
      <c r="C264" s="46">
        <v>0</v>
      </c>
    </row>
    <row r="265" spans="2:3" x14ac:dyDescent="0.25">
      <c r="B265" s="46" t="s">
        <v>3926</v>
      </c>
      <c r="C265" s="46">
        <v>0</v>
      </c>
    </row>
    <row r="266" spans="2:3" x14ac:dyDescent="0.25">
      <c r="B266" s="46" t="s">
        <v>3927</v>
      </c>
      <c r="C266" s="46">
        <v>1068</v>
      </c>
    </row>
    <row r="267" spans="2:3" x14ac:dyDescent="0.25">
      <c r="B267" s="46" t="s">
        <v>3928</v>
      </c>
      <c r="C267" s="46">
        <v>4664</v>
      </c>
    </row>
    <row r="268" spans="2:3" x14ac:dyDescent="0.25">
      <c r="B268" s="46" t="s">
        <v>3929</v>
      </c>
      <c r="C268" s="46">
        <v>0</v>
      </c>
    </row>
    <row r="269" spans="2:3" x14ac:dyDescent="0.25">
      <c r="B269" s="46" t="s">
        <v>3930</v>
      </c>
      <c r="C269" s="46">
        <v>4185</v>
      </c>
    </row>
    <row r="270" spans="2:3" x14ac:dyDescent="0.25">
      <c r="B270" s="46" t="s">
        <v>3931</v>
      </c>
      <c r="C270" s="46">
        <v>0</v>
      </c>
    </row>
    <row r="271" spans="2:3" x14ac:dyDescent="0.25">
      <c r="B271" s="46" t="s">
        <v>3932</v>
      </c>
      <c r="C271" s="46">
        <v>0</v>
      </c>
    </row>
    <row r="272" spans="2:3" x14ac:dyDescent="0.25">
      <c r="B272" s="46" t="s">
        <v>3933</v>
      </c>
      <c r="C272" s="46">
        <v>1464</v>
      </c>
    </row>
    <row r="273" spans="2:3" x14ac:dyDescent="0.25">
      <c r="B273" s="46" t="s">
        <v>3934</v>
      </c>
      <c r="C273" s="46">
        <v>0</v>
      </c>
    </row>
    <row r="274" spans="2:3" x14ac:dyDescent="0.25">
      <c r="B274" s="46" t="s">
        <v>3935</v>
      </c>
      <c r="C274" s="46">
        <v>0</v>
      </c>
    </row>
    <row r="275" spans="2:3" x14ac:dyDescent="0.25">
      <c r="B275" s="46" t="s">
        <v>3936</v>
      </c>
      <c r="C275" s="46">
        <v>7622</v>
      </c>
    </row>
    <row r="276" spans="2:3" x14ac:dyDescent="0.25">
      <c r="B276" s="46" t="s">
        <v>3937</v>
      </c>
      <c r="C276" s="46">
        <v>2469</v>
      </c>
    </row>
    <row r="277" spans="2:3" x14ac:dyDescent="0.25">
      <c r="B277" s="46" t="s">
        <v>3938</v>
      </c>
      <c r="C277" s="46">
        <v>0</v>
      </c>
    </row>
    <row r="278" spans="2:3" x14ac:dyDescent="0.25">
      <c r="B278" s="46" t="s">
        <v>3939</v>
      </c>
      <c r="C278" s="46">
        <v>7600</v>
      </c>
    </row>
    <row r="279" spans="2:3" x14ac:dyDescent="0.25">
      <c r="B279" s="46" t="s">
        <v>3940</v>
      </c>
      <c r="C279" s="46">
        <v>0</v>
      </c>
    </row>
    <row r="280" spans="2:3" x14ac:dyDescent="0.25">
      <c r="B280" s="46" t="s">
        <v>3941</v>
      </c>
      <c r="C280" s="46">
        <v>0</v>
      </c>
    </row>
    <row r="281" spans="2:3" x14ac:dyDescent="0.25">
      <c r="B281" s="46" t="s">
        <v>3942</v>
      </c>
      <c r="C281" s="46">
        <v>6924</v>
      </c>
    </row>
    <row r="282" spans="2:3" x14ac:dyDescent="0.25">
      <c r="B282" s="46" t="s">
        <v>3943</v>
      </c>
      <c r="C282" s="46">
        <v>0</v>
      </c>
    </row>
    <row r="283" spans="2:3" x14ac:dyDescent="0.25">
      <c r="B283" s="46" t="s">
        <v>3944</v>
      </c>
      <c r="C283" s="46">
        <v>8580</v>
      </c>
    </row>
    <row r="284" spans="2:3" x14ac:dyDescent="0.25">
      <c r="B284" s="46" t="s">
        <v>3945</v>
      </c>
      <c r="C284" s="46">
        <v>0</v>
      </c>
    </row>
    <row r="285" spans="2:3" x14ac:dyDescent="0.25">
      <c r="B285" s="46" t="s">
        <v>3946</v>
      </c>
      <c r="C285" s="46">
        <v>3328</v>
      </c>
    </row>
    <row r="286" spans="2:3" x14ac:dyDescent="0.25">
      <c r="B286" s="46" t="s">
        <v>3947</v>
      </c>
      <c r="C286" s="46">
        <v>3764</v>
      </c>
    </row>
    <row r="287" spans="2:3" x14ac:dyDescent="0.25">
      <c r="B287" s="46" t="s">
        <v>3948</v>
      </c>
      <c r="C287" s="46">
        <v>5467</v>
      </c>
    </row>
    <row r="288" spans="2:3" x14ac:dyDescent="0.25">
      <c r="B288" s="46" t="s">
        <v>3949</v>
      </c>
      <c r="C288" s="46">
        <v>0</v>
      </c>
    </row>
    <row r="289" spans="2:3" x14ac:dyDescent="0.25">
      <c r="B289" s="46" t="s">
        <v>3950</v>
      </c>
      <c r="C289" s="46">
        <v>0</v>
      </c>
    </row>
    <row r="290" spans="2:3" x14ac:dyDescent="0.25">
      <c r="B290" s="46" t="s">
        <v>3951</v>
      </c>
      <c r="C290" s="46">
        <v>2938</v>
      </c>
    </row>
    <row r="291" spans="2:3" x14ac:dyDescent="0.25">
      <c r="B291" s="46" t="s">
        <v>3952</v>
      </c>
      <c r="C291" s="46">
        <v>0</v>
      </c>
    </row>
    <row r="292" spans="2:3" x14ac:dyDescent="0.25">
      <c r="B292" s="46" t="s">
        <v>3953</v>
      </c>
      <c r="C292" s="46">
        <v>0</v>
      </c>
    </row>
    <row r="293" spans="2:3" x14ac:dyDescent="0.25">
      <c r="B293" s="46" t="s">
        <v>3954</v>
      </c>
      <c r="C293" s="46">
        <v>3607</v>
      </c>
    </row>
    <row r="294" spans="2:3" x14ac:dyDescent="0.25">
      <c r="B294" s="46" t="s">
        <v>3955</v>
      </c>
      <c r="C294" s="46">
        <v>5453</v>
      </c>
    </row>
    <row r="295" spans="2:3" x14ac:dyDescent="0.25">
      <c r="B295" s="46" t="s">
        <v>3956</v>
      </c>
      <c r="C295" s="46">
        <v>5439</v>
      </c>
    </row>
    <row r="296" spans="2:3" x14ac:dyDescent="0.25">
      <c r="B296" s="46" t="s">
        <v>3957</v>
      </c>
      <c r="C296" s="46">
        <v>0</v>
      </c>
    </row>
    <row r="297" spans="2:3" x14ac:dyDescent="0.25">
      <c r="B297" s="46" t="s">
        <v>3958</v>
      </c>
      <c r="C297" s="46">
        <v>0</v>
      </c>
    </row>
    <row r="298" spans="2:3" x14ac:dyDescent="0.25">
      <c r="B298" s="46" t="s">
        <v>3959</v>
      </c>
      <c r="C298" s="46">
        <v>4210</v>
      </c>
    </row>
    <row r="299" spans="2:3" x14ac:dyDescent="0.25">
      <c r="B299" s="46" t="s">
        <v>3960</v>
      </c>
      <c r="C299" s="46">
        <v>8853</v>
      </c>
    </row>
    <row r="300" spans="2:3" x14ac:dyDescent="0.25">
      <c r="B300" s="46" t="s">
        <v>3961</v>
      </c>
      <c r="C300" s="46">
        <v>0</v>
      </c>
    </row>
    <row r="301" spans="2:3" x14ac:dyDescent="0.25">
      <c r="B301" s="46" t="s">
        <v>3962</v>
      </c>
      <c r="C301" s="46">
        <v>0</v>
      </c>
    </row>
    <row r="302" spans="2:3" x14ac:dyDescent="0.25">
      <c r="B302" s="46" t="s">
        <v>3963</v>
      </c>
      <c r="C302" s="46">
        <v>0</v>
      </c>
    </row>
    <row r="303" spans="2:3" x14ac:dyDescent="0.25">
      <c r="B303" s="46" t="s">
        <v>3964</v>
      </c>
      <c r="C303" s="46">
        <v>0</v>
      </c>
    </row>
    <row r="304" spans="2:3" x14ac:dyDescent="0.25">
      <c r="B304" s="46" t="s">
        <v>3965</v>
      </c>
      <c r="C304" s="46">
        <v>7485</v>
      </c>
    </row>
    <row r="305" spans="2:3" x14ac:dyDescent="0.25">
      <c r="B305" s="46" t="s">
        <v>3966</v>
      </c>
      <c r="C305" s="46">
        <v>7956</v>
      </c>
    </row>
    <row r="306" spans="2:3" x14ac:dyDescent="0.25">
      <c r="B306" s="46" t="s">
        <v>3967</v>
      </c>
      <c r="C306" s="46">
        <v>9696</v>
      </c>
    </row>
    <row r="307" spans="2:3" x14ac:dyDescent="0.25">
      <c r="B307" s="46" t="s">
        <v>3968</v>
      </c>
      <c r="C307" s="46">
        <v>0</v>
      </c>
    </row>
    <row r="308" spans="2:3" x14ac:dyDescent="0.25">
      <c r="B308" s="46" t="s">
        <v>3969</v>
      </c>
      <c r="C308" s="46">
        <v>0</v>
      </c>
    </row>
    <row r="309" spans="2:3" x14ac:dyDescent="0.25">
      <c r="B309" s="46" t="s">
        <v>3970</v>
      </c>
      <c r="C309" s="46">
        <v>3711</v>
      </c>
    </row>
    <row r="310" spans="2:3" x14ac:dyDescent="0.25">
      <c r="B310" s="46" t="s">
        <v>3971</v>
      </c>
      <c r="C310" s="46">
        <v>0</v>
      </c>
    </row>
    <row r="311" spans="2:3" x14ac:dyDescent="0.25">
      <c r="B311" s="46" t="s">
        <v>3972</v>
      </c>
      <c r="C311" s="46">
        <v>0</v>
      </c>
    </row>
    <row r="312" spans="2:3" x14ac:dyDescent="0.25">
      <c r="B312" s="46" t="s">
        <v>3973</v>
      </c>
      <c r="C312" s="46">
        <v>0</v>
      </c>
    </row>
    <row r="313" spans="2:3" x14ac:dyDescent="0.25">
      <c r="B313" s="46" t="s">
        <v>3974</v>
      </c>
      <c r="C313" s="46">
        <v>2980</v>
      </c>
    </row>
    <row r="314" spans="2:3" x14ac:dyDescent="0.25">
      <c r="B314" s="46" t="s">
        <v>3975</v>
      </c>
      <c r="C314" s="46">
        <v>0</v>
      </c>
    </row>
    <row r="315" spans="2:3" x14ac:dyDescent="0.25">
      <c r="B315" s="46" t="s">
        <v>3976</v>
      </c>
      <c r="C315" s="46">
        <v>3511</v>
      </c>
    </row>
    <row r="316" spans="2:3" x14ac:dyDescent="0.25">
      <c r="B316" s="46" t="s">
        <v>3977</v>
      </c>
      <c r="C316" s="46">
        <v>0</v>
      </c>
    </row>
    <row r="317" spans="2:3" x14ac:dyDescent="0.25">
      <c r="B317" s="46" t="s">
        <v>3978</v>
      </c>
      <c r="C317" s="46">
        <v>8288</v>
      </c>
    </row>
    <row r="318" spans="2:3" x14ac:dyDescent="0.25">
      <c r="B318" s="46" t="s">
        <v>3979</v>
      </c>
      <c r="C318" s="46">
        <v>9081</v>
      </c>
    </row>
    <row r="319" spans="2:3" x14ac:dyDescent="0.25">
      <c r="B319" s="46" t="s">
        <v>3980</v>
      </c>
      <c r="C319" s="46">
        <v>0</v>
      </c>
    </row>
    <row r="320" spans="2:3" x14ac:dyDescent="0.25">
      <c r="B320" s="46" t="s">
        <v>3981</v>
      </c>
      <c r="C320" s="46">
        <v>0</v>
      </c>
    </row>
    <row r="321" spans="2:3" x14ac:dyDescent="0.25">
      <c r="B321" s="46" t="s">
        <v>3982</v>
      </c>
      <c r="C321" s="46">
        <v>5685</v>
      </c>
    </row>
    <row r="322" spans="2:3" x14ac:dyDescent="0.25">
      <c r="B322" s="46" t="s">
        <v>3983</v>
      </c>
      <c r="C322" s="46">
        <v>0</v>
      </c>
    </row>
    <row r="323" spans="2:3" x14ac:dyDescent="0.25">
      <c r="B323" s="46" t="s">
        <v>3984</v>
      </c>
      <c r="C323" s="46">
        <v>0</v>
      </c>
    </row>
    <row r="324" spans="2:3" x14ac:dyDescent="0.25">
      <c r="B324" s="46" t="s">
        <v>3985</v>
      </c>
      <c r="C324" s="46">
        <v>0</v>
      </c>
    </row>
    <row r="325" spans="2:3" x14ac:dyDescent="0.25">
      <c r="B325" s="46" t="s">
        <v>3986</v>
      </c>
      <c r="C325" s="46">
        <v>0</v>
      </c>
    </row>
    <row r="326" spans="2:3" x14ac:dyDescent="0.25">
      <c r="B326" s="46" t="s">
        <v>3987</v>
      </c>
      <c r="C326" s="46">
        <v>6791</v>
      </c>
    </row>
    <row r="327" spans="2:3" x14ac:dyDescent="0.25">
      <c r="B327" s="46" t="s">
        <v>3988</v>
      </c>
      <c r="C327" s="46">
        <v>0</v>
      </c>
    </row>
    <row r="328" spans="2:3" x14ac:dyDescent="0.25">
      <c r="B328" s="46" t="s">
        <v>3989</v>
      </c>
      <c r="C328" s="46">
        <v>0</v>
      </c>
    </row>
    <row r="329" spans="2:3" x14ac:dyDescent="0.25">
      <c r="B329" s="46" t="s">
        <v>3990</v>
      </c>
      <c r="C329" s="46">
        <v>6890</v>
      </c>
    </row>
    <row r="330" spans="2:3" x14ac:dyDescent="0.25">
      <c r="B330" s="46" t="s">
        <v>3991</v>
      </c>
      <c r="C330" s="46">
        <v>8178</v>
      </c>
    </row>
    <row r="331" spans="2:3" x14ac:dyDescent="0.25">
      <c r="B331" s="46" t="s">
        <v>3992</v>
      </c>
      <c r="C331" s="46">
        <v>0</v>
      </c>
    </row>
    <row r="332" spans="2:3" x14ac:dyDescent="0.25">
      <c r="B332" s="46" t="s">
        <v>3993</v>
      </c>
      <c r="C332" s="46">
        <v>0</v>
      </c>
    </row>
    <row r="333" spans="2:3" x14ac:dyDescent="0.25">
      <c r="B333" s="46" t="s">
        <v>3994</v>
      </c>
      <c r="C333" s="46">
        <v>0</v>
      </c>
    </row>
    <row r="334" spans="2:3" x14ac:dyDescent="0.25">
      <c r="B334" s="46" t="s">
        <v>3995</v>
      </c>
      <c r="C334" s="46">
        <v>0</v>
      </c>
    </row>
    <row r="335" spans="2:3" x14ac:dyDescent="0.25">
      <c r="B335" s="46" t="s">
        <v>3996</v>
      </c>
      <c r="C335" s="46">
        <v>0</v>
      </c>
    </row>
    <row r="336" spans="2:3" x14ac:dyDescent="0.25">
      <c r="B336" s="46" t="s">
        <v>3997</v>
      </c>
      <c r="C336" s="46">
        <v>6464</v>
      </c>
    </row>
    <row r="337" spans="2:3" x14ac:dyDescent="0.25">
      <c r="B337" s="46" t="s">
        <v>3998</v>
      </c>
      <c r="C337" s="46">
        <v>0</v>
      </c>
    </row>
    <row r="338" spans="2:3" x14ac:dyDescent="0.25">
      <c r="B338" s="46" t="s">
        <v>3999</v>
      </c>
      <c r="C338" s="46">
        <v>0</v>
      </c>
    </row>
    <row r="339" spans="2:3" x14ac:dyDescent="0.25">
      <c r="B339" s="46" t="s">
        <v>4000</v>
      </c>
      <c r="C339" s="46">
        <v>4062</v>
      </c>
    </row>
    <row r="340" spans="2:3" x14ac:dyDescent="0.25">
      <c r="B340" s="46" t="s">
        <v>4001</v>
      </c>
      <c r="C340" s="46">
        <v>5083</v>
      </c>
    </row>
    <row r="341" spans="2:3" x14ac:dyDescent="0.25">
      <c r="B341" s="46" t="s">
        <v>4002</v>
      </c>
      <c r="C341" s="46">
        <v>1372</v>
      </c>
    </row>
    <row r="342" spans="2:3" x14ac:dyDescent="0.25">
      <c r="B342" s="46" t="s">
        <v>4003</v>
      </c>
      <c r="C342" s="46">
        <v>0</v>
      </c>
    </row>
    <row r="343" spans="2:3" x14ac:dyDescent="0.25">
      <c r="B343" s="46" t="s">
        <v>4004</v>
      </c>
      <c r="C343" s="46">
        <v>0</v>
      </c>
    </row>
    <row r="344" spans="2:3" x14ac:dyDescent="0.25">
      <c r="B344" s="46" t="s">
        <v>4005</v>
      </c>
      <c r="C344" s="46">
        <v>0</v>
      </c>
    </row>
    <row r="345" spans="2:3" x14ac:dyDescent="0.25">
      <c r="B345" s="46" t="s">
        <v>4006</v>
      </c>
      <c r="C345" s="46">
        <v>2762</v>
      </c>
    </row>
    <row r="346" spans="2:3" x14ac:dyDescent="0.25">
      <c r="B346" s="46" t="s">
        <v>4007</v>
      </c>
      <c r="C346" s="46">
        <v>8524</v>
      </c>
    </row>
    <row r="347" spans="2:3" x14ac:dyDescent="0.25">
      <c r="B347" s="46" t="s">
        <v>4008</v>
      </c>
      <c r="C347" s="46">
        <v>4753</v>
      </c>
    </row>
    <row r="348" spans="2:3" x14ac:dyDescent="0.25">
      <c r="B348" s="46" t="s">
        <v>4009</v>
      </c>
      <c r="C348" s="46">
        <v>0</v>
      </c>
    </row>
    <row r="349" spans="2:3" x14ac:dyDescent="0.25">
      <c r="B349" s="46" t="s">
        <v>4010</v>
      </c>
      <c r="C349" s="46">
        <v>0</v>
      </c>
    </row>
    <row r="350" spans="2:3" x14ac:dyDescent="0.25">
      <c r="B350" s="46" t="s">
        <v>4011</v>
      </c>
      <c r="C350" s="46">
        <v>0</v>
      </c>
    </row>
    <row r="351" spans="2:3" x14ac:dyDescent="0.25">
      <c r="B351" s="46" t="s">
        <v>4012</v>
      </c>
      <c r="C351" s="46">
        <v>5678</v>
      </c>
    </row>
    <row r="352" spans="2:3" x14ac:dyDescent="0.25">
      <c r="B352" s="46" t="s">
        <v>4013</v>
      </c>
      <c r="C352" s="46">
        <v>8213</v>
      </c>
    </row>
    <row r="353" spans="2:3" x14ac:dyDescent="0.25">
      <c r="B353" s="46" t="s">
        <v>4014</v>
      </c>
      <c r="C353" s="46">
        <v>7735</v>
      </c>
    </row>
    <row r="354" spans="2:3" x14ac:dyDescent="0.25">
      <c r="B354" s="46" t="s">
        <v>4015</v>
      </c>
      <c r="C354" s="46">
        <v>9801</v>
      </c>
    </row>
    <row r="355" spans="2:3" x14ac:dyDescent="0.25">
      <c r="B355" s="46" t="s">
        <v>4016</v>
      </c>
      <c r="C355" s="46">
        <v>6882</v>
      </c>
    </row>
    <row r="356" spans="2:3" x14ac:dyDescent="0.25">
      <c r="B356" s="46" t="s">
        <v>4017</v>
      </c>
      <c r="C356" s="46">
        <v>0</v>
      </c>
    </row>
    <row r="357" spans="2:3" x14ac:dyDescent="0.25">
      <c r="B357" s="46" t="s">
        <v>4018</v>
      </c>
      <c r="C357" s="46">
        <v>7855</v>
      </c>
    </row>
    <row r="358" spans="2:3" x14ac:dyDescent="0.25">
      <c r="B358" s="46" t="s">
        <v>4019</v>
      </c>
      <c r="C358" s="46">
        <v>6523</v>
      </c>
    </row>
    <row r="359" spans="2:3" x14ac:dyDescent="0.25">
      <c r="B359" s="46" t="s">
        <v>4020</v>
      </c>
      <c r="C359" s="46">
        <v>3196</v>
      </c>
    </row>
    <row r="360" spans="2:3" x14ac:dyDescent="0.25">
      <c r="B360" s="46" t="s">
        <v>4021</v>
      </c>
      <c r="C360" s="46">
        <v>0</v>
      </c>
    </row>
    <row r="361" spans="2:3" x14ac:dyDescent="0.25">
      <c r="B361" s="46" t="s">
        <v>4022</v>
      </c>
      <c r="C361" s="46">
        <v>0</v>
      </c>
    </row>
    <row r="362" spans="2:3" x14ac:dyDescent="0.25">
      <c r="B362" s="46" t="s">
        <v>4023</v>
      </c>
      <c r="C362" s="46">
        <v>4886</v>
      </c>
    </row>
    <row r="363" spans="2:3" x14ac:dyDescent="0.25">
      <c r="B363" s="46" t="s">
        <v>4024</v>
      </c>
      <c r="C363" s="46">
        <v>3557</v>
      </c>
    </row>
    <row r="364" spans="2:3" x14ac:dyDescent="0.25">
      <c r="B364" s="46" t="s">
        <v>4025</v>
      </c>
      <c r="C364" s="46">
        <v>6455</v>
      </c>
    </row>
    <row r="365" spans="2:3" x14ac:dyDescent="0.25">
      <c r="B365" s="46" t="s">
        <v>4026</v>
      </c>
      <c r="C365" s="46">
        <v>1273</v>
      </c>
    </row>
    <row r="366" spans="2:3" x14ac:dyDescent="0.25">
      <c r="B366" s="46" t="s">
        <v>4027</v>
      </c>
      <c r="C366" s="46">
        <v>0</v>
      </c>
    </row>
    <row r="367" spans="2:3" x14ac:dyDescent="0.25">
      <c r="B367" s="46" t="s">
        <v>4028</v>
      </c>
      <c r="C367" s="46">
        <v>7467</v>
      </c>
    </row>
    <row r="368" spans="2:3" x14ac:dyDescent="0.25">
      <c r="B368" s="46" t="s">
        <v>4029</v>
      </c>
      <c r="C368" s="46">
        <v>7517</v>
      </c>
    </row>
    <row r="369" spans="2:3" x14ac:dyDescent="0.25">
      <c r="B369" s="46" t="s">
        <v>4030</v>
      </c>
      <c r="C369" s="46">
        <v>5395</v>
      </c>
    </row>
    <row r="370" spans="2:3" x14ac:dyDescent="0.25">
      <c r="B370" s="46" t="s">
        <v>4031</v>
      </c>
      <c r="C370" s="46">
        <v>0</v>
      </c>
    </row>
    <row r="371" spans="2:3" x14ac:dyDescent="0.25">
      <c r="B371" s="46" t="s">
        <v>4032</v>
      </c>
      <c r="C371" s="46">
        <v>4897</v>
      </c>
    </row>
    <row r="372" spans="2:3" x14ac:dyDescent="0.25">
      <c r="B372" s="46" t="s">
        <v>4033</v>
      </c>
      <c r="C372" s="46">
        <v>8569</v>
      </c>
    </row>
    <row r="373" spans="2:3" x14ac:dyDescent="0.25">
      <c r="B373" s="46" t="s">
        <v>4034</v>
      </c>
      <c r="C373" s="46">
        <v>9131</v>
      </c>
    </row>
    <row r="374" spans="2:3" x14ac:dyDescent="0.25">
      <c r="B374" s="46" t="s">
        <v>4035</v>
      </c>
      <c r="C374" s="46">
        <v>0</v>
      </c>
    </row>
    <row r="375" spans="2:3" x14ac:dyDescent="0.25">
      <c r="B375" s="46" t="s">
        <v>4036</v>
      </c>
      <c r="C375" s="46">
        <v>0</v>
      </c>
    </row>
    <row r="376" spans="2:3" x14ac:dyDescent="0.25">
      <c r="B376" s="46" t="s">
        <v>4037</v>
      </c>
      <c r="C376" s="46">
        <v>6147</v>
      </c>
    </row>
    <row r="377" spans="2:3" x14ac:dyDescent="0.25">
      <c r="B377" s="46" t="s">
        <v>4038</v>
      </c>
      <c r="C377" s="46">
        <v>0</v>
      </c>
    </row>
    <row r="378" spans="2:3" x14ac:dyDescent="0.25">
      <c r="B378" s="46" t="s">
        <v>4039</v>
      </c>
      <c r="C378" s="46">
        <v>4089</v>
      </c>
    </row>
    <row r="379" spans="2:3" x14ac:dyDescent="0.25">
      <c r="B379" s="46" t="s">
        <v>4040</v>
      </c>
      <c r="C379" s="46">
        <v>1301</v>
      </c>
    </row>
    <row r="380" spans="2:3" x14ac:dyDescent="0.25">
      <c r="B380" s="46" t="s">
        <v>4041</v>
      </c>
      <c r="C380" s="46">
        <v>0</v>
      </c>
    </row>
    <row r="381" spans="2:3" x14ac:dyDescent="0.25">
      <c r="B381" s="46" t="s">
        <v>4042</v>
      </c>
      <c r="C381" s="46">
        <v>0</v>
      </c>
    </row>
    <row r="382" spans="2:3" x14ac:dyDescent="0.25">
      <c r="B382" s="46" t="s">
        <v>4043</v>
      </c>
      <c r="C382" s="46">
        <v>7683</v>
      </c>
    </row>
    <row r="383" spans="2:3" x14ac:dyDescent="0.25">
      <c r="B383" s="46" t="s">
        <v>4044</v>
      </c>
      <c r="C383" s="46">
        <v>7193</v>
      </c>
    </row>
    <row r="384" spans="2:3" x14ac:dyDescent="0.25">
      <c r="B384" s="46" t="s">
        <v>4045</v>
      </c>
      <c r="C384" s="46">
        <v>5075</v>
      </c>
    </row>
    <row r="385" spans="2:3" x14ac:dyDescent="0.25">
      <c r="B385" s="46" t="s">
        <v>4046</v>
      </c>
      <c r="C385" s="46">
        <v>0</v>
      </c>
    </row>
    <row r="386" spans="2:3" x14ac:dyDescent="0.25">
      <c r="B386" s="46" t="s">
        <v>4047</v>
      </c>
      <c r="C386" s="46">
        <v>6285</v>
      </c>
    </row>
    <row r="387" spans="2:3" x14ac:dyDescent="0.25">
      <c r="B387" s="46" t="s">
        <v>4048</v>
      </c>
      <c r="C387" s="46">
        <v>0</v>
      </c>
    </row>
    <row r="388" spans="2:3" x14ac:dyDescent="0.25">
      <c r="B388" s="46" t="s">
        <v>4049</v>
      </c>
      <c r="C388" s="46">
        <v>3288</v>
      </c>
    </row>
    <row r="389" spans="2:3" x14ac:dyDescent="0.25">
      <c r="B389" s="46" t="s">
        <v>4050</v>
      </c>
      <c r="C389" s="46">
        <v>5972</v>
      </c>
    </row>
    <row r="390" spans="2:3" x14ac:dyDescent="0.25">
      <c r="B390" s="46" t="s">
        <v>4051</v>
      </c>
      <c r="C390" s="46">
        <v>1446</v>
      </c>
    </row>
    <row r="391" spans="2:3" x14ac:dyDescent="0.25">
      <c r="B391" s="46" t="s">
        <v>4052</v>
      </c>
      <c r="C391" s="46">
        <v>4462</v>
      </c>
    </row>
    <row r="392" spans="2:3" x14ac:dyDescent="0.25">
      <c r="B392" s="46" t="s">
        <v>4053</v>
      </c>
      <c r="C392" s="46">
        <v>7059</v>
      </c>
    </row>
    <row r="393" spans="2:3" x14ac:dyDescent="0.25">
      <c r="B393" s="46" t="s">
        <v>4054</v>
      </c>
      <c r="C393" s="46">
        <v>0</v>
      </c>
    </row>
    <row r="394" spans="2:3" x14ac:dyDescent="0.25">
      <c r="B394" s="46" t="s">
        <v>4055</v>
      </c>
      <c r="C394" s="46">
        <v>0</v>
      </c>
    </row>
    <row r="395" spans="2:3" x14ac:dyDescent="0.25">
      <c r="B395" s="46" t="s">
        <v>4056</v>
      </c>
      <c r="C395" s="46">
        <v>4916</v>
      </c>
    </row>
    <row r="396" spans="2:3" x14ac:dyDescent="0.25">
      <c r="B396" s="46" t="s">
        <v>4057</v>
      </c>
      <c r="C396" s="46">
        <v>8107</v>
      </c>
    </row>
    <row r="397" spans="2:3" x14ac:dyDescent="0.25">
      <c r="B397" s="46" t="s">
        <v>4058</v>
      </c>
      <c r="C397" s="46">
        <v>0</v>
      </c>
    </row>
    <row r="398" spans="2:3" x14ac:dyDescent="0.25">
      <c r="B398" s="46" t="s">
        <v>4059</v>
      </c>
      <c r="C398" s="46">
        <v>9772</v>
      </c>
    </row>
    <row r="399" spans="2:3" x14ac:dyDescent="0.25">
      <c r="B399" s="46" t="s">
        <v>4060</v>
      </c>
      <c r="C399" s="46">
        <v>9538</v>
      </c>
    </row>
    <row r="400" spans="2:3" x14ac:dyDescent="0.25">
      <c r="B400" s="46" t="s">
        <v>4061</v>
      </c>
      <c r="C400" s="46">
        <v>0</v>
      </c>
    </row>
    <row r="401" spans="2:3" x14ac:dyDescent="0.25">
      <c r="B401" s="46" t="s">
        <v>4062</v>
      </c>
      <c r="C401" s="46">
        <v>0</v>
      </c>
    </row>
    <row r="402" spans="2:3" x14ac:dyDescent="0.25">
      <c r="B402" s="46" t="s">
        <v>4063</v>
      </c>
      <c r="C402" s="46">
        <v>0</v>
      </c>
    </row>
    <row r="403" spans="2:3" x14ac:dyDescent="0.25">
      <c r="B403" s="46" t="s">
        <v>4064</v>
      </c>
      <c r="C403" s="46">
        <v>0</v>
      </c>
    </row>
    <row r="404" spans="2:3" x14ac:dyDescent="0.25">
      <c r="B404" s="46" t="s">
        <v>4065</v>
      </c>
      <c r="C404" s="46">
        <v>3135</v>
      </c>
    </row>
    <row r="405" spans="2:3" x14ac:dyDescent="0.25">
      <c r="B405" s="46" t="s">
        <v>4066</v>
      </c>
      <c r="C405" s="46">
        <v>2022</v>
      </c>
    </row>
    <row r="406" spans="2:3" x14ac:dyDescent="0.25">
      <c r="B406" s="46" t="s">
        <v>4067</v>
      </c>
      <c r="C406" s="46">
        <v>0</v>
      </c>
    </row>
    <row r="407" spans="2:3" x14ac:dyDescent="0.25">
      <c r="B407" s="46" t="s">
        <v>4068</v>
      </c>
      <c r="C407" s="46">
        <v>0</v>
      </c>
    </row>
    <row r="408" spans="2:3" x14ac:dyDescent="0.25">
      <c r="B408" s="46" t="s">
        <v>4069</v>
      </c>
      <c r="C408" s="46">
        <v>0</v>
      </c>
    </row>
    <row r="409" spans="2:3" x14ac:dyDescent="0.25">
      <c r="B409" s="46" t="s">
        <v>4070</v>
      </c>
      <c r="C409" s="46">
        <v>0</v>
      </c>
    </row>
    <row r="410" spans="2:3" x14ac:dyDescent="0.25">
      <c r="B410" s="46" t="s">
        <v>4071</v>
      </c>
      <c r="C410" s="46">
        <v>0</v>
      </c>
    </row>
    <row r="411" spans="2:3" x14ac:dyDescent="0.25">
      <c r="B411" s="46" t="s">
        <v>4072</v>
      </c>
      <c r="C411" s="46">
        <v>0</v>
      </c>
    </row>
    <row r="412" spans="2:3" x14ac:dyDescent="0.25">
      <c r="B412" s="46" t="s">
        <v>4073</v>
      </c>
      <c r="C412" s="46">
        <v>7461</v>
      </c>
    </row>
    <row r="413" spans="2:3" x14ac:dyDescent="0.25">
      <c r="B413" s="46" t="s">
        <v>4074</v>
      </c>
      <c r="C413" s="46">
        <v>0</v>
      </c>
    </row>
    <row r="414" spans="2:3" x14ac:dyDescent="0.25">
      <c r="B414" s="46" t="s">
        <v>4075</v>
      </c>
      <c r="C414" s="46">
        <v>0</v>
      </c>
    </row>
    <row r="415" spans="2:3" x14ac:dyDescent="0.25">
      <c r="B415" s="46" t="s">
        <v>4076</v>
      </c>
      <c r="C415" s="46">
        <v>0</v>
      </c>
    </row>
    <row r="416" spans="2:3" x14ac:dyDescent="0.25">
      <c r="B416" s="46" t="s">
        <v>4077</v>
      </c>
      <c r="C416" s="46">
        <v>0</v>
      </c>
    </row>
    <row r="417" spans="2:3" x14ac:dyDescent="0.25">
      <c r="B417" s="46" t="s">
        <v>4078</v>
      </c>
      <c r="C417" s="46">
        <v>0</v>
      </c>
    </row>
    <row r="418" spans="2:3" x14ac:dyDescent="0.25">
      <c r="B418" s="46" t="s">
        <v>4079</v>
      </c>
      <c r="C418" s="46">
        <v>1955</v>
      </c>
    </row>
    <row r="419" spans="2:3" x14ac:dyDescent="0.25">
      <c r="B419" s="46" t="s">
        <v>4080</v>
      </c>
      <c r="C419" s="46">
        <v>0</v>
      </c>
    </row>
    <row r="420" spans="2:3" x14ac:dyDescent="0.25">
      <c r="B420" s="46" t="s">
        <v>4081</v>
      </c>
      <c r="C420" s="46">
        <v>6364</v>
      </c>
    </row>
    <row r="421" spans="2:3" x14ac:dyDescent="0.25">
      <c r="B421" s="46" t="s">
        <v>4082</v>
      </c>
      <c r="C421" s="46">
        <v>0</v>
      </c>
    </row>
    <row r="422" spans="2:3" x14ac:dyDescent="0.25">
      <c r="B422" s="46" t="s">
        <v>4083</v>
      </c>
      <c r="C422" s="46">
        <v>0</v>
      </c>
    </row>
    <row r="423" spans="2:3" x14ac:dyDescent="0.25">
      <c r="B423" s="46" t="s">
        <v>4084</v>
      </c>
      <c r="C423" s="46">
        <v>0</v>
      </c>
    </row>
    <row r="424" spans="2:3" x14ac:dyDescent="0.25">
      <c r="B424" s="46" t="s">
        <v>4085</v>
      </c>
      <c r="C424" s="46">
        <v>5566</v>
      </c>
    </row>
    <row r="425" spans="2:3" x14ac:dyDescent="0.25">
      <c r="B425" s="46" t="s">
        <v>4086</v>
      </c>
      <c r="C425" s="46">
        <v>0</v>
      </c>
    </row>
    <row r="426" spans="2:3" x14ac:dyDescent="0.25">
      <c r="B426" s="46" t="s">
        <v>4087</v>
      </c>
      <c r="C426" s="46">
        <v>0</v>
      </c>
    </row>
    <row r="427" spans="2:3" x14ac:dyDescent="0.25">
      <c r="B427" s="46" t="s">
        <v>4088</v>
      </c>
      <c r="C427" s="46">
        <v>0</v>
      </c>
    </row>
    <row r="428" spans="2:3" x14ac:dyDescent="0.25">
      <c r="B428" s="46" t="s">
        <v>4089</v>
      </c>
      <c r="C428" s="46">
        <v>2596</v>
      </c>
    </row>
    <row r="429" spans="2:3" x14ac:dyDescent="0.25">
      <c r="B429" s="46" t="s">
        <v>4090</v>
      </c>
      <c r="C429" s="46">
        <v>8627</v>
      </c>
    </row>
    <row r="430" spans="2:3" x14ac:dyDescent="0.25">
      <c r="B430" s="46" t="s">
        <v>4091</v>
      </c>
      <c r="C430" s="46">
        <v>9214</v>
      </c>
    </row>
    <row r="431" spans="2:3" x14ac:dyDescent="0.25">
      <c r="B431" s="46" t="s">
        <v>4092</v>
      </c>
      <c r="C431" s="46">
        <v>0</v>
      </c>
    </row>
    <row r="432" spans="2:3" x14ac:dyDescent="0.25">
      <c r="B432" s="46" t="s">
        <v>4093</v>
      </c>
      <c r="C432" s="46">
        <v>7511</v>
      </c>
    </row>
    <row r="433" spans="2:3" x14ac:dyDescent="0.25">
      <c r="B433" s="46" t="s">
        <v>4094</v>
      </c>
      <c r="C433" s="46">
        <v>5446</v>
      </c>
    </row>
    <row r="434" spans="2:3" x14ac:dyDescent="0.25">
      <c r="B434" s="46" t="s">
        <v>4095</v>
      </c>
      <c r="C434" s="46">
        <v>0</v>
      </c>
    </row>
    <row r="435" spans="2:3" x14ac:dyDescent="0.25">
      <c r="B435" s="46" t="s">
        <v>4096</v>
      </c>
      <c r="C435" s="46">
        <v>3526</v>
      </c>
    </row>
    <row r="436" spans="2:3" x14ac:dyDescent="0.25">
      <c r="B436" s="46" t="s">
        <v>4097</v>
      </c>
      <c r="C436" s="46">
        <v>0</v>
      </c>
    </row>
    <row r="437" spans="2:3" x14ac:dyDescent="0.25">
      <c r="B437" s="46" t="s">
        <v>4098</v>
      </c>
      <c r="C437" s="46">
        <v>0</v>
      </c>
    </row>
    <row r="438" spans="2:3" x14ac:dyDescent="0.25">
      <c r="B438" s="46" t="s">
        <v>4099</v>
      </c>
      <c r="C438" s="46">
        <v>3779</v>
      </c>
    </row>
    <row r="439" spans="2:3" x14ac:dyDescent="0.25">
      <c r="B439" s="46" t="s">
        <v>4100</v>
      </c>
      <c r="C439" s="46">
        <v>0</v>
      </c>
    </row>
    <row r="440" spans="2:3" x14ac:dyDescent="0.25">
      <c r="B440" s="46" t="s">
        <v>4101</v>
      </c>
      <c r="C440" s="46">
        <v>0</v>
      </c>
    </row>
    <row r="441" spans="2:3" x14ac:dyDescent="0.25">
      <c r="B441" s="46" t="s">
        <v>4102</v>
      </c>
      <c r="C441" s="46">
        <v>0</v>
      </c>
    </row>
    <row r="442" spans="2:3" x14ac:dyDescent="0.25">
      <c r="B442" s="46" t="s">
        <v>4103</v>
      </c>
      <c r="C442" s="46">
        <v>2330</v>
      </c>
    </row>
    <row r="443" spans="2:3" x14ac:dyDescent="0.25">
      <c r="B443" s="46" t="s">
        <v>4104</v>
      </c>
      <c r="C443" s="46">
        <v>9117</v>
      </c>
    </row>
    <row r="444" spans="2:3" x14ac:dyDescent="0.25">
      <c r="B444" s="46" t="s">
        <v>4105</v>
      </c>
      <c r="C444" s="46">
        <v>0</v>
      </c>
    </row>
    <row r="445" spans="2:3" x14ac:dyDescent="0.25">
      <c r="B445" s="46" t="s">
        <v>4106</v>
      </c>
      <c r="C445" s="46">
        <v>4809</v>
      </c>
    </row>
    <row r="446" spans="2:3" x14ac:dyDescent="0.25">
      <c r="B446" s="46" t="s">
        <v>4107</v>
      </c>
      <c r="C446" s="46">
        <v>7479</v>
      </c>
    </row>
    <row r="447" spans="2:3" x14ac:dyDescent="0.25">
      <c r="B447" s="46" t="s">
        <v>4108</v>
      </c>
      <c r="C447" s="46">
        <v>4842</v>
      </c>
    </row>
    <row r="448" spans="2:3" x14ac:dyDescent="0.25">
      <c r="B448" s="46" t="s">
        <v>4109</v>
      </c>
      <c r="C448" s="46">
        <v>2494</v>
      </c>
    </row>
    <row r="449" spans="2:3" x14ac:dyDescent="0.25">
      <c r="B449" s="46" t="s">
        <v>4110</v>
      </c>
      <c r="C449" s="46">
        <v>4342</v>
      </c>
    </row>
    <row r="450" spans="2:3" x14ac:dyDescent="0.25">
      <c r="B450" s="46" t="s">
        <v>4111</v>
      </c>
      <c r="C450" s="46">
        <v>2958</v>
      </c>
    </row>
    <row r="451" spans="2:3" x14ac:dyDescent="0.25">
      <c r="B451" s="46" t="s">
        <v>4112</v>
      </c>
      <c r="C451" s="46">
        <v>0</v>
      </c>
    </row>
    <row r="452" spans="2:3" x14ac:dyDescent="0.25">
      <c r="B452" s="46" t="s">
        <v>4113</v>
      </c>
      <c r="C452" s="46">
        <v>6475</v>
      </c>
    </row>
    <row r="453" spans="2:3" x14ac:dyDescent="0.25">
      <c r="B453" s="46" t="s">
        <v>4114</v>
      </c>
      <c r="C453" s="46">
        <v>8147</v>
      </c>
    </row>
    <row r="454" spans="2:3" x14ac:dyDescent="0.25">
      <c r="B454" s="46" t="s">
        <v>4115</v>
      </c>
      <c r="C454" s="46">
        <v>7665</v>
      </c>
    </row>
    <row r="455" spans="2:3" x14ac:dyDescent="0.25">
      <c r="B455" s="46" t="s">
        <v>4116</v>
      </c>
      <c r="C455" s="46">
        <v>0</v>
      </c>
    </row>
    <row r="456" spans="2:3" x14ac:dyDescent="0.25">
      <c r="B456" s="46" t="s">
        <v>4117</v>
      </c>
      <c r="C456" s="46">
        <v>8944</v>
      </c>
    </row>
    <row r="457" spans="2:3" x14ac:dyDescent="0.25">
      <c r="B457" s="46" t="s">
        <v>4118</v>
      </c>
      <c r="C457" s="46">
        <v>6898</v>
      </c>
    </row>
    <row r="458" spans="2:3" x14ac:dyDescent="0.25">
      <c r="B458" s="46" t="s">
        <v>4119</v>
      </c>
      <c r="C458" s="46">
        <v>8617</v>
      </c>
    </row>
    <row r="459" spans="2:3" x14ac:dyDescent="0.25">
      <c r="B459" s="46" t="s">
        <v>4120</v>
      </c>
      <c r="C459" s="46">
        <v>0</v>
      </c>
    </row>
    <row r="460" spans="2:3" x14ac:dyDescent="0.25">
      <c r="B460" s="46" t="s">
        <v>4121</v>
      </c>
      <c r="C460" s="46">
        <v>0</v>
      </c>
    </row>
    <row r="461" spans="2:3" x14ac:dyDescent="0.25">
      <c r="B461" s="46" t="s">
        <v>4122</v>
      </c>
      <c r="C461" s="46">
        <v>0</v>
      </c>
    </row>
    <row r="462" spans="2:3" x14ac:dyDescent="0.25">
      <c r="B462" s="46" t="s">
        <v>4123</v>
      </c>
      <c r="C462" s="46">
        <v>8317</v>
      </c>
    </row>
    <row r="463" spans="2:3" x14ac:dyDescent="0.25">
      <c r="B463" s="46" t="s">
        <v>4124</v>
      </c>
      <c r="C463" s="46">
        <v>6334</v>
      </c>
    </row>
    <row r="464" spans="2:3" x14ac:dyDescent="0.25">
      <c r="B464" s="46" t="s">
        <v>4125</v>
      </c>
      <c r="C464" s="46">
        <v>0</v>
      </c>
    </row>
    <row r="465" spans="2:3" x14ac:dyDescent="0.25">
      <c r="B465" s="46" t="s">
        <v>4126</v>
      </c>
      <c r="C465" s="46">
        <v>0</v>
      </c>
    </row>
    <row r="466" spans="2:3" x14ac:dyDescent="0.25">
      <c r="B466" s="46" t="s">
        <v>4127</v>
      </c>
      <c r="C466" s="46">
        <v>0</v>
      </c>
    </row>
    <row r="467" spans="2:3" x14ac:dyDescent="0.25">
      <c r="B467" s="46" t="s">
        <v>4128</v>
      </c>
      <c r="C467" s="46">
        <v>5030</v>
      </c>
    </row>
    <row r="468" spans="2:3" x14ac:dyDescent="0.25">
      <c r="B468" s="46" t="s">
        <v>4129</v>
      </c>
      <c r="C468" s="46">
        <v>9805</v>
      </c>
    </row>
    <row r="469" spans="2:3" x14ac:dyDescent="0.25">
      <c r="B469" s="46" t="s">
        <v>4130</v>
      </c>
      <c r="C469" s="46">
        <v>0</v>
      </c>
    </row>
    <row r="470" spans="2:3" x14ac:dyDescent="0.25">
      <c r="B470" s="46" t="s">
        <v>4131</v>
      </c>
      <c r="C470" s="46">
        <v>3147</v>
      </c>
    </row>
    <row r="471" spans="2:3" x14ac:dyDescent="0.25">
      <c r="B471" s="46" t="s">
        <v>4132</v>
      </c>
      <c r="C471" s="46">
        <v>9831</v>
      </c>
    </row>
    <row r="472" spans="2:3" x14ac:dyDescent="0.25">
      <c r="B472" s="46" t="s">
        <v>4133</v>
      </c>
      <c r="C472" s="46">
        <v>0</v>
      </c>
    </row>
    <row r="473" spans="2:3" x14ac:dyDescent="0.25">
      <c r="B473" s="46" t="s">
        <v>4134</v>
      </c>
      <c r="C473" s="46">
        <v>9400</v>
      </c>
    </row>
    <row r="474" spans="2:3" x14ac:dyDescent="0.25">
      <c r="B474" s="46" t="s">
        <v>4135</v>
      </c>
      <c r="C474" s="46">
        <v>0</v>
      </c>
    </row>
    <row r="475" spans="2:3" x14ac:dyDescent="0.25">
      <c r="B475" s="46" t="s">
        <v>4136</v>
      </c>
      <c r="C475" s="46">
        <v>0</v>
      </c>
    </row>
    <row r="476" spans="2:3" x14ac:dyDescent="0.25">
      <c r="B476" s="46" t="s">
        <v>4137</v>
      </c>
      <c r="C476" s="46">
        <v>0</v>
      </c>
    </row>
    <row r="477" spans="2:3" x14ac:dyDescent="0.25">
      <c r="B477" s="46" t="s">
        <v>4138</v>
      </c>
      <c r="C477" s="46">
        <v>8232</v>
      </c>
    </row>
    <row r="478" spans="2:3" x14ac:dyDescent="0.25">
      <c r="B478" s="46" t="s">
        <v>4139</v>
      </c>
      <c r="C478" s="46">
        <v>0</v>
      </c>
    </row>
    <row r="479" spans="2:3" x14ac:dyDescent="0.25">
      <c r="B479" s="46" t="s">
        <v>4140</v>
      </c>
      <c r="C479" s="46">
        <v>0</v>
      </c>
    </row>
    <row r="480" spans="2:3" x14ac:dyDescent="0.25">
      <c r="B480" s="46" t="s">
        <v>4141</v>
      </c>
      <c r="C480" s="46">
        <v>0</v>
      </c>
    </row>
    <row r="481" spans="2:3" x14ac:dyDescent="0.25">
      <c r="B481" s="46" t="s">
        <v>4142</v>
      </c>
      <c r="C481" s="46">
        <v>0</v>
      </c>
    </row>
    <row r="482" spans="2:3" x14ac:dyDescent="0.25">
      <c r="B482" s="46" t="s">
        <v>4143</v>
      </c>
      <c r="C482" s="46">
        <v>0</v>
      </c>
    </row>
    <row r="483" spans="2:3" x14ac:dyDescent="0.25">
      <c r="B483" s="46" t="s">
        <v>4144</v>
      </c>
      <c r="C483" s="46">
        <v>0</v>
      </c>
    </row>
    <row r="484" spans="2:3" x14ac:dyDescent="0.25">
      <c r="B484" s="46" t="s">
        <v>4145</v>
      </c>
      <c r="C484" s="46">
        <v>0</v>
      </c>
    </row>
    <row r="485" spans="2:3" x14ac:dyDescent="0.25">
      <c r="B485" s="46" t="s">
        <v>4146</v>
      </c>
      <c r="C485" s="46">
        <v>0</v>
      </c>
    </row>
    <row r="486" spans="2:3" x14ac:dyDescent="0.25">
      <c r="B486" s="46" t="s">
        <v>4147</v>
      </c>
      <c r="C486" s="46">
        <v>0</v>
      </c>
    </row>
    <row r="487" spans="2:3" x14ac:dyDescent="0.25">
      <c r="B487" s="46" t="s">
        <v>4148</v>
      </c>
      <c r="C487" s="46">
        <v>1993</v>
      </c>
    </row>
    <row r="488" spans="2:3" x14ac:dyDescent="0.25">
      <c r="B488" s="46" t="s">
        <v>4149</v>
      </c>
      <c r="C488" s="46">
        <v>0</v>
      </c>
    </row>
    <row r="489" spans="2:3" x14ac:dyDescent="0.25">
      <c r="B489" s="46" t="s">
        <v>4150</v>
      </c>
      <c r="C489" s="46">
        <v>8762</v>
      </c>
    </row>
    <row r="490" spans="2:3" x14ac:dyDescent="0.25">
      <c r="B490" s="46" t="s">
        <v>4151</v>
      </c>
      <c r="C490" s="46">
        <v>0</v>
      </c>
    </row>
    <row r="491" spans="2:3" x14ac:dyDescent="0.25">
      <c r="B491" s="46" t="s">
        <v>4152</v>
      </c>
      <c r="C491" s="46">
        <v>0</v>
      </c>
    </row>
    <row r="492" spans="2:3" x14ac:dyDescent="0.25">
      <c r="B492" s="46" t="s">
        <v>4153</v>
      </c>
      <c r="C492" s="46">
        <v>5081</v>
      </c>
    </row>
    <row r="493" spans="2:3" x14ac:dyDescent="0.25">
      <c r="B493" s="46" t="s">
        <v>4154</v>
      </c>
      <c r="C493" s="46">
        <v>6142</v>
      </c>
    </row>
    <row r="494" spans="2:3" x14ac:dyDescent="0.25">
      <c r="B494" s="46" t="s">
        <v>4155</v>
      </c>
      <c r="C494" s="46">
        <v>2260</v>
      </c>
    </row>
    <row r="495" spans="2:3" x14ac:dyDescent="0.25">
      <c r="B495" s="46" t="s">
        <v>4156</v>
      </c>
      <c r="C495" s="46">
        <v>3558</v>
      </c>
    </row>
    <row r="496" spans="2:3" x14ac:dyDescent="0.25">
      <c r="B496" s="46" t="s">
        <v>4157</v>
      </c>
      <c r="C496" s="46">
        <v>0</v>
      </c>
    </row>
    <row r="497" spans="2:3" x14ac:dyDescent="0.25">
      <c r="B497" s="46" t="s">
        <v>4158</v>
      </c>
      <c r="C497" s="46">
        <v>2218</v>
      </c>
    </row>
    <row r="498" spans="2:3" x14ac:dyDescent="0.25">
      <c r="B498" s="46" t="s">
        <v>4159</v>
      </c>
      <c r="C498" s="46">
        <v>9092</v>
      </c>
    </row>
    <row r="499" spans="2:3" x14ac:dyDescent="0.25">
      <c r="B499" s="46" t="s">
        <v>4160</v>
      </c>
      <c r="C499" s="46">
        <v>0</v>
      </c>
    </row>
    <row r="500" spans="2:3" x14ac:dyDescent="0.25">
      <c r="B500" s="46" t="s">
        <v>4161</v>
      </c>
      <c r="C500" s="46">
        <v>8645</v>
      </c>
    </row>
    <row r="501" spans="2:3" x14ac:dyDescent="0.25">
      <c r="B501" s="46" t="s">
        <v>4162</v>
      </c>
      <c r="C501" s="46">
        <v>5751</v>
      </c>
    </row>
    <row r="502" spans="2:3" x14ac:dyDescent="0.25">
      <c r="B502" s="46" t="s">
        <v>4163</v>
      </c>
      <c r="C502" s="46">
        <v>2207</v>
      </c>
    </row>
    <row r="503" spans="2:3" x14ac:dyDescent="0.25">
      <c r="B503" s="46" t="s">
        <v>4164</v>
      </c>
      <c r="C503" s="46">
        <v>0</v>
      </c>
    </row>
    <row r="504" spans="2:3" x14ac:dyDescent="0.25">
      <c r="B504" s="46" t="s">
        <v>4165</v>
      </c>
      <c r="C504" s="46">
        <v>0</v>
      </c>
    </row>
    <row r="505" spans="2:3" x14ac:dyDescent="0.25">
      <c r="B505" s="46" t="s">
        <v>4166</v>
      </c>
      <c r="C505" s="46">
        <v>1190</v>
      </c>
    </row>
    <row r="506" spans="2:3" x14ac:dyDescent="0.25">
      <c r="B506" s="46" t="s">
        <v>4167</v>
      </c>
      <c r="C506" s="46">
        <v>3876</v>
      </c>
    </row>
    <row r="507" spans="2:3" x14ac:dyDescent="0.25">
      <c r="B507" s="46" t="s">
        <v>4168</v>
      </c>
      <c r="C507" s="46">
        <v>4717</v>
      </c>
    </row>
    <row r="508" spans="2:3" x14ac:dyDescent="0.25">
      <c r="B508" s="46" t="s">
        <v>4169</v>
      </c>
      <c r="C508" s="46">
        <v>4204</v>
      </c>
    </row>
    <row r="509" spans="2:3" x14ac:dyDescent="0.25">
      <c r="B509" s="46" t="s">
        <v>4170</v>
      </c>
      <c r="C509" s="46">
        <v>1415</v>
      </c>
    </row>
    <row r="510" spans="2:3" x14ac:dyDescent="0.25">
      <c r="B510" s="46" t="s">
        <v>4171</v>
      </c>
      <c r="C510" s="46">
        <v>0</v>
      </c>
    </row>
    <row r="511" spans="2:3" x14ac:dyDescent="0.25">
      <c r="B511" s="46" t="s">
        <v>4172</v>
      </c>
      <c r="C511" s="46">
        <v>3657</v>
      </c>
    </row>
    <row r="512" spans="2:3" x14ac:dyDescent="0.25">
      <c r="B512" s="46" t="s">
        <v>4173</v>
      </c>
      <c r="C512" s="46">
        <v>0</v>
      </c>
    </row>
    <row r="513" spans="2:3" x14ac:dyDescent="0.25">
      <c r="B513" s="46" t="s">
        <v>4174</v>
      </c>
      <c r="C513" s="46">
        <v>7085</v>
      </c>
    </row>
    <row r="514" spans="2:3" x14ac:dyDescent="0.25">
      <c r="B514" s="46" t="s">
        <v>4175</v>
      </c>
      <c r="C514" s="46">
        <v>0</v>
      </c>
    </row>
    <row r="515" spans="2:3" x14ac:dyDescent="0.25">
      <c r="B515" s="46" t="s">
        <v>4176</v>
      </c>
      <c r="C515" s="46">
        <v>0</v>
      </c>
    </row>
    <row r="516" spans="2:3" x14ac:dyDescent="0.25">
      <c r="B516" s="46" t="s">
        <v>4177</v>
      </c>
      <c r="C516" s="46">
        <v>0</v>
      </c>
    </row>
    <row r="517" spans="2:3" x14ac:dyDescent="0.25">
      <c r="B517" s="46" t="s">
        <v>4178</v>
      </c>
      <c r="C517" s="46">
        <v>0</v>
      </c>
    </row>
    <row r="518" spans="2:3" x14ac:dyDescent="0.25">
      <c r="B518" s="46" t="s">
        <v>4179</v>
      </c>
      <c r="C518" s="46">
        <v>5688</v>
      </c>
    </row>
    <row r="519" spans="2:3" x14ac:dyDescent="0.25">
      <c r="B519" s="46" t="s">
        <v>4180</v>
      </c>
      <c r="C519" s="46">
        <v>0</v>
      </c>
    </row>
    <row r="520" spans="2:3" x14ac:dyDescent="0.25">
      <c r="B520" s="46" t="s">
        <v>4181</v>
      </c>
      <c r="C520" s="46">
        <v>7449</v>
      </c>
    </row>
    <row r="521" spans="2:3" x14ac:dyDescent="0.25">
      <c r="B521" s="46" t="s">
        <v>4182</v>
      </c>
      <c r="C521" s="46">
        <v>3603</v>
      </c>
    </row>
    <row r="522" spans="2:3" x14ac:dyDescent="0.25">
      <c r="B522" s="46" t="s">
        <v>4183</v>
      </c>
      <c r="C522" s="46">
        <v>0</v>
      </c>
    </row>
    <row r="523" spans="2:3" x14ac:dyDescent="0.25">
      <c r="B523" s="46" t="s">
        <v>4184</v>
      </c>
      <c r="C523" s="46">
        <v>4013</v>
      </c>
    </row>
    <row r="524" spans="2:3" x14ac:dyDescent="0.25">
      <c r="B524" s="46" t="s">
        <v>4185</v>
      </c>
      <c r="C524" s="46">
        <v>0</v>
      </c>
    </row>
    <row r="525" spans="2:3" x14ac:dyDescent="0.25">
      <c r="B525" s="46" t="s">
        <v>4186</v>
      </c>
      <c r="C525" s="46">
        <v>1223</v>
      </c>
    </row>
    <row r="526" spans="2:3" x14ac:dyDescent="0.25">
      <c r="B526" s="46" t="s">
        <v>4187</v>
      </c>
      <c r="C526" s="46">
        <v>0</v>
      </c>
    </row>
    <row r="527" spans="2:3" x14ac:dyDescent="0.25">
      <c r="B527" s="46" t="s">
        <v>4188</v>
      </c>
      <c r="C527" s="46">
        <v>8008</v>
      </c>
    </row>
    <row r="528" spans="2:3" x14ac:dyDescent="0.25">
      <c r="B528" s="46" t="s">
        <v>4189</v>
      </c>
      <c r="C528" s="46">
        <v>5440</v>
      </c>
    </row>
    <row r="529" spans="2:3" x14ac:dyDescent="0.25">
      <c r="B529" s="46" t="s">
        <v>4190</v>
      </c>
      <c r="C529" s="46">
        <v>0</v>
      </c>
    </row>
    <row r="530" spans="2:3" x14ac:dyDescent="0.25">
      <c r="B530" s="46" t="s">
        <v>4191</v>
      </c>
      <c r="C530" s="46">
        <v>0</v>
      </c>
    </row>
    <row r="531" spans="2:3" x14ac:dyDescent="0.25">
      <c r="B531" s="46" t="s">
        <v>4192</v>
      </c>
      <c r="C531" s="46">
        <v>9529</v>
      </c>
    </row>
    <row r="532" spans="2:3" x14ac:dyDescent="0.25">
      <c r="B532" s="46" t="s">
        <v>4193</v>
      </c>
      <c r="C532" s="46">
        <v>7872</v>
      </c>
    </row>
    <row r="533" spans="2:3" x14ac:dyDescent="0.25">
      <c r="B533" s="46" t="s">
        <v>4194</v>
      </c>
      <c r="C533" s="46">
        <v>0</v>
      </c>
    </row>
    <row r="534" spans="2:3" x14ac:dyDescent="0.25">
      <c r="B534" s="46" t="s">
        <v>4195</v>
      </c>
      <c r="C534" s="46">
        <v>0</v>
      </c>
    </row>
    <row r="535" spans="2:3" x14ac:dyDescent="0.25">
      <c r="B535" s="46" t="s">
        <v>4196</v>
      </c>
      <c r="C535" s="46">
        <v>8217</v>
      </c>
    </row>
    <row r="536" spans="2:3" x14ac:dyDescent="0.25">
      <c r="B536" s="46" t="s">
        <v>4197</v>
      </c>
      <c r="C536" s="46">
        <v>0</v>
      </c>
    </row>
    <row r="537" spans="2:3" x14ac:dyDescent="0.25">
      <c r="B537" s="46" t="s">
        <v>4198</v>
      </c>
      <c r="C537" s="46">
        <v>8689</v>
      </c>
    </row>
    <row r="538" spans="2:3" x14ac:dyDescent="0.25">
      <c r="B538" s="46" t="s">
        <v>4199</v>
      </c>
      <c r="C538" s="46">
        <v>0</v>
      </c>
    </row>
    <row r="539" spans="2:3" x14ac:dyDescent="0.25">
      <c r="B539" s="46" t="s">
        <v>4200</v>
      </c>
      <c r="C539" s="46">
        <v>6760</v>
      </c>
    </row>
    <row r="540" spans="2:3" x14ac:dyDescent="0.25">
      <c r="B540" s="46" t="s">
        <v>4201</v>
      </c>
      <c r="C540" s="46">
        <v>0</v>
      </c>
    </row>
    <row r="541" spans="2:3" x14ac:dyDescent="0.25">
      <c r="B541" s="46" t="s">
        <v>4202</v>
      </c>
      <c r="C541" s="46">
        <v>9291</v>
      </c>
    </row>
    <row r="542" spans="2:3" x14ac:dyDescent="0.25">
      <c r="B542" s="46" t="s">
        <v>4203</v>
      </c>
      <c r="C542" s="46">
        <v>0</v>
      </c>
    </row>
    <row r="543" spans="2:3" x14ac:dyDescent="0.25">
      <c r="B543" s="46" t="s">
        <v>4204</v>
      </c>
      <c r="C543" s="46">
        <v>9432</v>
      </c>
    </row>
    <row r="544" spans="2:3" x14ac:dyDescent="0.25">
      <c r="B544" s="46" t="s">
        <v>4205</v>
      </c>
      <c r="C544" s="46">
        <v>3938</v>
      </c>
    </row>
    <row r="545" spans="2:3" x14ac:dyDescent="0.25">
      <c r="B545" s="46" t="s">
        <v>4206</v>
      </c>
      <c r="C545" s="46">
        <v>3159</v>
      </c>
    </row>
    <row r="546" spans="2:3" x14ac:dyDescent="0.25">
      <c r="B546" s="46" t="s">
        <v>4207</v>
      </c>
      <c r="C546" s="46">
        <v>0</v>
      </c>
    </row>
    <row r="547" spans="2:3" x14ac:dyDescent="0.25">
      <c r="B547" s="46" t="s">
        <v>4208</v>
      </c>
      <c r="C547" s="46">
        <v>0</v>
      </c>
    </row>
    <row r="548" spans="2:3" x14ac:dyDescent="0.25">
      <c r="B548" s="46" t="s">
        <v>4209</v>
      </c>
      <c r="C548" s="46">
        <v>0</v>
      </c>
    </row>
    <row r="549" spans="2:3" x14ac:dyDescent="0.25">
      <c r="B549" s="46" t="s">
        <v>4210</v>
      </c>
      <c r="C549" s="46">
        <v>0</v>
      </c>
    </row>
    <row r="550" spans="2:3" x14ac:dyDescent="0.25">
      <c r="B550" s="46" t="s">
        <v>4211</v>
      </c>
      <c r="C550" s="46">
        <v>0</v>
      </c>
    </row>
    <row r="551" spans="2:3" x14ac:dyDescent="0.25">
      <c r="B551" s="46" t="s">
        <v>4212</v>
      </c>
      <c r="C551" s="46">
        <v>0</v>
      </c>
    </row>
    <row r="552" spans="2:3" x14ac:dyDescent="0.25">
      <c r="B552" s="46" t="s">
        <v>4213</v>
      </c>
      <c r="C552" s="46">
        <v>0</v>
      </c>
    </row>
    <row r="553" spans="2:3" x14ac:dyDescent="0.25">
      <c r="B553" s="46" t="s">
        <v>4214</v>
      </c>
      <c r="C553" s="46">
        <v>8853</v>
      </c>
    </row>
    <row r="554" spans="2:3" x14ac:dyDescent="0.25">
      <c r="B554" s="46" t="s">
        <v>4215</v>
      </c>
      <c r="C554" s="46">
        <v>8758</v>
      </c>
    </row>
    <row r="555" spans="2:3" x14ac:dyDescent="0.25">
      <c r="B555" s="46" t="s">
        <v>4216</v>
      </c>
      <c r="C555" s="46">
        <v>0</v>
      </c>
    </row>
    <row r="556" spans="2:3" x14ac:dyDescent="0.25">
      <c r="B556" s="46" t="s">
        <v>4217</v>
      </c>
      <c r="C556" s="46">
        <v>1226</v>
      </c>
    </row>
    <row r="557" spans="2:3" x14ac:dyDescent="0.25">
      <c r="B557" s="46" t="s">
        <v>4218</v>
      </c>
      <c r="C557" s="46">
        <v>8165</v>
      </c>
    </row>
    <row r="558" spans="2:3" x14ac:dyDescent="0.25">
      <c r="B558" s="46" t="s">
        <v>4219</v>
      </c>
      <c r="C558" s="46">
        <v>7866</v>
      </c>
    </row>
    <row r="559" spans="2:3" x14ac:dyDescent="0.25">
      <c r="B559" s="46" t="s">
        <v>4220</v>
      </c>
      <c r="C559" s="46">
        <v>0</v>
      </c>
    </row>
    <row r="560" spans="2:3" x14ac:dyDescent="0.25">
      <c r="B560" s="46" t="s">
        <v>4221</v>
      </c>
      <c r="C560" s="46">
        <v>0</v>
      </c>
    </row>
    <row r="561" spans="2:3" x14ac:dyDescent="0.25">
      <c r="B561" s="46" t="s">
        <v>4222</v>
      </c>
      <c r="C561" s="46">
        <v>0</v>
      </c>
    </row>
    <row r="562" spans="2:3" x14ac:dyDescent="0.25">
      <c r="B562" s="46" t="s">
        <v>4223</v>
      </c>
      <c r="C562" s="46">
        <v>9609</v>
      </c>
    </row>
    <row r="563" spans="2:3" x14ac:dyDescent="0.25">
      <c r="B563" s="46" t="s">
        <v>4224</v>
      </c>
      <c r="C563" s="46">
        <v>0</v>
      </c>
    </row>
    <row r="564" spans="2:3" x14ac:dyDescent="0.25">
      <c r="B564" s="46" t="s">
        <v>4225</v>
      </c>
      <c r="C564" s="46">
        <v>3613</v>
      </c>
    </row>
    <row r="565" spans="2:3" x14ac:dyDescent="0.25">
      <c r="B565" s="46" t="s">
        <v>4226</v>
      </c>
      <c r="C565" s="46">
        <v>3104</v>
      </c>
    </row>
    <row r="566" spans="2:3" x14ac:dyDescent="0.25">
      <c r="B566" s="46" t="s">
        <v>4227</v>
      </c>
      <c r="C566" s="46">
        <v>0</v>
      </c>
    </row>
    <row r="567" spans="2:3" x14ac:dyDescent="0.25">
      <c r="B567" s="46" t="s">
        <v>4228</v>
      </c>
      <c r="C567" s="46">
        <v>9008</v>
      </c>
    </row>
    <row r="568" spans="2:3" x14ac:dyDescent="0.25">
      <c r="B568" s="46" t="s">
        <v>4229</v>
      </c>
      <c r="C568" s="46">
        <v>0</v>
      </c>
    </row>
    <row r="569" spans="2:3" x14ac:dyDescent="0.25">
      <c r="B569" s="46" t="s">
        <v>4230</v>
      </c>
      <c r="C569" s="46">
        <v>0</v>
      </c>
    </row>
    <row r="570" spans="2:3" x14ac:dyDescent="0.25">
      <c r="B570" s="46" t="s">
        <v>4231</v>
      </c>
      <c r="C570" s="46">
        <v>6869</v>
      </c>
    </row>
    <row r="571" spans="2:3" x14ac:dyDescent="0.25">
      <c r="B571" s="46" t="s">
        <v>4232</v>
      </c>
      <c r="C571" s="46">
        <v>0</v>
      </c>
    </row>
    <row r="572" spans="2:3" x14ac:dyDescent="0.25">
      <c r="B572" s="46" t="s">
        <v>4233</v>
      </c>
      <c r="C572" s="46">
        <v>0</v>
      </c>
    </row>
    <row r="573" spans="2:3" x14ac:dyDescent="0.25">
      <c r="B573" s="46" t="s">
        <v>4234</v>
      </c>
      <c r="C573" s="46">
        <v>1517</v>
      </c>
    </row>
    <row r="574" spans="2:3" x14ac:dyDescent="0.25">
      <c r="B574" s="46" t="s">
        <v>4235</v>
      </c>
      <c r="C574" s="46">
        <v>0</v>
      </c>
    </row>
    <row r="575" spans="2:3" x14ac:dyDescent="0.25">
      <c r="B575" s="46" t="s">
        <v>4236</v>
      </c>
      <c r="C575" s="46">
        <v>0</v>
      </c>
    </row>
    <row r="576" spans="2:3" x14ac:dyDescent="0.25">
      <c r="B576" s="46" t="s">
        <v>4237</v>
      </c>
      <c r="C576" s="46">
        <v>2339</v>
      </c>
    </row>
    <row r="577" spans="2:3" x14ac:dyDescent="0.25">
      <c r="B577" s="46" t="s">
        <v>4238</v>
      </c>
      <c r="C577" s="46">
        <v>0</v>
      </c>
    </row>
    <row r="578" spans="2:3" x14ac:dyDescent="0.25">
      <c r="B578" s="46" t="s">
        <v>4239</v>
      </c>
      <c r="C578" s="46">
        <v>4017</v>
      </c>
    </row>
    <row r="579" spans="2:3" x14ac:dyDescent="0.25">
      <c r="B579" s="46" t="s">
        <v>4240</v>
      </c>
      <c r="C579" s="46">
        <v>0</v>
      </c>
    </row>
    <row r="580" spans="2:3" x14ac:dyDescent="0.25">
      <c r="B580" s="46" t="s">
        <v>4241</v>
      </c>
      <c r="C580" s="46">
        <v>0</v>
      </c>
    </row>
    <row r="581" spans="2:3" x14ac:dyDescent="0.25">
      <c r="B581" s="46" t="s">
        <v>4242</v>
      </c>
      <c r="C581" s="46">
        <v>7061</v>
      </c>
    </row>
    <row r="582" spans="2:3" x14ac:dyDescent="0.25">
      <c r="B582" s="46" t="s">
        <v>4243</v>
      </c>
      <c r="C582" s="46">
        <v>3126</v>
      </c>
    </row>
    <row r="583" spans="2:3" x14ac:dyDescent="0.25">
      <c r="B583" s="46" t="s">
        <v>4244</v>
      </c>
      <c r="C583" s="46">
        <v>0</v>
      </c>
    </row>
    <row r="584" spans="2:3" x14ac:dyDescent="0.25">
      <c r="B584" s="46" t="s">
        <v>4245</v>
      </c>
      <c r="C584" s="46">
        <v>9363</v>
      </c>
    </row>
    <row r="585" spans="2:3" x14ac:dyDescent="0.25">
      <c r="B585" s="46" t="s">
        <v>4246</v>
      </c>
      <c r="C585" s="46">
        <v>1641</v>
      </c>
    </row>
    <row r="586" spans="2:3" x14ac:dyDescent="0.25">
      <c r="B586" s="46" t="s">
        <v>4247</v>
      </c>
      <c r="C586" s="46">
        <v>0</v>
      </c>
    </row>
    <row r="587" spans="2:3" x14ac:dyDescent="0.25">
      <c r="B587" s="46" t="s">
        <v>4248</v>
      </c>
      <c r="C587" s="46">
        <v>5966</v>
      </c>
    </row>
    <row r="588" spans="2:3" x14ac:dyDescent="0.25">
      <c r="B588" s="46" t="s">
        <v>4249</v>
      </c>
      <c r="C588" s="46">
        <v>0</v>
      </c>
    </row>
    <row r="589" spans="2:3" x14ac:dyDescent="0.25">
      <c r="B589" s="46" t="s">
        <v>4250</v>
      </c>
      <c r="C589" s="46">
        <v>0</v>
      </c>
    </row>
    <row r="590" spans="2:3" x14ac:dyDescent="0.25">
      <c r="B590" s="46" t="s">
        <v>4251</v>
      </c>
      <c r="C590" s="46">
        <v>0</v>
      </c>
    </row>
    <row r="591" spans="2:3" x14ac:dyDescent="0.25">
      <c r="B591" s="46" t="s">
        <v>4252</v>
      </c>
      <c r="C591" s="46">
        <v>3929</v>
      </c>
    </row>
    <row r="592" spans="2:3" x14ac:dyDescent="0.25">
      <c r="B592" s="46" t="s">
        <v>4253</v>
      </c>
      <c r="C592" s="46">
        <v>5113</v>
      </c>
    </row>
    <row r="593" spans="2:3" x14ac:dyDescent="0.25">
      <c r="B593" s="46" t="s">
        <v>4254</v>
      </c>
      <c r="C593" s="46">
        <v>4701</v>
      </c>
    </row>
    <row r="594" spans="2:3" x14ac:dyDescent="0.25">
      <c r="B594" s="46" t="s">
        <v>4255</v>
      </c>
      <c r="C594" s="46">
        <v>4693</v>
      </c>
    </row>
    <row r="595" spans="2:3" x14ac:dyDescent="0.25">
      <c r="B595" s="46" t="s">
        <v>4256</v>
      </c>
      <c r="C595" s="46">
        <v>0</v>
      </c>
    </row>
    <row r="596" spans="2:3" x14ac:dyDescent="0.25">
      <c r="B596" s="46" t="s">
        <v>4257</v>
      </c>
      <c r="C596" s="46">
        <v>0</v>
      </c>
    </row>
    <row r="597" spans="2:3" x14ac:dyDescent="0.25">
      <c r="B597" s="46" t="s">
        <v>4258</v>
      </c>
      <c r="C597" s="46">
        <v>0</v>
      </c>
    </row>
    <row r="598" spans="2:3" x14ac:dyDescent="0.25">
      <c r="B598" s="46" t="s">
        <v>4259</v>
      </c>
      <c r="C598" s="46">
        <v>0</v>
      </c>
    </row>
    <row r="599" spans="2:3" x14ac:dyDescent="0.25">
      <c r="B599" s="46" t="s">
        <v>4260</v>
      </c>
      <c r="C599" s="46">
        <v>0</v>
      </c>
    </row>
    <row r="600" spans="2:3" x14ac:dyDescent="0.25">
      <c r="B600" s="46" t="s">
        <v>4261</v>
      </c>
      <c r="C600" s="46">
        <v>0</v>
      </c>
    </row>
    <row r="601" spans="2:3" x14ac:dyDescent="0.25">
      <c r="B601" s="46" t="s">
        <v>4262</v>
      </c>
      <c r="C601" s="46">
        <v>8952</v>
      </c>
    </row>
    <row r="602" spans="2:3" x14ac:dyDescent="0.25">
      <c r="B602" s="46" t="s">
        <v>4263</v>
      </c>
      <c r="C602" s="46">
        <v>0</v>
      </c>
    </row>
    <row r="603" spans="2:3" x14ac:dyDescent="0.25">
      <c r="B603" s="46" t="s">
        <v>4264</v>
      </c>
      <c r="C603" s="46">
        <v>0</v>
      </c>
    </row>
    <row r="604" spans="2:3" x14ac:dyDescent="0.25">
      <c r="B604" s="46" t="s">
        <v>4265</v>
      </c>
      <c r="C604" s="46">
        <v>0</v>
      </c>
    </row>
    <row r="605" spans="2:3" x14ac:dyDescent="0.25">
      <c r="B605" s="46" t="s">
        <v>4266</v>
      </c>
      <c r="C605" s="46">
        <v>5609</v>
      </c>
    </row>
    <row r="606" spans="2:3" x14ac:dyDescent="0.25">
      <c r="B606" s="46" t="s">
        <v>4267</v>
      </c>
      <c r="C606" s="46">
        <v>0</v>
      </c>
    </row>
    <row r="607" spans="2:3" x14ac:dyDescent="0.25">
      <c r="B607" s="46" t="s">
        <v>4268</v>
      </c>
      <c r="C607" s="46">
        <v>8923</v>
      </c>
    </row>
    <row r="608" spans="2:3" x14ac:dyDescent="0.25">
      <c r="B608" s="46" t="s">
        <v>4269</v>
      </c>
      <c r="C608" s="46">
        <v>0</v>
      </c>
    </row>
    <row r="609" spans="2:3" x14ac:dyDescent="0.25">
      <c r="B609" s="46" t="s">
        <v>4270</v>
      </c>
      <c r="C609" s="46">
        <v>0</v>
      </c>
    </row>
    <row r="610" spans="2:3" x14ac:dyDescent="0.25">
      <c r="B610" s="46" t="s">
        <v>4271</v>
      </c>
      <c r="C610" s="46">
        <v>0</v>
      </c>
    </row>
    <row r="611" spans="2:3" x14ac:dyDescent="0.25">
      <c r="B611" s="46" t="s">
        <v>4272</v>
      </c>
      <c r="C611" s="46">
        <v>0</v>
      </c>
    </row>
    <row r="612" spans="2:3" x14ac:dyDescent="0.25">
      <c r="B612" s="46" t="s">
        <v>4273</v>
      </c>
      <c r="C612" s="46">
        <v>0</v>
      </c>
    </row>
    <row r="613" spans="2:3" x14ac:dyDescent="0.25">
      <c r="B613" s="46" t="s">
        <v>4274</v>
      </c>
      <c r="C613" s="46">
        <v>0</v>
      </c>
    </row>
    <row r="614" spans="2:3" x14ac:dyDescent="0.25">
      <c r="B614" s="46" t="s">
        <v>4275</v>
      </c>
      <c r="C614" s="46">
        <v>7142</v>
      </c>
    </row>
    <row r="615" spans="2:3" x14ac:dyDescent="0.25">
      <c r="B615" s="46" t="s">
        <v>4276</v>
      </c>
      <c r="C615" s="46">
        <v>0</v>
      </c>
    </row>
    <row r="616" spans="2:3" x14ac:dyDescent="0.25">
      <c r="B616" s="46" t="s">
        <v>4277</v>
      </c>
      <c r="C616" s="46">
        <v>8038</v>
      </c>
    </row>
    <row r="617" spans="2:3" x14ac:dyDescent="0.25">
      <c r="B617" s="46" t="s">
        <v>4278</v>
      </c>
      <c r="C617" s="46">
        <v>0</v>
      </c>
    </row>
    <row r="618" spans="2:3" x14ac:dyDescent="0.25">
      <c r="B618" s="46" t="s">
        <v>4279</v>
      </c>
      <c r="C618" s="46">
        <v>0</v>
      </c>
    </row>
    <row r="619" spans="2:3" x14ac:dyDescent="0.25">
      <c r="B619" s="46" t="s">
        <v>4280</v>
      </c>
      <c r="C619" s="46">
        <v>3255</v>
      </c>
    </row>
    <row r="620" spans="2:3" x14ac:dyDescent="0.25">
      <c r="B620" s="46" t="s">
        <v>4281</v>
      </c>
      <c r="C620" s="46">
        <v>6307</v>
      </c>
    </row>
    <row r="621" spans="2:3" x14ac:dyDescent="0.25">
      <c r="B621" s="46" t="s">
        <v>4282</v>
      </c>
      <c r="C621" s="46">
        <v>7774</v>
      </c>
    </row>
    <row r="622" spans="2:3" x14ac:dyDescent="0.25">
      <c r="B622" s="46" t="s">
        <v>4283</v>
      </c>
      <c r="C622" s="46">
        <v>1680</v>
      </c>
    </row>
    <row r="623" spans="2:3" x14ac:dyDescent="0.25">
      <c r="B623" s="46" t="s">
        <v>4284</v>
      </c>
      <c r="C623" s="46">
        <v>0</v>
      </c>
    </row>
    <row r="624" spans="2:3" x14ac:dyDescent="0.25">
      <c r="B624" s="46" t="s">
        <v>4285</v>
      </c>
      <c r="C624" s="46">
        <v>0</v>
      </c>
    </row>
    <row r="625" spans="2:3" x14ac:dyDescent="0.25">
      <c r="B625" s="46" t="s">
        <v>4286</v>
      </c>
      <c r="C625" s="46">
        <v>0</v>
      </c>
    </row>
    <row r="626" spans="2:3" x14ac:dyDescent="0.25">
      <c r="B626" s="46" t="s">
        <v>4287</v>
      </c>
      <c r="C626" s="46">
        <v>0</v>
      </c>
    </row>
    <row r="627" spans="2:3" x14ac:dyDescent="0.25">
      <c r="B627" s="46" t="s">
        <v>4288</v>
      </c>
      <c r="C627" s="46">
        <v>6436</v>
      </c>
    </row>
    <row r="628" spans="2:3" x14ac:dyDescent="0.25">
      <c r="B628" s="46" t="s">
        <v>4289</v>
      </c>
      <c r="C628" s="46">
        <v>0</v>
      </c>
    </row>
    <row r="629" spans="2:3" x14ac:dyDescent="0.25">
      <c r="B629" s="46" t="s">
        <v>4290</v>
      </c>
      <c r="C629" s="46">
        <v>0</v>
      </c>
    </row>
    <row r="630" spans="2:3" x14ac:dyDescent="0.25">
      <c r="B630" s="46" t="s">
        <v>4291</v>
      </c>
      <c r="C630" s="46">
        <v>0</v>
      </c>
    </row>
    <row r="631" spans="2:3" x14ac:dyDescent="0.25">
      <c r="B631" s="46" t="s">
        <v>4292</v>
      </c>
      <c r="C631" s="46">
        <v>0</v>
      </c>
    </row>
    <row r="632" spans="2:3" x14ac:dyDescent="0.25">
      <c r="B632" s="46" t="s">
        <v>4293</v>
      </c>
      <c r="C632" s="46">
        <v>0</v>
      </c>
    </row>
    <row r="633" spans="2:3" x14ac:dyDescent="0.25">
      <c r="B633" s="46" t="s">
        <v>4294</v>
      </c>
      <c r="C633" s="46">
        <v>2477</v>
      </c>
    </row>
    <row r="634" spans="2:3" x14ac:dyDescent="0.25">
      <c r="B634" s="46" t="s">
        <v>4295</v>
      </c>
      <c r="C634" s="46">
        <v>0</v>
      </c>
    </row>
    <row r="635" spans="2:3" x14ac:dyDescent="0.25">
      <c r="B635" s="46" t="s">
        <v>4296</v>
      </c>
      <c r="C635" s="46">
        <v>9311</v>
      </c>
    </row>
    <row r="636" spans="2:3" x14ac:dyDescent="0.25">
      <c r="B636" s="46" t="s">
        <v>4297</v>
      </c>
      <c r="C636" s="46">
        <v>0</v>
      </c>
    </row>
    <row r="637" spans="2:3" x14ac:dyDescent="0.25">
      <c r="B637" s="46" t="s">
        <v>4298</v>
      </c>
      <c r="C637" s="46">
        <v>3926</v>
      </c>
    </row>
    <row r="638" spans="2:3" x14ac:dyDescent="0.25">
      <c r="B638" s="46" t="s">
        <v>4299</v>
      </c>
      <c r="C638" s="46">
        <v>1013</v>
      </c>
    </row>
    <row r="639" spans="2:3" x14ac:dyDescent="0.25">
      <c r="B639" s="46" t="s">
        <v>4300</v>
      </c>
      <c r="C639" s="46">
        <v>2604</v>
      </c>
    </row>
    <row r="640" spans="2:3" x14ac:dyDescent="0.25">
      <c r="B640" s="46" t="s">
        <v>4301</v>
      </c>
      <c r="C640" s="46">
        <v>0</v>
      </c>
    </row>
    <row r="641" spans="2:3" x14ac:dyDescent="0.25">
      <c r="B641" s="46" t="s">
        <v>4302</v>
      </c>
      <c r="C641" s="46">
        <v>0</v>
      </c>
    </row>
    <row r="642" spans="2:3" x14ac:dyDescent="0.25">
      <c r="B642" s="46" t="s">
        <v>4303</v>
      </c>
      <c r="C642" s="46">
        <v>1079</v>
      </c>
    </row>
    <row r="643" spans="2:3" x14ac:dyDescent="0.25">
      <c r="B643" s="46" t="s">
        <v>4304</v>
      </c>
      <c r="C643" s="46">
        <v>0</v>
      </c>
    </row>
    <row r="644" spans="2:3" x14ac:dyDescent="0.25">
      <c r="B644" s="46" t="s">
        <v>4305</v>
      </c>
      <c r="C644" s="46">
        <v>2645</v>
      </c>
    </row>
    <row r="645" spans="2:3" x14ac:dyDescent="0.25">
      <c r="B645" s="46" t="s">
        <v>4306</v>
      </c>
      <c r="C645" s="46">
        <v>0</v>
      </c>
    </row>
    <row r="646" spans="2:3" x14ac:dyDescent="0.25">
      <c r="B646" s="46" t="s">
        <v>4307</v>
      </c>
      <c r="C646" s="46">
        <v>3848</v>
      </c>
    </row>
    <row r="647" spans="2:3" x14ac:dyDescent="0.25">
      <c r="B647" s="46" t="s">
        <v>4308</v>
      </c>
      <c r="C647" s="46">
        <v>0</v>
      </c>
    </row>
    <row r="648" spans="2:3" x14ac:dyDescent="0.25">
      <c r="B648" s="46" t="s">
        <v>4309</v>
      </c>
      <c r="C648" s="46">
        <v>0</v>
      </c>
    </row>
    <row r="649" spans="2:3" x14ac:dyDescent="0.25">
      <c r="B649" s="46" t="s">
        <v>4310</v>
      </c>
      <c r="C649" s="46">
        <v>7528</v>
      </c>
    </row>
    <row r="650" spans="2:3" x14ac:dyDescent="0.25">
      <c r="B650" s="46" t="s">
        <v>4311</v>
      </c>
      <c r="C650" s="46">
        <v>3885</v>
      </c>
    </row>
    <row r="651" spans="2:3" x14ac:dyDescent="0.25">
      <c r="B651" s="46" t="s">
        <v>4312</v>
      </c>
      <c r="C651" s="46">
        <v>8482</v>
      </c>
    </row>
    <row r="652" spans="2:3" x14ac:dyDescent="0.25">
      <c r="B652" s="46" t="s">
        <v>4313</v>
      </c>
      <c r="C652" s="46">
        <v>8570</v>
      </c>
    </row>
    <row r="653" spans="2:3" x14ac:dyDescent="0.25">
      <c r="B653" s="46" t="s">
        <v>4314</v>
      </c>
      <c r="C653" s="46">
        <v>0</v>
      </c>
    </row>
    <row r="654" spans="2:3" x14ac:dyDescent="0.25">
      <c r="B654" s="46" t="s">
        <v>4315</v>
      </c>
      <c r="C654" s="46">
        <v>0</v>
      </c>
    </row>
    <row r="655" spans="2:3" x14ac:dyDescent="0.25">
      <c r="B655" s="46" t="s">
        <v>4316</v>
      </c>
      <c r="C655" s="46">
        <v>0</v>
      </c>
    </row>
    <row r="656" spans="2:3" x14ac:dyDescent="0.25">
      <c r="B656" s="46" t="s">
        <v>4317</v>
      </c>
      <c r="C656" s="46">
        <v>0</v>
      </c>
    </row>
    <row r="657" spans="2:3" x14ac:dyDescent="0.25">
      <c r="B657" s="46" t="s">
        <v>4318</v>
      </c>
      <c r="C657" s="46">
        <v>7646</v>
      </c>
    </row>
    <row r="658" spans="2:3" x14ac:dyDescent="0.25">
      <c r="B658" s="46" t="s">
        <v>4319</v>
      </c>
      <c r="C658" s="46">
        <v>0</v>
      </c>
    </row>
    <row r="659" spans="2:3" x14ac:dyDescent="0.25">
      <c r="B659" s="46" t="s">
        <v>4320</v>
      </c>
      <c r="C659" s="46">
        <v>0</v>
      </c>
    </row>
    <row r="660" spans="2:3" x14ac:dyDescent="0.25">
      <c r="B660" s="46" t="s">
        <v>4321</v>
      </c>
      <c r="C660" s="46">
        <v>0</v>
      </c>
    </row>
    <row r="661" spans="2:3" x14ac:dyDescent="0.25">
      <c r="B661" s="46" t="s">
        <v>4322</v>
      </c>
      <c r="C661" s="46">
        <v>7132</v>
      </c>
    </row>
    <row r="662" spans="2:3" x14ac:dyDescent="0.25">
      <c r="B662" s="46" t="s">
        <v>4323</v>
      </c>
      <c r="C662" s="46">
        <v>8034</v>
      </c>
    </row>
    <row r="663" spans="2:3" x14ac:dyDescent="0.25">
      <c r="B663" s="46" t="s">
        <v>4324</v>
      </c>
      <c r="C663" s="46">
        <v>0</v>
      </c>
    </row>
    <row r="664" spans="2:3" x14ac:dyDescent="0.25">
      <c r="B664" s="46" t="s">
        <v>4325</v>
      </c>
      <c r="C664" s="46">
        <v>7416</v>
      </c>
    </row>
    <row r="665" spans="2:3" x14ac:dyDescent="0.25">
      <c r="B665" s="46" t="s">
        <v>4326</v>
      </c>
      <c r="C665" s="46">
        <v>3707</v>
      </c>
    </row>
    <row r="666" spans="2:3" x14ac:dyDescent="0.25">
      <c r="B666" s="46" t="s">
        <v>4327</v>
      </c>
      <c r="C666" s="46">
        <v>6091</v>
      </c>
    </row>
    <row r="667" spans="2:3" x14ac:dyDescent="0.25">
      <c r="B667" s="46" t="s">
        <v>4328</v>
      </c>
      <c r="C667" s="46">
        <v>7051</v>
      </c>
    </row>
    <row r="668" spans="2:3" x14ac:dyDescent="0.25">
      <c r="B668" s="46" t="s">
        <v>4329</v>
      </c>
      <c r="C668" s="46">
        <v>7276</v>
      </c>
    </row>
    <row r="669" spans="2:3" x14ac:dyDescent="0.25">
      <c r="B669" s="46" t="s">
        <v>4330</v>
      </c>
      <c r="C669" s="46">
        <v>0</v>
      </c>
    </row>
    <row r="670" spans="2:3" x14ac:dyDescent="0.25">
      <c r="B670" s="46" t="s">
        <v>4331</v>
      </c>
      <c r="C670" s="46">
        <v>6668</v>
      </c>
    </row>
    <row r="671" spans="2:3" x14ac:dyDescent="0.25">
      <c r="B671" s="46" t="s">
        <v>4332</v>
      </c>
      <c r="C671" s="46">
        <v>8818</v>
      </c>
    </row>
    <row r="672" spans="2:3" x14ac:dyDescent="0.25">
      <c r="B672" s="46" t="s">
        <v>4333</v>
      </c>
      <c r="C672" s="46">
        <v>9217</v>
      </c>
    </row>
    <row r="673" spans="2:3" x14ac:dyDescent="0.25">
      <c r="B673" s="46" t="s">
        <v>4334</v>
      </c>
      <c r="C673" s="46">
        <v>1948</v>
      </c>
    </row>
    <row r="674" spans="2:3" x14ac:dyDescent="0.25">
      <c r="B674" s="46" t="s">
        <v>4335</v>
      </c>
      <c r="C674" s="46">
        <v>0</v>
      </c>
    </row>
    <row r="675" spans="2:3" x14ac:dyDescent="0.25">
      <c r="B675" s="46" t="s">
        <v>4336</v>
      </c>
      <c r="C675" s="46">
        <v>0</v>
      </c>
    </row>
    <row r="676" spans="2:3" x14ac:dyDescent="0.25">
      <c r="B676" s="46" t="s">
        <v>4337</v>
      </c>
      <c r="C676" s="46">
        <v>0</v>
      </c>
    </row>
    <row r="677" spans="2:3" x14ac:dyDescent="0.25">
      <c r="B677" s="46" t="s">
        <v>4338</v>
      </c>
      <c r="C677" s="46">
        <v>0</v>
      </c>
    </row>
    <row r="678" spans="2:3" x14ac:dyDescent="0.25">
      <c r="B678" s="46" t="s">
        <v>4339</v>
      </c>
      <c r="C678" s="46">
        <v>0</v>
      </c>
    </row>
    <row r="679" spans="2:3" x14ac:dyDescent="0.25">
      <c r="B679" s="46" t="s">
        <v>4340</v>
      </c>
      <c r="C679" s="46">
        <v>5244</v>
      </c>
    </row>
    <row r="680" spans="2:3" x14ac:dyDescent="0.25">
      <c r="B680" s="46" t="s">
        <v>4341</v>
      </c>
      <c r="C680" s="46">
        <v>1153</v>
      </c>
    </row>
    <row r="681" spans="2:3" x14ac:dyDescent="0.25">
      <c r="B681" s="46" t="s">
        <v>4342</v>
      </c>
      <c r="C681" s="46">
        <v>0</v>
      </c>
    </row>
    <row r="682" spans="2:3" x14ac:dyDescent="0.25">
      <c r="B682" s="46" t="s">
        <v>4343</v>
      </c>
      <c r="C682" s="46">
        <v>8093</v>
      </c>
    </row>
    <row r="683" spans="2:3" x14ac:dyDescent="0.25">
      <c r="B683" s="46" t="s">
        <v>4344</v>
      </c>
      <c r="C683" s="46">
        <v>4425</v>
      </c>
    </row>
    <row r="684" spans="2:3" x14ac:dyDescent="0.25">
      <c r="B684" s="46" t="s">
        <v>4345</v>
      </c>
      <c r="C684" s="46">
        <v>5806</v>
      </c>
    </row>
    <row r="685" spans="2:3" x14ac:dyDescent="0.25">
      <c r="B685" s="46" t="s">
        <v>4346</v>
      </c>
      <c r="C685" s="46">
        <v>3843</v>
      </c>
    </row>
    <row r="686" spans="2:3" x14ac:dyDescent="0.25">
      <c r="B686" s="46" t="s">
        <v>4347</v>
      </c>
      <c r="C686" s="46">
        <v>0</v>
      </c>
    </row>
    <row r="687" spans="2:3" x14ac:dyDescent="0.25">
      <c r="B687" s="46" t="s">
        <v>4348</v>
      </c>
      <c r="C687" s="46">
        <v>0</v>
      </c>
    </row>
    <row r="688" spans="2:3" x14ac:dyDescent="0.25">
      <c r="B688" s="46" t="s">
        <v>4349</v>
      </c>
      <c r="C688" s="46">
        <v>0</v>
      </c>
    </row>
    <row r="689" spans="2:3" x14ac:dyDescent="0.25">
      <c r="B689" s="46" t="s">
        <v>4350</v>
      </c>
      <c r="C689" s="46">
        <v>5549</v>
      </c>
    </row>
    <row r="690" spans="2:3" x14ac:dyDescent="0.25">
      <c r="B690" s="46" t="s">
        <v>4351</v>
      </c>
      <c r="C690" s="46">
        <v>0</v>
      </c>
    </row>
    <row r="691" spans="2:3" x14ac:dyDescent="0.25">
      <c r="B691" s="46" t="s">
        <v>4352</v>
      </c>
      <c r="C691" s="46">
        <v>2430</v>
      </c>
    </row>
    <row r="692" spans="2:3" x14ac:dyDescent="0.25">
      <c r="B692" s="46" t="s">
        <v>4353</v>
      </c>
      <c r="C692" s="46">
        <v>0</v>
      </c>
    </row>
    <row r="693" spans="2:3" x14ac:dyDescent="0.25">
      <c r="B693" s="46" t="s">
        <v>4354</v>
      </c>
      <c r="C693" s="46">
        <v>7100</v>
      </c>
    </row>
    <row r="694" spans="2:3" x14ac:dyDescent="0.25">
      <c r="B694" s="46" t="s">
        <v>4355</v>
      </c>
      <c r="C694" s="46">
        <v>0</v>
      </c>
    </row>
    <row r="695" spans="2:3" x14ac:dyDescent="0.25">
      <c r="B695" s="46" t="s">
        <v>4356</v>
      </c>
      <c r="C695" s="46">
        <v>0</v>
      </c>
    </row>
    <row r="696" spans="2:3" x14ac:dyDescent="0.25">
      <c r="B696" s="46" t="s">
        <v>4357</v>
      </c>
      <c r="C696" s="46">
        <v>8609</v>
      </c>
    </row>
    <row r="697" spans="2:3" x14ac:dyDescent="0.25">
      <c r="B697" s="46" t="s">
        <v>4358</v>
      </c>
      <c r="C697" s="46">
        <v>1774</v>
      </c>
    </row>
    <row r="698" spans="2:3" x14ac:dyDescent="0.25">
      <c r="B698" s="46" t="s">
        <v>4359</v>
      </c>
      <c r="C698" s="46">
        <v>5511</v>
      </c>
    </row>
    <row r="699" spans="2:3" x14ac:dyDescent="0.25">
      <c r="B699" s="46" t="s">
        <v>4360</v>
      </c>
      <c r="C699" s="46">
        <v>0</v>
      </c>
    </row>
    <row r="700" spans="2:3" x14ac:dyDescent="0.25">
      <c r="B700" s="46" t="s">
        <v>4361</v>
      </c>
      <c r="C700" s="46">
        <v>0</v>
      </c>
    </row>
    <row r="701" spans="2:3" x14ac:dyDescent="0.25">
      <c r="B701" s="46" t="s">
        <v>4362</v>
      </c>
      <c r="C701" s="46">
        <v>2806</v>
      </c>
    </row>
    <row r="702" spans="2:3" x14ac:dyDescent="0.25">
      <c r="B702" s="46" t="s">
        <v>4363</v>
      </c>
      <c r="C702" s="46">
        <v>0</v>
      </c>
    </row>
    <row r="703" spans="2:3" x14ac:dyDescent="0.25">
      <c r="B703" s="46" t="s">
        <v>4364</v>
      </c>
      <c r="C703" s="46">
        <v>0</v>
      </c>
    </row>
    <row r="704" spans="2:3" x14ac:dyDescent="0.25">
      <c r="B704" s="46" t="s">
        <v>4365</v>
      </c>
      <c r="C704" s="46">
        <v>0</v>
      </c>
    </row>
    <row r="705" spans="2:3" x14ac:dyDescent="0.25">
      <c r="B705" s="46" t="s">
        <v>4366</v>
      </c>
      <c r="C705" s="46">
        <v>0</v>
      </c>
    </row>
    <row r="706" spans="2:3" x14ac:dyDescent="0.25">
      <c r="B706" s="46" t="s">
        <v>4367</v>
      </c>
      <c r="C706" s="46">
        <v>0</v>
      </c>
    </row>
    <row r="707" spans="2:3" x14ac:dyDescent="0.25">
      <c r="B707" s="46" t="s">
        <v>4368</v>
      </c>
      <c r="C707" s="46">
        <v>9422</v>
      </c>
    </row>
    <row r="708" spans="2:3" x14ac:dyDescent="0.25">
      <c r="B708" s="46" t="s">
        <v>4369</v>
      </c>
      <c r="C708" s="46">
        <v>8640</v>
      </c>
    </row>
    <row r="709" spans="2:3" x14ac:dyDescent="0.25">
      <c r="B709" s="46" t="s">
        <v>4370</v>
      </c>
      <c r="C709" s="46">
        <v>0</v>
      </c>
    </row>
    <row r="710" spans="2:3" x14ac:dyDescent="0.25">
      <c r="B710" s="46" t="s">
        <v>4371</v>
      </c>
      <c r="C710" s="46">
        <v>8412</v>
      </c>
    </row>
    <row r="711" spans="2:3" x14ac:dyDescent="0.25">
      <c r="B711" s="46" t="s">
        <v>4372</v>
      </c>
      <c r="C711" s="46">
        <v>0</v>
      </c>
    </row>
    <row r="712" spans="2:3" x14ac:dyDescent="0.25">
      <c r="B712" s="46" t="s">
        <v>4373</v>
      </c>
      <c r="C712" s="46">
        <v>0</v>
      </c>
    </row>
    <row r="713" spans="2:3" x14ac:dyDescent="0.25">
      <c r="B713" s="46" t="s">
        <v>4374</v>
      </c>
      <c r="C713" s="46">
        <v>9450</v>
      </c>
    </row>
    <row r="714" spans="2:3" x14ac:dyDescent="0.25">
      <c r="B714" s="46" t="s">
        <v>4375</v>
      </c>
      <c r="C714" s="46">
        <v>8580</v>
      </c>
    </row>
    <row r="715" spans="2:3" x14ac:dyDescent="0.25">
      <c r="B715" s="46" t="s">
        <v>4376</v>
      </c>
      <c r="C715" s="46">
        <v>0</v>
      </c>
    </row>
    <row r="716" spans="2:3" x14ac:dyDescent="0.25">
      <c r="B716" s="46" t="s">
        <v>4377</v>
      </c>
      <c r="C716" s="46">
        <v>0</v>
      </c>
    </row>
    <row r="717" spans="2:3" x14ac:dyDescent="0.25">
      <c r="B717" s="46" t="s">
        <v>4378</v>
      </c>
      <c r="C717" s="46">
        <v>7749</v>
      </c>
    </row>
    <row r="718" spans="2:3" x14ac:dyDescent="0.25">
      <c r="B718" s="46" t="s">
        <v>4379</v>
      </c>
      <c r="C718" s="46">
        <v>9887</v>
      </c>
    </row>
    <row r="719" spans="2:3" x14ac:dyDescent="0.25">
      <c r="B719" s="46" t="s">
        <v>4380</v>
      </c>
      <c r="C719" s="46">
        <v>0</v>
      </c>
    </row>
    <row r="720" spans="2:3" x14ac:dyDescent="0.25">
      <c r="B720" s="46" t="s">
        <v>4381</v>
      </c>
      <c r="C720" s="46">
        <v>0</v>
      </c>
    </row>
    <row r="721" spans="2:3" x14ac:dyDescent="0.25">
      <c r="B721" s="46" t="s">
        <v>4382</v>
      </c>
      <c r="C721" s="46">
        <v>0</v>
      </c>
    </row>
    <row r="722" spans="2:3" x14ac:dyDescent="0.25">
      <c r="B722" s="46" t="s">
        <v>4383</v>
      </c>
      <c r="C722" s="46">
        <v>0</v>
      </c>
    </row>
    <row r="723" spans="2:3" x14ac:dyDescent="0.25">
      <c r="B723" s="46" t="s">
        <v>4384</v>
      </c>
      <c r="C723" s="46">
        <v>8939</v>
      </c>
    </row>
    <row r="724" spans="2:3" x14ac:dyDescent="0.25">
      <c r="B724" s="46" t="s">
        <v>4385</v>
      </c>
      <c r="C724" s="46">
        <v>0</v>
      </c>
    </row>
    <row r="725" spans="2:3" x14ac:dyDescent="0.25">
      <c r="B725" s="46" t="s">
        <v>4386</v>
      </c>
      <c r="C725" s="46">
        <v>0</v>
      </c>
    </row>
    <row r="726" spans="2:3" x14ac:dyDescent="0.25">
      <c r="B726" s="46" t="s">
        <v>4387</v>
      </c>
      <c r="C726" s="46">
        <v>0</v>
      </c>
    </row>
    <row r="727" spans="2:3" x14ac:dyDescent="0.25">
      <c r="B727" s="46" t="s">
        <v>4388</v>
      </c>
      <c r="C727" s="46">
        <v>0</v>
      </c>
    </row>
    <row r="728" spans="2:3" x14ac:dyDescent="0.25">
      <c r="B728" s="46" t="s">
        <v>4389</v>
      </c>
      <c r="C728" s="46">
        <v>0</v>
      </c>
    </row>
    <row r="729" spans="2:3" x14ac:dyDescent="0.25">
      <c r="B729" s="46" t="s">
        <v>4390</v>
      </c>
      <c r="C729" s="46">
        <v>2437</v>
      </c>
    </row>
    <row r="730" spans="2:3" x14ac:dyDescent="0.25">
      <c r="B730" s="46" t="s">
        <v>4391</v>
      </c>
      <c r="C730" s="46">
        <v>3260</v>
      </c>
    </row>
    <row r="731" spans="2:3" x14ac:dyDescent="0.25">
      <c r="B731" s="46" t="s">
        <v>4392</v>
      </c>
      <c r="C731" s="46">
        <v>0</v>
      </c>
    </row>
    <row r="732" spans="2:3" x14ac:dyDescent="0.25">
      <c r="B732" s="46" t="s">
        <v>4393</v>
      </c>
      <c r="C732" s="46">
        <v>0</v>
      </c>
    </row>
    <row r="733" spans="2:3" x14ac:dyDescent="0.25">
      <c r="B733" s="46" t="s">
        <v>4394</v>
      </c>
      <c r="C733" s="46">
        <v>8799</v>
      </c>
    </row>
    <row r="734" spans="2:3" x14ac:dyDescent="0.25">
      <c r="B734" s="46" t="s">
        <v>4395</v>
      </c>
      <c r="C734" s="46">
        <v>0</v>
      </c>
    </row>
    <row r="735" spans="2:3" x14ac:dyDescent="0.25">
      <c r="B735" s="46" t="s">
        <v>4396</v>
      </c>
      <c r="C735" s="46">
        <v>0</v>
      </c>
    </row>
    <row r="736" spans="2:3" x14ac:dyDescent="0.25">
      <c r="B736" s="46" t="s">
        <v>4397</v>
      </c>
      <c r="C736" s="46">
        <v>0</v>
      </c>
    </row>
    <row r="737" spans="2:3" x14ac:dyDescent="0.25">
      <c r="B737" s="46" t="s">
        <v>4398</v>
      </c>
      <c r="C737" s="46">
        <v>0</v>
      </c>
    </row>
    <row r="738" spans="2:3" x14ac:dyDescent="0.25">
      <c r="B738" s="46" t="s">
        <v>4399</v>
      </c>
      <c r="C738" s="46">
        <v>9332</v>
      </c>
    </row>
    <row r="739" spans="2:3" x14ac:dyDescent="0.25">
      <c r="B739" s="46" t="s">
        <v>4400</v>
      </c>
      <c r="C739" s="46">
        <v>0</v>
      </c>
    </row>
    <row r="740" spans="2:3" x14ac:dyDescent="0.25">
      <c r="B740" s="46" t="s">
        <v>4401</v>
      </c>
      <c r="C740" s="46">
        <v>0</v>
      </c>
    </row>
    <row r="741" spans="2:3" x14ac:dyDescent="0.25">
      <c r="B741" s="46" t="s">
        <v>4402</v>
      </c>
      <c r="C741" s="46">
        <v>6422</v>
      </c>
    </row>
    <row r="742" spans="2:3" x14ac:dyDescent="0.25">
      <c r="B742" s="46" t="s">
        <v>4403</v>
      </c>
      <c r="C742" s="46">
        <v>5177</v>
      </c>
    </row>
    <row r="743" spans="2:3" x14ac:dyDescent="0.25">
      <c r="B743" s="46" t="s">
        <v>4404</v>
      </c>
      <c r="C743" s="46">
        <v>6648</v>
      </c>
    </row>
    <row r="744" spans="2:3" x14ac:dyDescent="0.25">
      <c r="B744" s="46" t="s">
        <v>4405</v>
      </c>
      <c r="C744" s="46">
        <v>2122</v>
      </c>
    </row>
    <row r="745" spans="2:3" x14ac:dyDescent="0.25">
      <c r="B745" s="46" t="s">
        <v>4406</v>
      </c>
      <c r="C745" s="46">
        <v>0</v>
      </c>
    </row>
    <row r="746" spans="2:3" x14ac:dyDescent="0.25">
      <c r="B746" s="46" t="s">
        <v>4407</v>
      </c>
      <c r="C746" s="46">
        <v>5952</v>
      </c>
    </row>
    <row r="747" spans="2:3" x14ac:dyDescent="0.25">
      <c r="B747" s="46" t="s">
        <v>4408</v>
      </c>
      <c r="C747" s="46">
        <v>4104</v>
      </c>
    </row>
    <row r="748" spans="2:3" x14ac:dyDescent="0.25">
      <c r="B748" s="46" t="s">
        <v>4409</v>
      </c>
      <c r="C748" s="46">
        <v>0</v>
      </c>
    </row>
    <row r="749" spans="2:3" x14ac:dyDescent="0.25">
      <c r="B749" s="46" t="s">
        <v>4410</v>
      </c>
      <c r="C749" s="46">
        <v>8086</v>
      </c>
    </row>
    <row r="750" spans="2:3" x14ac:dyDescent="0.25">
      <c r="B750" s="46" t="s">
        <v>4411</v>
      </c>
      <c r="C750" s="46">
        <v>0</v>
      </c>
    </row>
    <row r="751" spans="2:3" x14ac:dyDescent="0.25">
      <c r="B751" s="46" t="s">
        <v>4412</v>
      </c>
      <c r="C751" s="46">
        <v>2631</v>
      </c>
    </row>
    <row r="752" spans="2:3" x14ac:dyDescent="0.25">
      <c r="B752" s="46" t="s">
        <v>4413</v>
      </c>
      <c r="C752" s="46">
        <v>2925</v>
      </c>
    </row>
    <row r="753" spans="2:3" x14ac:dyDescent="0.25">
      <c r="B753" s="46" t="s">
        <v>4414</v>
      </c>
      <c r="C753" s="46">
        <v>0</v>
      </c>
    </row>
    <row r="754" spans="2:3" x14ac:dyDescent="0.25">
      <c r="B754" s="46" t="s">
        <v>4415</v>
      </c>
      <c r="C754" s="46">
        <v>0</v>
      </c>
    </row>
    <row r="755" spans="2:3" x14ac:dyDescent="0.25">
      <c r="B755" s="46" t="s">
        <v>4416</v>
      </c>
      <c r="C755" s="46">
        <v>0</v>
      </c>
    </row>
    <row r="756" spans="2:3" x14ac:dyDescent="0.25">
      <c r="B756" s="46" t="s">
        <v>4417</v>
      </c>
      <c r="C756" s="46">
        <v>0</v>
      </c>
    </row>
    <row r="757" spans="2:3" x14ac:dyDescent="0.25">
      <c r="B757" s="46" t="s">
        <v>4418</v>
      </c>
      <c r="C757" s="46">
        <v>8876</v>
      </c>
    </row>
    <row r="758" spans="2:3" x14ac:dyDescent="0.25">
      <c r="B758" s="46" t="s">
        <v>4419</v>
      </c>
      <c r="C758" s="46">
        <v>6071</v>
      </c>
    </row>
    <row r="759" spans="2:3" x14ac:dyDescent="0.25">
      <c r="B759" s="46" t="s">
        <v>4420</v>
      </c>
      <c r="C759" s="46">
        <v>1683</v>
      </c>
    </row>
    <row r="760" spans="2:3" x14ac:dyDescent="0.25">
      <c r="B760" s="46" t="s">
        <v>4421</v>
      </c>
      <c r="C760" s="46">
        <v>0</v>
      </c>
    </row>
    <row r="761" spans="2:3" x14ac:dyDescent="0.25">
      <c r="B761" s="46" t="s">
        <v>4422</v>
      </c>
      <c r="C761" s="46">
        <v>4960</v>
      </c>
    </row>
    <row r="762" spans="2:3" x14ac:dyDescent="0.25">
      <c r="B762" s="46" t="s">
        <v>4423</v>
      </c>
      <c r="C762" s="46">
        <v>4083</v>
      </c>
    </row>
    <row r="763" spans="2:3" x14ac:dyDescent="0.25">
      <c r="B763" s="46" t="s">
        <v>4424</v>
      </c>
      <c r="C763" s="46">
        <v>6178</v>
      </c>
    </row>
    <row r="764" spans="2:3" x14ac:dyDescent="0.25">
      <c r="B764" s="46" t="s">
        <v>4425</v>
      </c>
      <c r="C764" s="46">
        <v>8928</v>
      </c>
    </row>
    <row r="765" spans="2:3" x14ac:dyDescent="0.25">
      <c r="B765" s="46" t="s">
        <v>4426</v>
      </c>
      <c r="C765" s="46">
        <v>8461</v>
      </c>
    </row>
    <row r="766" spans="2:3" x14ac:dyDescent="0.25">
      <c r="B766" s="46" t="s">
        <v>4427</v>
      </c>
      <c r="C766" s="46">
        <v>5300</v>
      </c>
    </row>
    <row r="767" spans="2:3" x14ac:dyDescent="0.25">
      <c r="B767" s="46" t="s">
        <v>4428</v>
      </c>
      <c r="C767" s="46">
        <v>0</v>
      </c>
    </row>
    <row r="768" spans="2:3" x14ac:dyDescent="0.25">
      <c r="B768" s="46" t="s">
        <v>4429</v>
      </c>
      <c r="C768" s="46">
        <v>0</v>
      </c>
    </row>
    <row r="769" spans="2:3" x14ac:dyDescent="0.25">
      <c r="B769" s="46" t="s">
        <v>4430</v>
      </c>
      <c r="C769" s="46">
        <v>0</v>
      </c>
    </row>
    <row r="770" spans="2:3" x14ac:dyDescent="0.25">
      <c r="B770" s="46" t="s">
        <v>4431</v>
      </c>
      <c r="C770" s="46">
        <v>1465</v>
      </c>
    </row>
    <row r="771" spans="2:3" x14ac:dyDescent="0.25">
      <c r="B771" s="46" t="s">
        <v>4432</v>
      </c>
      <c r="C771" s="46">
        <v>0</v>
      </c>
    </row>
    <row r="772" spans="2:3" x14ac:dyDescent="0.25">
      <c r="B772" s="46" t="s">
        <v>4433</v>
      </c>
      <c r="C772" s="46">
        <v>3180</v>
      </c>
    </row>
    <row r="773" spans="2:3" x14ac:dyDescent="0.25">
      <c r="B773" s="46" t="s">
        <v>4434</v>
      </c>
      <c r="C773" s="46">
        <v>0</v>
      </c>
    </row>
    <row r="774" spans="2:3" x14ac:dyDescent="0.25">
      <c r="B774" s="46" t="s">
        <v>4435</v>
      </c>
      <c r="C774" s="46">
        <v>0</v>
      </c>
    </row>
    <row r="775" spans="2:3" x14ac:dyDescent="0.25">
      <c r="B775" s="46" t="s">
        <v>4436</v>
      </c>
      <c r="C775" s="46">
        <v>3937</v>
      </c>
    </row>
    <row r="776" spans="2:3" x14ac:dyDescent="0.25">
      <c r="B776" s="46" t="s">
        <v>4437</v>
      </c>
      <c r="C776" s="46">
        <v>0</v>
      </c>
    </row>
    <row r="777" spans="2:3" x14ac:dyDescent="0.25">
      <c r="B777" s="46" t="s">
        <v>4438</v>
      </c>
      <c r="C777" s="46">
        <v>7042</v>
      </c>
    </row>
    <row r="778" spans="2:3" x14ac:dyDescent="0.25">
      <c r="B778" s="46" t="s">
        <v>4439</v>
      </c>
      <c r="C778" s="46">
        <v>5154</v>
      </c>
    </row>
    <row r="779" spans="2:3" x14ac:dyDescent="0.25">
      <c r="B779" s="46" t="s">
        <v>4440</v>
      </c>
      <c r="C779" s="46">
        <v>0</v>
      </c>
    </row>
    <row r="780" spans="2:3" x14ac:dyDescent="0.25">
      <c r="B780" s="46" t="s">
        <v>4441</v>
      </c>
      <c r="C780" s="46">
        <v>4190</v>
      </c>
    </row>
    <row r="781" spans="2:3" x14ac:dyDescent="0.25">
      <c r="B781" s="46" t="s">
        <v>4442</v>
      </c>
      <c r="C781" s="46">
        <v>1372</v>
      </c>
    </row>
    <row r="782" spans="2:3" x14ac:dyDescent="0.25">
      <c r="B782" s="46" t="s">
        <v>4443</v>
      </c>
      <c r="C782" s="46">
        <v>0</v>
      </c>
    </row>
    <row r="783" spans="2:3" x14ac:dyDescent="0.25">
      <c r="B783" s="46" t="s">
        <v>4444</v>
      </c>
      <c r="C783" s="46">
        <v>0</v>
      </c>
    </row>
    <row r="784" spans="2:3" x14ac:dyDescent="0.25">
      <c r="B784" s="46" t="s">
        <v>4445</v>
      </c>
      <c r="C784" s="46">
        <v>0</v>
      </c>
    </row>
    <row r="785" spans="2:3" x14ac:dyDescent="0.25">
      <c r="B785" s="46" t="s">
        <v>4446</v>
      </c>
      <c r="C785" s="46">
        <v>4983</v>
      </c>
    </row>
    <row r="786" spans="2:3" x14ac:dyDescent="0.25">
      <c r="B786" s="46" t="s">
        <v>4447</v>
      </c>
      <c r="C786" s="46">
        <v>7877</v>
      </c>
    </row>
    <row r="787" spans="2:3" x14ac:dyDescent="0.25">
      <c r="B787" s="46" t="s">
        <v>4448</v>
      </c>
      <c r="C787" s="46">
        <v>7720</v>
      </c>
    </row>
    <row r="788" spans="2:3" x14ac:dyDescent="0.25">
      <c r="B788" s="46" t="s">
        <v>4449</v>
      </c>
      <c r="C788" s="46">
        <v>0</v>
      </c>
    </row>
    <row r="789" spans="2:3" x14ac:dyDescent="0.25">
      <c r="B789" s="46" t="s">
        <v>4450</v>
      </c>
      <c r="C789" s="46">
        <v>2960</v>
      </c>
    </row>
    <row r="790" spans="2:3" x14ac:dyDescent="0.25">
      <c r="B790" s="46" t="s">
        <v>4451</v>
      </c>
      <c r="C790" s="46">
        <v>1006</v>
      </c>
    </row>
    <row r="791" spans="2:3" x14ac:dyDescent="0.25">
      <c r="B791" s="46" t="s">
        <v>4452</v>
      </c>
      <c r="C791" s="46">
        <v>0</v>
      </c>
    </row>
    <row r="792" spans="2:3" x14ac:dyDescent="0.25">
      <c r="B792" s="46" t="s">
        <v>4453</v>
      </c>
      <c r="C792" s="46">
        <v>0</v>
      </c>
    </row>
    <row r="793" spans="2:3" x14ac:dyDescent="0.25">
      <c r="B793" s="46" t="s">
        <v>4454</v>
      </c>
      <c r="C793" s="46">
        <v>0</v>
      </c>
    </row>
    <row r="794" spans="2:3" x14ac:dyDescent="0.25">
      <c r="B794" s="46" t="s">
        <v>4455</v>
      </c>
      <c r="C794" s="46">
        <v>0</v>
      </c>
    </row>
    <row r="795" spans="2:3" x14ac:dyDescent="0.25">
      <c r="B795" s="46" t="s">
        <v>4456</v>
      </c>
      <c r="C795" s="46">
        <v>1970</v>
      </c>
    </row>
    <row r="796" spans="2:3" x14ac:dyDescent="0.25">
      <c r="B796" s="46" t="s">
        <v>4457</v>
      </c>
      <c r="C796" s="46">
        <v>0</v>
      </c>
    </row>
    <row r="797" spans="2:3" x14ac:dyDescent="0.25">
      <c r="B797" s="46" t="s">
        <v>4458</v>
      </c>
      <c r="C797" s="46">
        <v>8793</v>
      </c>
    </row>
    <row r="798" spans="2:3" x14ac:dyDescent="0.25">
      <c r="B798" s="46" t="s">
        <v>4459</v>
      </c>
      <c r="C798" s="46">
        <v>0</v>
      </c>
    </row>
    <row r="799" spans="2:3" x14ac:dyDescent="0.25">
      <c r="B799" s="46" t="s">
        <v>4460</v>
      </c>
      <c r="C799" s="46">
        <v>4663</v>
      </c>
    </row>
    <row r="800" spans="2:3" x14ac:dyDescent="0.25">
      <c r="B800" s="46" t="s">
        <v>4461</v>
      </c>
      <c r="C800" s="46">
        <v>0</v>
      </c>
    </row>
    <row r="801" spans="2:3" x14ac:dyDescent="0.25">
      <c r="B801" s="46" t="s">
        <v>4462</v>
      </c>
      <c r="C801" s="46">
        <v>0</v>
      </c>
    </row>
    <row r="802" spans="2:3" x14ac:dyDescent="0.25">
      <c r="B802" s="46" t="s">
        <v>4463</v>
      </c>
      <c r="C802" s="46">
        <v>7211</v>
      </c>
    </row>
    <row r="803" spans="2:3" x14ac:dyDescent="0.25">
      <c r="B803" s="46" t="s">
        <v>4464</v>
      </c>
      <c r="C803" s="46">
        <v>0</v>
      </c>
    </row>
    <row r="804" spans="2:3" x14ac:dyDescent="0.25">
      <c r="B804" s="46" t="s">
        <v>4465</v>
      </c>
      <c r="C804" s="46">
        <v>0</v>
      </c>
    </row>
    <row r="805" spans="2:3" x14ac:dyDescent="0.25">
      <c r="B805" s="46" t="s">
        <v>4466</v>
      </c>
      <c r="C805" s="46">
        <v>6763</v>
      </c>
    </row>
    <row r="806" spans="2:3" x14ac:dyDescent="0.25">
      <c r="B806" s="46" t="s">
        <v>4467</v>
      </c>
      <c r="C806" s="46">
        <v>5507</v>
      </c>
    </row>
    <row r="807" spans="2:3" x14ac:dyDescent="0.25">
      <c r="B807" s="46" t="s">
        <v>4468</v>
      </c>
      <c r="C807" s="46">
        <v>0</v>
      </c>
    </row>
    <row r="808" spans="2:3" x14ac:dyDescent="0.25">
      <c r="B808" s="46" t="s">
        <v>4469</v>
      </c>
      <c r="C808" s="46">
        <v>0</v>
      </c>
    </row>
    <row r="809" spans="2:3" x14ac:dyDescent="0.25">
      <c r="B809" s="46" t="s">
        <v>4470</v>
      </c>
      <c r="C809" s="46">
        <v>4217</v>
      </c>
    </row>
    <row r="810" spans="2:3" x14ac:dyDescent="0.25">
      <c r="B810" s="46" t="s">
        <v>4471</v>
      </c>
      <c r="C810" s="46">
        <v>9736</v>
      </c>
    </row>
    <row r="811" spans="2:3" x14ac:dyDescent="0.25">
      <c r="B811" s="46" t="s">
        <v>4472</v>
      </c>
      <c r="C811" s="46">
        <v>1993</v>
      </c>
    </row>
    <row r="812" spans="2:3" x14ac:dyDescent="0.25">
      <c r="B812" s="46" t="s">
        <v>4473</v>
      </c>
      <c r="C812" s="46">
        <v>3830</v>
      </c>
    </row>
    <row r="813" spans="2:3" x14ac:dyDescent="0.25">
      <c r="B813" s="46" t="s">
        <v>4474</v>
      </c>
      <c r="C813" s="46">
        <v>0</v>
      </c>
    </row>
    <row r="814" spans="2:3" x14ac:dyDescent="0.25">
      <c r="B814" s="46" t="s">
        <v>4475</v>
      </c>
      <c r="C814" s="46">
        <v>0</v>
      </c>
    </row>
    <row r="815" spans="2:3" x14ac:dyDescent="0.25">
      <c r="B815" s="46" t="s">
        <v>4476</v>
      </c>
      <c r="C815" s="46">
        <v>0</v>
      </c>
    </row>
    <row r="816" spans="2:3" x14ac:dyDescent="0.25">
      <c r="B816" s="46" t="s">
        <v>4477</v>
      </c>
      <c r="C816" s="46">
        <v>0</v>
      </c>
    </row>
    <row r="817" spans="2:3" x14ac:dyDescent="0.25">
      <c r="B817" s="46" t="s">
        <v>4478</v>
      </c>
      <c r="C817" s="46">
        <v>0</v>
      </c>
    </row>
    <row r="818" spans="2:3" x14ac:dyDescent="0.25">
      <c r="B818" s="46" t="s">
        <v>4479</v>
      </c>
      <c r="C818" s="46">
        <v>2306</v>
      </c>
    </row>
    <row r="819" spans="2:3" x14ac:dyDescent="0.25">
      <c r="B819" s="46" t="s">
        <v>4480</v>
      </c>
      <c r="C819" s="46">
        <v>0</v>
      </c>
    </row>
    <row r="820" spans="2:3" x14ac:dyDescent="0.25">
      <c r="B820" s="46" t="s">
        <v>4481</v>
      </c>
      <c r="C820" s="46">
        <v>0</v>
      </c>
    </row>
    <row r="821" spans="2:3" x14ac:dyDescent="0.25">
      <c r="B821" s="46" t="s">
        <v>4482</v>
      </c>
      <c r="C821" s="46">
        <v>0</v>
      </c>
    </row>
    <row r="822" spans="2:3" x14ac:dyDescent="0.25">
      <c r="B822" s="46" t="s">
        <v>4483</v>
      </c>
      <c r="C822" s="46">
        <v>5895</v>
      </c>
    </row>
    <row r="823" spans="2:3" x14ac:dyDescent="0.25">
      <c r="B823" s="46" t="s">
        <v>4484</v>
      </c>
      <c r="C823" s="46">
        <v>0</v>
      </c>
    </row>
    <row r="824" spans="2:3" x14ac:dyDescent="0.25">
      <c r="B824" s="46" t="s">
        <v>4485</v>
      </c>
      <c r="C824" s="46">
        <v>0</v>
      </c>
    </row>
    <row r="825" spans="2:3" x14ac:dyDescent="0.25">
      <c r="B825" s="46" t="s">
        <v>4486</v>
      </c>
      <c r="C825" s="46">
        <v>4771</v>
      </c>
    </row>
    <row r="826" spans="2:3" x14ac:dyDescent="0.25">
      <c r="B826" s="46" t="s">
        <v>4487</v>
      </c>
      <c r="C826" s="46">
        <v>0</v>
      </c>
    </row>
    <row r="827" spans="2:3" x14ac:dyDescent="0.25">
      <c r="B827" s="46" t="s">
        <v>4488</v>
      </c>
      <c r="C827" s="46">
        <v>0</v>
      </c>
    </row>
    <row r="828" spans="2:3" x14ac:dyDescent="0.25">
      <c r="B828" s="46" t="s">
        <v>4489</v>
      </c>
      <c r="C828" s="46">
        <v>8097</v>
      </c>
    </row>
    <row r="829" spans="2:3" x14ac:dyDescent="0.25">
      <c r="B829" s="46" t="s">
        <v>4490</v>
      </c>
      <c r="C829" s="46">
        <v>0</v>
      </c>
    </row>
    <row r="830" spans="2:3" x14ac:dyDescent="0.25">
      <c r="B830" s="46" t="s">
        <v>4491</v>
      </c>
      <c r="C830" s="46">
        <v>8609</v>
      </c>
    </row>
    <row r="831" spans="2:3" x14ac:dyDescent="0.25">
      <c r="B831" s="46" t="s">
        <v>4492</v>
      </c>
      <c r="C831" s="46">
        <v>0</v>
      </c>
    </row>
    <row r="832" spans="2:3" x14ac:dyDescent="0.25">
      <c r="B832" s="46" t="s">
        <v>4493</v>
      </c>
      <c r="C832" s="46">
        <v>9156</v>
      </c>
    </row>
    <row r="833" spans="2:3" x14ac:dyDescent="0.25">
      <c r="B833" s="46" t="s">
        <v>4494</v>
      </c>
      <c r="C833" s="46">
        <v>3916</v>
      </c>
    </row>
    <row r="834" spans="2:3" x14ac:dyDescent="0.25">
      <c r="B834" s="46" t="s">
        <v>4495</v>
      </c>
      <c r="C834" s="46">
        <v>1219</v>
      </c>
    </row>
    <row r="835" spans="2:3" x14ac:dyDescent="0.25">
      <c r="B835" s="46" t="s">
        <v>4496</v>
      </c>
      <c r="C835" s="46">
        <v>0</v>
      </c>
    </row>
    <row r="836" spans="2:3" x14ac:dyDescent="0.25">
      <c r="B836" s="46" t="s">
        <v>4497</v>
      </c>
      <c r="C836" s="46">
        <v>9872</v>
      </c>
    </row>
    <row r="837" spans="2:3" x14ac:dyDescent="0.25">
      <c r="B837" s="46" t="s">
        <v>4498</v>
      </c>
      <c r="C837" s="46">
        <v>7506</v>
      </c>
    </row>
    <row r="838" spans="2:3" x14ac:dyDescent="0.25">
      <c r="B838" s="46" t="s">
        <v>4499</v>
      </c>
      <c r="C838" s="46">
        <v>0</v>
      </c>
    </row>
    <row r="839" spans="2:3" x14ac:dyDescent="0.25">
      <c r="B839" s="46" t="s">
        <v>4500</v>
      </c>
      <c r="C839" s="46">
        <v>0</v>
      </c>
    </row>
    <row r="840" spans="2:3" x14ac:dyDescent="0.25">
      <c r="B840" s="46" t="s">
        <v>4501</v>
      </c>
      <c r="C840" s="46">
        <v>0</v>
      </c>
    </row>
    <row r="841" spans="2:3" x14ac:dyDescent="0.25">
      <c r="B841" s="46" t="s">
        <v>4502</v>
      </c>
      <c r="C841" s="46">
        <v>0</v>
      </c>
    </row>
    <row r="842" spans="2:3" x14ac:dyDescent="0.25">
      <c r="B842" s="46" t="s">
        <v>4503</v>
      </c>
      <c r="C842" s="46">
        <v>8455</v>
      </c>
    </row>
    <row r="843" spans="2:3" x14ac:dyDescent="0.25">
      <c r="B843" s="46" t="s">
        <v>4504</v>
      </c>
      <c r="C843" s="46">
        <v>0</v>
      </c>
    </row>
    <row r="844" spans="2:3" x14ac:dyDescent="0.25">
      <c r="B844" s="46" t="s">
        <v>4505</v>
      </c>
      <c r="C844" s="46">
        <v>1705</v>
      </c>
    </row>
    <row r="845" spans="2:3" x14ac:dyDescent="0.25">
      <c r="B845" s="46" t="s">
        <v>4506</v>
      </c>
      <c r="C845" s="46">
        <v>8093</v>
      </c>
    </row>
    <row r="846" spans="2:3" x14ac:dyDescent="0.25">
      <c r="B846" s="46" t="s">
        <v>4507</v>
      </c>
      <c r="C846" s="46">
        <v>0</v>
      </c>
    </row>
    <row r="847" spans="2:3" x14ac:dyDescent="0.25">
      <c r="B847" s="46" t="s">
        <v>4508</v>
      </c>
      <c r="C847" s="46">
        <v>0</v>
      </c>
    </row>
    <row r="848" spans="2:3" x14ac:dyDescent="0.25">
      <c r="B848" s="46" t="s">
        <v>4509</v>
      </c>
      <c r="C848" s="46">
        <v>0</v>
      </c>
    </row>
    <row r="849" spans="2:3" x14ac:dyDescent="0.25">
      <c r="B849" s="46" t="s">
        <v>4510</v>
      </c>
      <c r="C849" s="46">
        <v>0</v>
      </c>
    </row>
    <row r="850" spans="2:3" x14ac:dyDescent="0.25">
      <c r="B850" s="46" t="s">
        <v>4511</v>
      </c>
      <c r="C850" s="46">
        <v>0</v>
      </c>
    </row>
    <row r="851" spans="2:3" x14ac:dyDescent="0.25">
      <c r="B851" s="46" t="s">
        <v>4512</v>
      </c>
      <c r="C851" s="46">
        <v>7619</v>
      </c>
    </row>
    <row r="852" spans="2:3" x14ac:dyDescent="0.25">
      <c r="B852" s="46" t="s">
        <v>4513</v>
      </c>
      <c r="C852" s="46">
        <v>0</v>
      </c>
    </row>
    <row r="853" spans="2:3" x14ac:dyDescent="0.25">
      <c r="B853" s="46" t="s">
        <v>4514</v>
      </c>
      <c r="C853" s="46">
        <v>0</v>
      </c>
    </row>
    <row r="854" spans="2:3" x14ac:dyDescent="0.25">
      <c r="B854" s="46" t="s">
        <v>4515</v>
      </c>
      <c r="C854" s="46">
        <v>1284</v>
      </c>
    </row>
    <row r="855" spans="2:3" x14ac:dyDescent="0.25">
      <c r="B855" s="46" t="s">
        <v>4516</v>
      </c>
      <c r="C855" s="46">
        <v>8118</v>
      </c>
    </row>
    <row r="856" spans="2:3" x14ac:dyDescent="0.25">
      <c r="B856" s="46" t="s">
        <v>4517</v>
      </c>
      <c r="C856" s="46">
        <v>0</v>
      </c>
    </row>
    <row r="857" spans="2:3" x14ac:dyDescent="0.25">
      <c r="B857" s="46" t="s">
        <v>4518</v>
      </c>
      <c r="C857" s="46">
        <v>8326</v>
      </c>
    </row>
    <row r="858" spans="2:3" x14ac:dyDescent="0.25">
      <c r="B858" s="46" t="s">
        <v>4519</v>
      </c>
      <c r="C858" s="46">
        <v>0</v>
      </c>
    </row>
    <row r="859" spans="2:3" x14ac:dyDescent="0.25">
      <c r="B859" s="46" t="s">
        <v>4520</v>
      </c>
      <c r="C859" s="46">
        <v>0</v>
      </c>
    </row>
    <row r="860" spans="2:3" x14ac:dyDescent="0.25">
      <c r="B860" s="46" t="s">
        <v>4521</v>
      </c>
      <c r="C860" s="46">
        <v>7236</v>
      </c>
    </row>
    <row r="861" spans="2:3" x14ac:dyDescent="0.25">
      <c r="B861" s="46" t="s">
        <v>4522</v>
      </c>
      <c r="C861" s="46">
        <v>0</v>
      </c>
    </row>
    <row r="862" spans="2:3" x14ac:dyDescent="0.25">
      <c r="B862" s="46" t="s">
        <v>4523</v>
      </c>
      <c r="C862" s="46">
        <v>2916</v>
      </c>
    </row>
    <row r="863" spans="2:3" x14ac:dyDescent="0.25">
      <c r="B863" s="46" t="s">
        <v>4524</v>
      </c>
      <c r="C863" s="46">
        <v>0</v>
      </c>
    </row>
    <row r="864" spans="2:3" x14ac:dyDescent="0.25">
      <c r="B864" s="46" t="s">
        <v>4525</v>
      </c>
      <c r="C864" s="46">
        <v>9942</v>
      </c>
    </row>
    <row r="865" spans="2:3" x14ac:dyDescent="0.25">
      <c r="B865" s="46" t="s">
        <v>4526</v>
      </c>
      <c r="C865" s="46">
        <v>0</v>
      </c>
    </row>
    <row r="866" spans="2:3" x14ac:dyDescent="0.25">
      <c r="B866" s="46" t="s">
        <v>4527</v>
      </c>
      <c r="C866" s="46">
        <v>0</v>
      </c>
    </row>
    <row r="867" spans="2:3" x14ac:dyDescent="0.25">
      <c r="B867" s="46" t="s">
        <v>4528</v>
      </c>
      <c r="C867" s="46">
        <v>5031</v>
      </c>
    </row>
    <row r="868" spans="2:3" x14ac:dyDescent="0.25">
      <c r="B868" s="46" t="s">
        <v>4529</v>
      </c>
      <c r="C868" s="46">
        <v>7210</v>
      </c>
    </row>
    <row r="869" spans="2:3" x14ac:dyDescent="0.25">
      <c r="B869" s="46" t="s">
        <v>4530</v>
      </c>
      <c r="C869" s="46">
        <v>0</v>
      </c>
    </row>
    <row r="870" spans="2:3" x14ac:dyDescent="0.25">
      <c r="B870" s="46" t="s">
        <v>4531</v>
      </c>
      <c r="C870" s="46">
        <v>8933</v>
      </c>
    </row>
    <row r="871" spans="2:3" x14ac:dyDescent="0.25">
      <c r="B871" s="46" t="s">
        <v>4532</v>
      </c>
      <c r="C871" s="46">
        <v>5336</v>
      </c>
    </row>
    <row r="872" spans="2:3" x14ac:dyDescent="0.25">
      <c r="B872" s="46" t="s">
        <v>4533</v>
      </c>
      <c r="C872" s="46">
        <v>0</v>
      </c>
    </row>
    <row r="873" spans="2:3" x14ac:dyDescent="0.25">
      <c r="B873" s="46" t="s">
        <v>4534</v>
      </c>
      <c r="C873" s="46">
        <v>0</v>
      </c>
    </row>
    <row r="874" spans="2:3" x14ac:dyDescent="0.25">
      <c r="B874" s="46" t="s">
        <v>4535</v>
      </c>
      <c r="C874" s="46">
        <v>0</v>
      </c>
    </row>
    <row r="875" spans="2:3" x14ac:dyDescent="0.25">
      <c r="B875" s="46" t="s">
        <v>4536</v>
      </c>
      <c r="C875" s="46">
        <v>0</v>
      </c>
    </row>
    <row r="876" spans="2:3" x14ac:dyDescent="0.25">
      <c r="B876" s="46" t="s">
        <v>4537</v>
      </c>
      <c r="C876" s="46">
        <v>0</v>
      </c>
    </row>
    <row r="877" spans="2:3" x14ac:dyDescent="0.25">
      <c r="B877" s="46" t="s">
        <v>4538</v>
      </c>
      <c r="C877" s="46">
        <v>0</v>
      </c>
    </row>
    <row r="878" spans="2:3" x14ac:dyDescent="0.25">
      <c r="B878" s="46" t="s">
        <v>4539</v>
      </c>
      <c r="C878" s="46">
        <v>3787</v>
      </c>
    </row>
    <row r="879" spans="2:3" x14ac:dyDescent="0.25">
      <c r="B879" s="46" t="s">
        <v>4540</v>
      </c>
      <c r="C879" s="46">
        <v>4943</v>
      </c>
    </row>
    <row r="880" spans="2:3" x14ac:dyDescent="0.25">
      <c r="B880" s="46" t="s">
        <v>4541</v>
      </c>
      <c r="C880" s="46">
        <v>4226</v>
      </c>
    </row>
    <row r="881" spans="2:3" x14ac:dyDescent="0.25">
      <c r="B881" s="46" t="s">
        <v>4542</v>
      </c>
      <c r="C881" s="46">
        <v>9708</v>
      </c>
    </row>
    <row r="882" spans="2:3" x14ac:dyDescent="0.25">
      <c r="B882" s="46" t="s">
        <v>4543</v>
      </c>
      <c r="C882" s="46">
        <v>7642</v>
      </c>
    </row>
    <row r="883" spans="2:3" x14ac:dyDescent="0.25">
      <c r="B883" s="46" t="s">
        <v>4544</v>
      </c>
      <c r="C883" s="46">
        <v>5029</v>
      </c>
    </row>
    <row r="884" spans="2:3" x14ac:dyDescent="0.25">
      <c r="B884" s="46" t="s">
        <v>4545</v>
      </c>
      <c r="C884" s="46">
        <v>4356</v>
      </c>
    </row>
    <row r="885" spans="2:3" x14ac:dyDescent="0.25">
      <c r="B885" s="46" t="s">
        <v>4546</v>
      </c>
      <c r="C885" s="46">
        <v>7296</v>
      </c>
    </row>
    <row r="886" spans="2:3" x14ac:dyDescent="0.25">
      <c r="B886" s="46" t="s">
        <v>4547</v>
      </c>
      <c r="C886" s="46">
        <v>8467</v>
      </c>
    </row>
    <row r="887" spans="2:3" x14ac:dyDescent="0.25">
      <c r="B887" s="46" t="s">
        <v>4548</v>
      </c>
      <c r="C887" s="46">
        <v>2247</v>
      </c>
    </row>
    <row r="888" spans="2:3" x14ac:dyDescent="0.25">
      <c r="B888" s="46" t="s">
        <v>4549</v>
      </c>
      <c r="C888" s="46">
        <v>0</v>
      </c>
    </row>
    <row r="889" spans="2:3" x14ac:dyDescent="0.25">
      <c r="B889" s="46" t="s">
        <v>4550</v>
      </c>
      <c r="C889" s="46">
        <v>0</v>
      </c>
    </row>
    <row r="890" spans="2:3" x14ac:dyDescent="0.25">
      <c r="B890" s="46" t="s">
        <v>4551</v>
      </c>
      <c r="C890" s="46">
        <v>2300</v>
      </c>
    </row>
    <row r="891" spans="2:3" x14ac:dyDescent="0.25">
      <c r="B891" s="46" t="s">
        <v>4552</v>
      </c>
      <c r="C891" s="46">
        <v>0</v>
      </c>
    </row>
    <row r="892" spans="2:3" x14ac:dyDescent="0.25">
      <c r="B892" s="46" t="s">
        <v>4553</v>
      </c>
      <c r="C892" s="46">
        <v>8542</v>
      </c>
    </row>
    <row r="893" spans="2:3" x14ac:dyDescent="0.25">
      <c r="B893" s="46" t="s">
        <v>4554</v>
      </c>
      <c r="C893" s="46">
        <v>0</v>
      </c>
    </row>
    <row r="894" spans="2:3" x14ac:dyDescent="0.25">
      <c r="B894" s="46" t="s">
        <v>4555</v>
      </c>
      <c r="C894" s="46">
        <v>8453</v>
      </c>
    </row>
    <row r="895" spans="2:3" x14ac:dyDescent="0.25">
      <c r="B895" s="46" t="s">
        <v>4556</v>
      </c>
      <c r="C895" s="46">
        <v>0</v>
      </c>
    </row>
    <row r="896" spans="2:3" x14ac:dyDescent="0.25">
      <c r="B896" s="46" t="s">
        <v>4557</v>
      </c>
      <c r="C896" s="46">
        <v>5958</v>
      </c>
    </row>
    <row r="897" spans="2:3" x14ac:dyDescent="0.25">
      <c r="B897" s="46" t="s">
        <v>4558</v>
      </c>
      <c r="C897" s="46">
        <v>8109</v>
      </c>
    </row>
    <row r="898" spans="2:3" x14ac:dyDescent="0.25">
      <c r="B898" s="46" t="s">
        <v>4559</v>
      </c>
      <c r="C898" s="46">
        <v>4046</v>
      </c>
    </row>
    <row r="899" spans="2:3" x14ac:dyDescent="0.25">
      <c r="B899" s="46" t="s">
        <v>4560</v>
      </c>
      <c r="C899" s="46">
        <v>0</v>
      </c>
    </row>
    <row r="900" spans="2:3" x14ac:dyDescent="0.25">
      <c r="B900" s="46" t="s">
        <v>4561</v>
      </c>
      <c r="C900" s="46">
        <v>7706</v>
      </c>
    </row>
    <row r="901" spans="2:3" x14ac:dyDescent="0.25">
      <c r="B901" s="46" t="s">
        <v>4562</v>
      </c>
      <c r="C901" s="46">
        <v>0</v>
      </c>
    </row>
    <row r="902" spans="2:3" x14ac:dyDescent="0.25">
      <c r="B902" s="46" t="s">
        <v>4563</v>
      </c>
      <c r="C902" s="46">
        <v>0</v>
      </c>
    </row>
    <row r="903" spans="2:3" x14ac:dyDescent="0.25">
      <c r="B903" s="46" t="s">
        <v>4564</v>
      </c>
      <c r="C903" s="46">
        <v>0</v>
      </c>
    </row>
    <row r="904" spans="2:3" x14ac:dyDescent="0.25">
      <c r="B904" s="46" t="s">
        <v>4565</v>
      </c>
      <c r="C904" s="46">
        <v>5017</v>
      </c>
    </row>
    <row r="905" spans="2:3" x14ac:dyDescent="0.25">
      <c r="B905" s="46" t="s">
        <v>4566</v>
      </c>
      <c r="C905" s="46">
        <v>5952</v>
      </c>
    </row>
    <row r="906" spans="2:3" x14ac:dyDescent="0.25">
      <c r="B906" s="46" t="s">
        <v>4567</v>
      </c>
      <c r="C906" s="46">
        <v>0</v>
      </c>
    </row>
    <row r="907" spans="2:3" x14ac:dyDescent="0.25">
      <c r="B907" s="46" t="s">
        <v>4568</v>
      </c>
      <c r="C907" s="46">
        <v>0</v>
      </c>
    </row>
    <row r="908" spans="2:3" x14ac:dyDescent="0.25">
      <c r="B908" s="46" t="s">
        <v>4569</v>
      </c>
      <c r="C908" s="46">
        <v>0</v>
      </c>
    </row>
    <row r="909" spans="2:3" x14ac:dyDescent="0.25">
      <c r="B909" s="46" t="s">
        <v>4570</v>
      </c>
      <c r="C909" s="46">
        <v>0</v>
      </c>
    </row>
    <row r="910" spans="2:3" x14ac:dyDescent="0.25">
      <c r="B910" s="46" t="s">
        <v>4571</v>
      </c>
      <c r="C910" s="46">
        <v>6315</v>
      </c>
    </row>
    <row r="911" spans="2:3" x14ac:dyDescent="0.25">
      <c r="B911" s="46" t="s">
        <v>4572</v>
      </c>
      <c r="C911" s="46">
        <v>3218</v>
      </c>
    </row>
    <row r="912" spans="2:3" x14ac:dyDescent="0.25">
      <c r="B912" s="46" t="s">
        <v>4573</v>
      </c>
      <c r="C912" s="46">
        <v>5397</v>
      </c>
    </row>
    <row r="913" spans="2:3" x14ac:dyDescent="0.25">
      <c r="B913" s="46" t="s">
        <v>4574</v>
      </c>
      <c r="C913" s="46">
        <v>0</v>
      </c>
    </row>
    <row r="914" spans="2:3" x14ac:dyDescent="0.25">
      <c r="B914" s="46" t="s">
        <v>4575</v>
      </c>
      <c r="C914" s="46">
        <v>0</v>
      </c>
    </row>
    <row r="915" spans="2:3" x14ac:dyDescent="0.25">
      <c r="B915" s="46" t="s">
        <v>4576</v>
      </c>
      <c r="C915" s="46">
        <v>0</v>
      </c>
    </row>
    <row r="916" spans="2:3" x14ac:dyDescent="0.25">
      <c r="B916" s="46" t="s">
        <v>4577</v>
      </c>
      <c r="C916" s="46">
        <v>5662</v>
      </c>
    </row>
    <row r="917" spans="2:3" x14ac:dyDescent="0.25">
      <c r="B917" s="46" t="s">
        <v>4578</v>
      </c>
      <c r="C917" s="46">
        <v>4503</v>
      </c>
    </row>
    <row r="918" spans="2:3" x14ac:dyDescent="0.25">
      <c r="B918" s="46" t="s">
        <v>4579</v>
      </c>
      <c r="C918" s="46">
        <v>0</v>
      </c>
    </row>
    <row r="919" spans="2:3" x14ac:dyDescent="0.25">
      <c r="B919" s="46" t="s">
        <v>4580</v>
      </c>
      <c r="C919" s="46">
        <v>9082</v>
      </c>
    </row>
    <row r="920" spans="2:3" x14ac:dyDescent="0.25">
      <c r="B920" s="46" t="s">
        <v>4581</v>
      </c>
      <c r="C920" s="46">
        <v>3113</v>
      </c>
    </row>
    <row r="921" spans="2:3" x14ac:dyDescent="0.25">
      <c r="B921" s="46" t="s">
        <v>4582</v>
      </c>
      <c r="C921" s="46">
        <v>1011</v>
      </c>
    </row>
    <row r="922" spans="2:3" x14ac:dyDescent="0.25">
      <c r="B922" s="46" t="s">
        <v>4583</v>
      </c>
      <c r="C922" s="46">
        <v>7283</v>
      </c>
    </row>
    <row r="923" spans="2:3" x14ac:dyDescent="0.25">
      <c r="B923" s="46" t="s">
        <v>4584</v>
      </c>
      <c r="C923" s="46">
        <v>6285</v>
      </c>
    </row>
    <row r="924" spans="2:3" x14ac:dyDescent="0.25">
      <c r="B924" s="46" t="s">
        <v>4585</v>
      </c>
      <c r="C924" s="46">
        <v>1403</v>
      </c>
    </row>
    <row r="925" spans="2:3" x14ac:dyDescent="0.25">
      <c r="B925" s="46" t="s">
        <v>4586</v>
      </c>
      <c r="C925" s="46">
        <v>0</v>
      </c>
    </row>
    <row r="926" spans="2:3" x14ac:dyDescent="0.25">
      <c r="B926" s="46" t="s">
        <v>4587</v>
      </c>
      <c r="C926" s="46">
        <v>0</v>
      </c>
    </row>
    <row r="927" spans="2:3" x14ac:dyDescent="0.25">
      <c r="B927" s="46" t="s">
        <v>4588</v>
      </c>
      <c r="C927" s="46">
        <v>0</v>
      </c>
    </row>
    <row r="928" spans="2:3" x14ac:dyDescent="0.25">
      <c r="B928" s="46" t="s">
        <v>4589</v>
      </c>
      <c r="C928" s="46">
        <v>8365</v>
      </c>
    </row>
    <row r="929" spans="2:3" x14ac:dyDescent="0.25">
      <c r="B929" s="46" t="s">
        <v>4590</v>
      </c>
      <c r="C929" s="46">
        <v>9937</v>
      </c>
    </row>
    <row r="930" spans="2:3" x14ac:dyDescent="0.25">
      <c r="B930" s="46" t="s">
        <v>4591</v>
      </c>
      <c r="C930" s="46">
        <v>2476</v>
      </c>
    </row>
    <row r="931" spans="2:3" x14ac:dyDescent="0.25">
      <c r="B931" s="46" t="s">
        <v>4592</v>
      </c>
      <c r="C931" s="46">
        <v>4341</v>
      </c>
    </row>
    <row r="932" spans="2:3" x14ac:dyDescent="0.25">
      <c r="B932" s="46" t="s">
        <v>4593</v>
      </c>
      <c r="C932" s="46">
        <v>9680</v>
      </c>
    </row>
    <row r="933" spans="2:3" x14ac:dyDescent="0.25">
      <c r="B933" s="46" t="s">
        <v>4594</v>
      </c>
      <c r="C933" s="46">
        <v>0</v>
      </c>
    </row>
    <row r="934" spans="2:3" x14ac:dyDescent="0.25">
      <c r="B934" s="46" t="s">
        <v>4595</v>
      </c>
      <c r="C934" s="46">
        <v>0</v>
      </c>
    </row>
    <row r="935" spans="2:3" x14ac:dyDescent="0.25">
      <c r="B935" s="46" t="s">
        <v>4596</v>
      </c>
      <c r="C935" s="46">
        <v>0</v>
      </c>
    </row>
    <row r="936" spans="2:3" x14ac:dyDescent="0.25">
      <c r="B936" s="46" t="s">
        <v>4597</v>
      </c>
      <c r="C936" s="46">
        <v>6485</v>
      </c>
    </row>
    <row r="937" spans="2:3" x14ac:dyDescent="0.25">
      <c r="B937" s="46" t="s">
        <v>4598</v>
      </c>
      <c r="C937" s="46">
        <v>0</v>
      </c>
    </row>
    <row r="938" spans="2:3" x14ac:dyDescent="0.25">
      <c r="B938" s="46" t="s">
        <v>4599</v>
      </c>
      <c r="C938" s="46">
        <v>1640</v>
      </c>
    </row>
    <row r="939" spans="2:3" x14ac:dyDescent="0.25">
      <c r="B939" s="46" t="s">
        <v>4600</v>
      </c>
      <c r="C939" s="46">
        <v>6097</v>
      </c>
    </row>
    <row r="940" spans="2:3" x14ac:dyDescent="0.25">
      <c r="B940" s="46" t="s">
        <v>4601</v>
      </c>
      <c r="C940" s="46">
        <v>0</v>
      </c>
    </row>
    <row r="941" spans="2:3" x14ac:dyDescent="0.25">
      <c r="B941" s="46" t="s">
        <v>4602</v>
      </c>
      <c r="C941" s="46">
        <v>7719</v>
      </c>
    </row>
    <row r="942" spans="2:3" x14ac:dyDescent="0.25">
      <c r="B942" s="46" t="s">
        <v>4603</v>
      </c>
      <c r="C942" s="46">
        <v>4081</v>
      </c>
    </row>
    <row r="943" spans="2:3" x14ac:dyDescent="0.25">
      <c r="B943" s="46" t="s">
        <v>4604</v>
      </c>
      <c r="C943" s="46">
        <v>0</v>
      </c>
    </row>
    <row r="944" spans="2:3" x14ac:dyDescent="0.25">
      <c r="B944" s="46" t="s">
        <v>4605</v>
      </c>
      <c r="C944" s="46">
        <v>8168</v>
      </c>
    </row>
    <row r="945" spans="2:3" x14ac:dyDescent="0.25">
      <c r="B945" s="46" t="s">
        <v>4606</v>
      </c>
      <c r="C945" s="46">
        <v>0</v>
      </c>
    </row>
    <row r="946" spans="2:3" x14ac:dyDescent="0.25">
      <c r="B946" s="46" t="s">
        <v>4607</v>
      </c>
      <c r="C946" s="46">
        <v>2041</v>
      </c>
    </row>
    <row r="947" spans="2:3" x14ac:dyDescent="0.25">
      <c r="B947" s="46" t="s">
        <v>4608</v>
      </c>
      <c r="C947" s="46">
        <v>3826</v>
      </c>
    </row>
    <row r="948" spans="2:3" x14ac:dyDescent="0.25">
      <c r="B948" s="46" t="s">
        <v>4609</v>
      </c>
      <c r="C948" s="46">
        <v>1397</v>
      </c>
    </row>
    <row r="949" spans="2:3" x14ac:dyDescent="0.25">
      <c r="B949" s="46" t="s">
        <v>4610</v>
      </c>
      <c r="C949" s="46">
        <v>4552</v>
      </c>
    </row>
    <row r="950" spans="2:3" x14ac:dyDescent="0.25">
      <c r="B950" s="46" t="s">
        <v>4611</v>
      </c>
      <c r="C950" s="46">
        <v>0</v>
      </c>
    </row>
    <row r="951" spans="2:3" x14ac:dyDescent="0.25">
      <c r="B951" s="46" t="s">
        <v>4612</v>
      </c>
      <c r="C951" s="46">
        <v>0</v>
      </c>
    </row>
    <row r="952" spans="2:3" x14ac:dyDescent="0.25">
      <c r="B952" s="46" t="s">
        <v>4613</v>
      </c>
      <c r="C952" s="46">
        <v>0</v>
      </c>
    </row>
    <row r="953" spans="2:3" x14ac:dyDescent="0.25">
      <c r="B953" s="46" t="s">
        <v>4614</v>
      </c>
      <c r="C953" s="46">
        <v>0</v>
      </c>
    </row>
    <row r="954" spans="2:3" x14ac:dyDescent="0.25">
      <c r="B954" s="46" t="s">
        <v>4615</v>
      </c>
      <c r="C954" s="46">
        <v>6821</v>
      </c>
    </row>
    <row r="955" spans="2:3" x14ac:dyDescent="0.25">
      <c r="B955" s="46" t="s">
        <v>4616</v>
      </c>
      <c r="C955" s="46">
        <v>3417</v>
      </c>
    </row>
    <row r="956" spans="2:3" x14ac:dyDescent="0.25">
      <c r="B956" s="46" t="s">
        <v>4617</v>
      </c>
      <c r="C956" s="46">
        <v>4117</v>
      </c>
    </row>
    <row r="957" spans="2:3" x14ac:dyDescent="0.25">
      <c r="B957" s="46" t="s">
        <v>4618</v>
      </c>
      <c r="C957" s="46">
        <v>9859</v>
      </c>
    </row>
    <row r="958" spans="2:3" x14ac:dyDescent="0.25">
      <c r="B958" s="46" t="s">
        <v>4619</v>
      </c>
      <c r="C958" s="46">
        <v>6601</v>
      </c>
    </row>
    <row r="959" spans="2:3" x14ac:dyDescent="0.25">
      <c r="B959" s="46" t="s">
        <v>4620</v>
      </c>
      <c r="C959" s="46">
        <v>0</v>
      </c>
    </row>
    <row r="960" spans="2:3" x14ac:dyDescent="0.25">
      <c r="B960" s="46" t="s">
        <v>4621</v>
      </c>
      <c r="C960" s="46">
        <v>0</v>
      </c>
    </row>
    <row r="961" spans="2:3" x14ac:dyDescent="0.25">
      <c r="B961" s="46" t="s">
        <v>4622</v>
      </c>
      <c r="C961" s="46">
        <v>9690</v>
      </c>
    </row>
    <row r="962" spans="2:3" x14ac:dyDescent="0.25">
      <c r="B962" s="46" t="s">
        <v>4623</v>
      </c>
      <c r="C962" s="46">
        <v>7830</v>
      </c>
    </row>
    <row r="963" spans="2:3" x14ac:dyDescent="0.25">
      <c r="B963" s="46" t="s">
        <v>4624</v>
      </c>
      <c r="C963" s="46">
        <v>0</v>
      </c>
    </row>
    <row r="964" spans="2:3" x14ac:dyDescent="0.25">
      <c r="B964" s="46" t="s">
        <v>4625</v>
      </c>
      <c r="C964" s="46">
        <v>0</v>
      </c>
    </row>
    <row r="965" spans="2:3" x14ac:dyDescent="0.25">
      <c r="B965" s="46" t="s">
        <v>4626</v>
      </c>
      <c r="C965" s="46">
        <v>2415</v>
      </c>
    </row>
    <row r="966" spans="2:3" x14ac:dyDescent="0.25">
      <c r="B966" s="46" t="s">
        <v>4627</v>
      </c>
      <c r="C966" s="46">
        <v>2565</v>
      </c>
    </row>
    <row r="967" spans="2:3" x14ac:dyDescent="0.25">
      <c r="B967" s="46" t="s">
        <v>4628</v>
      </c>
      <c r="C967" s="46">
        <v>0</v>
      </c>
    </row>
    <row r="968" spans="2:3" x14ac:dyDescent="0.25">
      <c r="B968" s="46" t="s">
        <v>4629</v>
      </c>
      <c r="C968" s="46">
        <v>2566</v>
      </c>
    </row>
    <row r="969" spans="2:3" x14ac:dyDescent="0.25">
      <c r="B969" s="46" t="s">
        <v>4630</v>
      </c>
      <c r="C969" s="46">
        <v>0</v>
      </c>
    </row>
    <row r="970" spans="2:3" x14ac:dyDescent="0.25">
      <c r="B970" s="46" t="s">
        <v>4631</v>
      </c>
      <c r="C970" s="46">
        <v>0</v>
      </c>
    </row>
    <row r="971" spans="2:3" x14ac:dyDescent="0.25">
      <c r="B971" s="46" t="s">
        <v>4632</v>
      </c>
      <c r="C971" s="46">
        <v>0</v>
      </c>
    </row>
    <row r="972" spans="2:3" x14ac:dyDescent="0.25">
      <c r="B972" s="46" t="s">
        <v>4633</v>
      </c>
      <c r="C972" s="46">
        <v>0</v>
      </c>
    </row>
    <row r="973" spans="2:3" x14ac:dyDescent="0.25">
      <c r="B973" s="46" t="s">
        <v>4634</v>
      </c>
      <c r="C973" s="46">
        <v>3846</v>
      </c>
    </row>
    <row r="974" spans="2:3" x14ac:dyDescent="0.25">
      <c r="B974" s="46" t="s">
        <v>4635</v>
      </c>
      <c r="C974" s="46">
        <v>0</v>
      </c>
    </row>
    <row r="975" spans="2:3" x14ac:dyDescent="0.25">
      <c r="B975" s="46" t="s">
        <v>4636</v>
      </c>
      <c r="C975" s="46">
        <v>3957</v>
      </c>
    </row>
    <row r="976" spans="2:3" x14ac:dyDescent="0.25">
      <c r="B976" s="46" t="s">
        <v>4637</v>
      </c>
      <c r="C976" s="46">
        <v>0</v>
      </c>
    </row>
  </sheetData>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355A2-8DED-444B-B00C-4993E6973BE4}">
  <dimension ref="B1"/>
  <sheetViews>
    <sheetView workbookViewId="0">
      <selection activeCell="B2" sqref="B2"/>
    </sheetView>
  </sheetViews>
  <sheetFormatPr defaultRowHeight="15" x14ac:dyDescent="0.25"/>
  <cols>
    <col min="1" max="1" width="3.7109375" customWidth="1"/>
  </cols>
  <sheetData>
    <row r="1" spans="2:2" s="14" customFormat="1" ht="30" customHeight="1" x14ac:dyDescent="0.35">
      <c r="B1" s="14" t="s">
        <v>4681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209A5-C0AF-4ACE-9EBC-0B99A9376D29}">
  <dimension ref="B1"/>
  <sheetViews>
    <sheetView workbookViewId="0">
      <selection activeCell="B2" sqref="B2"/>
    </sheetView>
  </sheetViews>
  <sheetFormatPr defaultRowHeight="15" x14ac:dyDescent="0.25"/>
  <cols>
    <col min="1" max="1" width="3.7109375" customWidth="1"/>
  </cols>
  <sheetData>
    <row r="1" spans="2:2" s="14" customFormat="1" ht="30" customHeight="1" x14ac:dyDescent="0.35">
      <c r="B1" s="14" t="s">
        <v>4680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0A66DF6-F608-47D0-9B74-2689AC348AD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Table of Contents</vt:lpstr>
      <vt:lpstr>Formulas</vt:lpstr>
      <vt:lpstr>COUNTIF</vt:lpstr>
      <vt:lpstr>Data Types + Number Formatting</vt:lpstr>
      <vt:lpstr>Excel Tables Pros Cons</vt:lpstr>
      <vt:lpstr>Conditional Formatting</vt:lpstr>
      <vt:lpstr>Simple XLOOKUP</vt:lpstr>
      <vt:lpstr>FILTER</vt:lpstr>
      <vt:lpstr>Power Query</vt:lpstr>
      <vt:lpstr>Order Data</vt:lpstr>
      <vt:lpstr>Pivot Tables</vt:lpstr>
      <vt:lpstr>Pivot Charts + Dashboards</vt:lpstr>
      <vt:lpstr>Power Pivot</vt:lpstr>
      <vt:lpstr>LET</vt:lpstr>
      <vt:lpstr>LAMBDA</vt:lpstr>
      <vt:lpstr>VBA</vt:lpstr>
      <vt:lpstr>AI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dcterms:created xsi:type="dcterms:W3CDTF">2025-02-03T18:12:35Z</dcterms:created>
  <dcterms:modified xsi:type="dcterms:W3CDTF">2025-02-05T20:37:40Z</dcterms:modified>
</cp:coreProperties>
</file>