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44. FILTER Function Explained\Blog Post Assets\"/>
    </mc:Choice>
  </mc:AlternateContent>
  <xr:revisionPtr revIDLastSave="0" documentId="13_ncr:1_{7A2ECFF1-5615-445C-9349-FFAAD06C2A08}" xr6:coauthVersionLast="47" xr6:coauthVersionMax="47" xr10:uidLastSave="{00000000-0000-0000-0000-000000000000}"/>
  <bookViews>
    <workbookView xWindow="-120" yWindow="-120" windowWidth="29040" windowHeight="15720" firstSheet="2" activeTab="6" xr2:uid="{EBE8A653-E804-441B-BFD5-FAE12520DFCB}"/>
  </bookViews>
  <sheets>
    <sheet name="FILTER" sheetId="2" r:id="rId1"/>
    <sheet name="FILTER vs XLOOKUP" sheetId="11" r:id="rId2"/>
    <sheet name="Tables" sheetId="5" r:id="rId3"/>
    <sheet name="Non-Adjacent" sheetId="9" r:id="rId4"/>
    <sheet name="Copy Down" sheetId="7" r:id="rId5"/>
    <sheet name="Choose Rows" sheetId="10" r:id="rId6"/>
    <sheet name="Multiple Critieria" sheetId="6" r:id="rId7"/>
  </sheets>
  <definedNames>
    <definedName name="_xlnm._FilterDatabase" localSheetId="5" hidden="1">'Choose Rows'!$I$6:$N$484</definedName>
    <definedName name="_xlnm._FilterDatabase" localSheetId="4" hidden="1">'Copy Down'!$G$6:$L$484</definedName>
    <definedName name="_xlnm._FilterDatabase" localSheetId="0" hidden="1">FILTER!$G$4:$K$22</definedName>
    <definedName name="_xlnm._FilterDatabase" localSheetId="1" hidden="1">'FILTER vs XLOOKUP'!$G$4:$L$22</definedName>
    <definedName name="_xlnm._FilterDatabase" localSheetId="6" hidden="1">'Multiple Critieria'!$G$7:$P$485</definedName>
    <definedName name="_xlnm._FilterDatabase" localSheetId="3" hidden="1">'Non-Adjacent'!$G$6:$L$484</definedName>
    <definedName name="_xlnm._FilterDatabase" localSheetId="2" hidden="1">Tables!$G$6:$L$484</definedName>
    <definedName name="rngTest">TRUE</definedName>
    <definedName name="Slicer_Genre">#REF!</definedName>
    <definedName name="Slicer_Status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6" l="1" a="1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P181" i="6" s="1"/>
  <c r="N182" i="6"/>
  <c r="P182" i="6" s="1"/>
  <c r="N183" i="6"/>
  <c r="P183" i="6" s="1"/>
  <c r="N184" i="6"/>
  <c r="P184" i="6" s="1"/>
  <c r="N185" i="6"/>
  <c r="P185" i="6" s="1"/>
  <c r="N186" i="6"/>
  <c r="P186" i="6" s="1"/>
  <c r="N187" i="6"/>
  <c r="P187" i="6" s="1"/>
  <c r="N188" i="6"/>
  <c r="P188" i="6" s="1"/>
  <c r="N189" i="6"/>
  <c r="P189" i="6" s="1"/>
  <c r="N190" i="6"/>
  <c r="P190" i="6" s="1"/>
  <c r="N191" i="6"/>
  <c r="P191" i="6" s="1"/>
  <c r="N192" i="6"/>
  <c r="P192" i="6" s="1"/>
  <c r="N193" i="6"/>
  <c r="P193" i="6" s="1"/>
  <c r="N194" i="6"/>
  <c r="P194" i="6" s="1"/>
  <c r="N195" i="6"/>
  <c r="P195" i="6" s="1"/>
  <c r="N196" i="6"/>
  <c r="P196" i="6" s="1"/>
  <c r="N197" i="6"/>
  <c r="P197" i="6" s="1"/>
  <c r="N198" i="6"/>
  <c r="P198" i="6" s="1"/>
  <c r="N199" i="6"/>
  <c r="P199" i="6" s="1"/>
  <c r="N200" i="6"/>
  <c r="P200" i="6" s="1"/>
  <c r="N201" i="6"/>
  <c r="P201" i="6" s="1"/>
  <c r="N202" i="6"/>
  <c r="P202" i="6" s="1"/>
  <c r="N203" i="6"/>
  <c r="P203" i="6" s="1"/>
  <c r="N204" i="6"/>
  <c r="P204" i="6" s="1"/>
  <c r="N205" i="6"/>
  <c r="P205" i="6" s="1"/>
  <c r="N206" i="6"/>
  <c r="P206" i="6" s="1"/>
  <c r="N207" i="6"/>
  <c r="P207" i="6" s="1"/>
  <c r="N208" i="6"/>
  <c r="P208" i="6" s="1"/>
  <c r="N209" i="6"/>
  <c r="P209" i="6" s="1"/>
  <c r="N210" i="6"/>
  <c r="P210" i="6" s="1"/>
  <c r="N211" i="6"/>
  <c r="P211" i="6" s="1"/>
  <c r="N212" i="6"/>
  <c r="P212" i="6" s="1"/>
  <c r="N213" i="6"/>
  <c r="P213" i="6" s="1"/>
  <c r="N214" i="6"/>
  <c r="P214" i="6" s="1"/>
  <c r="N215" i="6"/>
  <c r="P215" i="6" s="1"/>
  <c r="N216" i="6"/>
  <c r="P216" i="6" s="1"/>
  <c r="N217" i="6"/>
  <c r="P217" i="6" s="1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N299" i="6"/>
  <c r="N300" i="6"/>
  <c r="N301" i="6"/>
  <c r="N302" i="6"/>
  <c r="N303" i="6"/>
  <c r="N304" i="6"/>
  <c r="N305" i="6"/>
  <c r="N306" i="6"/>
  <c r="N307" i="6"/>
  <c r="N308" i="6"/>
  <c r="N309" i="6"/>
  <c r="N310" i="6"/>
  <c r="N311" i="6"/>
  <c r="N312" i="6"/>
  <c r="N313" i="6"/>
  <c r="N314" i="6"/>
  <c r="N315" i="6"/>
  <c r="N316" i="6"/>
  <c r="N317" i="6"/>
  <c r="N318" i="6"/>
  <c r="N319" i="6"/>
  <c r="N320" i="6"/>
  <c r="N321" i="6"/>
  <c r="N322" i="6"/>
  <c r="N323" i="6"/>
  <c r="N324" i="6"/>
  <c r="N325" i="6"/>
  <c r="N326" i="6"/>
  <c r="N327" i="6"/>
  <c r="N328" i="6"/>
  <c r="N329" i="6"/>
  <c r="N330" i="6"/>
  <c r="N331" i="6"/>
  <c r="N332" i="6"/>
  <c r="N333" i="6"/>
  <c r="N334" i="6"/>
  <c r="N335" i="6"/>
  <c r="N336" i="6"/>
  <c r="N337" i="6"/>
  <c r="N338" i="6"/>
  <c r="N339" i="6"/>
  <c r="N340" i="6"/>
  <c r="N341" i="6"/>
  <c r="N342" i="6"/>
  <c r="N343" i="6"/>
  <c r="N344" i="6"/>
  <c r="N345" i="6"/>
  <c r="N346" i="6"/>
  <c r="N347" i="6"/>
  <c r="N348" i="6"/>
  <c r="N349" i="6"/>
  <c r="N350" i="6"/>
  <c r="N351" i="6"/>
  <c r="N352" i="6"/>
  <c r="N353" i="6"/>
  <c r="N354" i="6"/>
  <c r="N355" i="6"/>
  <c r="N356" i="6"/>
  <c r="N357" i="6"/>
  <c r="N358" i="6"/>
  <c r="N359" i="6"/>
  <c r="N360" i="6"/>
  <c r="N361" i="6"/>
  <c r="N362" i="6"/>
  <c r="N363" i="6"/>
  <c r="N364" i="6"/>
  <c r="N365" i="6"/>
  <c r="N366" i="6"/>
  <c r="N367" i="6"/>
  <c r="N368" i="6"/>
  <c r="N369" i="6"/>
  <c r="N370" i="6"/>
  <c r="N371" i="6"/>
  <c r="N372" i="6"/>
  <c r="N373" i="6"/>
  <c r="N374" i="6"/>
  <c r="N375" i="6"/>
  <c r="N376" i="6"/>
  <c r="N377" i="6"/>
  <c r="N378" i="6"/>
  <c r="N379" i="6"/>
  <c r="N380" i="6"/>
  <c r="N381" i="6"/>
  <c r="N382" i="6"/>
  <c r="N383" i="6"/>
  <c r="N384" i="6"/>
  <c r="N385" i="6"/>
  <c r="N386" i="6"/>
  <c r="N387" i="6"/>
  <c r="N388" i="6"/>
  <c r="N389" i="6"/>
  <c r="N390" i="6"/>
  <c r="N391" i="6"/>
  <c r="N392" i="6"/>
  <c r="N393" i="6"/>
  <c r="N394" i="6"/>
  <c r="N395" i="6"/>
  <c r="N396" i="6"/>
  <c r="N397" i="6"/>
  <c r="N398" i="6"/>
  <c r="N399" i="6"/>
  <c r="N400" i="6"/>
  <c r="N401" i="6"/>
  <c r="N402" i="6"/>
  <c r="N403" i="6"/>
  <c r="N404" i="6"/>
  <c r="N405" i="6"/>
  <c r="N406" i="6"/>
  <c r="N407" i="6"/>
  <c r="N408" i="6"/>
  <c r="N409" i="6"/>
  <c r="N410" i="6"/>
  <c r="N411" i="6"/>
  <c r="N412" i="6"/>
  <c r="N413" i="6"/>
  <c r="N414" i="6"/>
  <c r="N415" i="6"/>
  <c r="N416" i="6"/>
  <c r="N417" i="6"/>
  <c r="N418" i="6"/>
  <c r="N419" i="6"/>
  <c r="N420" i="6"/>
  <c r="N421" i="6"/>
  <c r="N422" i="6"/>
  <c r="N423" i="6"/>
  <c r="N424" i="6"/>
  <c r="N425" i="6"/>
  <c r="N426" i="6"/>
  <c r="N427" i="6"/>
  <c r="N428" i="6"/>
  <c r="N429" i="6"/>
  <c r="N430" i="6"/>
  <c r="N431" i="6"/>
  <c r="N432" i="6"/>
  <c r="N433" i="6"/>
  <c r="N434" i="6"/>
  <c r="N435" i="6"/>
  <c r="N436" i="6"/>
  <c r="N437" i="6"/>
  <c r="N438" i="6"/>
  <c r="N439" i="6"/>
  <c r="N440" i="6"/>
  <c r="N441" i="6"/>
  <c r="N442" i="6"/>
  <c r="N443" i="6"/>
  <c r="N444" i="6"/>
  <c r="N445" i="6"/>
  <c r="N446" i="6"/>
  <c r="N447" i="6"/>
  <c r="N448" i="6"/>
  <c r="N449" i="6"/>
  <c r="N450" i="6"/>
  <c r="N451" i="6"/>
  <c r="N452" i="6"/>
  <c r="N453" i="6"/>
  <c r="N454" i="6"/>
  <c r="N455" i="6"/>
  <c r="N456" i="6"/>
  <c r="N457" i="6"/>
  <c r="N458" i="6"/>
  <c r="N459" i="6"/>
  <c r="N460" i="6"/>
  <c r="N461" i="6"/>
  <c r="N462" i="6"/>
  <c r="N463" i="6"/>
  <c r="N464" i="6"/>
  <c r="N465" i="6"/>
  <c r="N466" i="6"/>
  <c r="N467" i="6"/>
  <c r="N468" i="6"/>
  <c r="N469" i="6"/>
  <c r="N470" i="6"/>
  <c r="N471" i="6"/>
  <c r="N472" i="6"/>
  <c r="N473" i="6"/>
  <c r="N474" i="6"/>
  <c r="N475" i="6"/>
  <c r="N476" i="6"/>
  <c r="N477" i="6"/>
  <c r="N478" i="6"/>
  <c r="N479" i="6"/>
  <c r="N480" i="6"/>
  <c r="N481" i="6"/>
  <c r="N482" i="6"/>
  <c r="N483" i="6"/>
  <c r="N484" i="6"/>
  <c r="N485" i="6"/>
  <c r="O135" i="6"/>
  <c r="O138" i="6"/>
  <c r="O141" i="6"/>
  <c r="O147" i="6"/>
  <c r="O149" i="6"/>
  <c r="O152" i="6"/>
  <c r="E5" i="10" a="1"/>
  <c r="E6" i="10" a="1"/>
  <c r="E6" i="10" s="1"/>
  <c r="E7" i="10" a="1"/>
  <c r="E7" i="10" s="1"/>
  <c r="E8" i="10" a="1"/>
  <c r="E8" i="10" s="1"/>
  <c r="E9" i="10" a="1"/>
  <c r="E9" i="10" s="1"/>
  <c r="E10" i="10" a="1"/>
  <c r="E10" i="10" s="1"/>
  <c r="E11" i="10" a="1"/>
  <c r="E11" i="10" s="1"/>
  <c r="E12" i="10" a="1"/>
  <c r="E12" i="10" s="1"/>
  <c r="E13" i="10" a="1"/>
  <c r="E13" i="10" s="1"/>
  <c r="E14" i="10" a="1"/>
  <c r="E14" i="10" s="1"/>
  <c r="E15" i="10" a="1"/>
  <c r="E15" i="10" s="1"/>
  <c r="E16" i="10" a="1"/>
  <c r="E16" i="10" s="1"/>
  <c r="E4" i="10" a="1"/>
  <c r="E4" i="10" s="1"/>
  <c r="C5" i="10" a="1"/>
  <c r="C5" i="10" s="1"/>
  <c r="C6" i="10" a="1"/>
  <c r="C6" i="10" s="1"/>
  <c r="C7" i="10" a="1"/>
  <c r="C7" i="10" s="1"/>
  <c r="C8" i="10" a="1"/>
  <c r="C8" i="10" s="1"/>
  <c r="C9" i="10" a="1"/>
  <c r="C9" i="10" s="1"/>
  <c r="C10" i="10" a="1"/>
  <c r="C10" i="10" s="1"/>
  <c r="C11" i="10" a="1"/>
  <c r="C11" i="10" s="1"/>
  <c r="C12" i="10" a="1"/>
  <c r="C12" i="10" s="1"/>
  <c r="C13" i="10" a="1"/>
  <c r="C13" i="10" s="1"/>
  <c r="C14" i="10" a="1"/>
  <c r="C14" i="10" s="1"/>
  <c r="C15" i="10" a="1"/>
  <c r="C15" i="10" s="1"/>
  <c r="C16" i="10" a="1"/>
  <c r="C16" i="10" s="1"/>
  <c r="C4" i="10" a="1"/>
  <c r="C4" i="10" s="1"/>
  <c r="C4" i="7" a="1"/>
  <c r="C4" i="7" s="1"/>
  <c r="C5" i="7" a="1"/>
  <c r="C5" i="7" s="1"/>
  <c r="C6" i="7" a="1"/>
  <c r="C6" i="7" s="1"/>
  <c r="C7" i="7" a="1"/>
  <c r="C7" i="7" s="1"/>
  <c r="C8" i="7" a="1"/>
  <c r="C8" i="7" s="1"/>
  <c r="C9" i="7" a="1"/>
  <c r="C9" i="7" s="1"/>
  <c r="C10" i="7" a="1"/>
  <c r="C10" i="7" s="1"/>
  <c r="C11" i="7" a="1"/>
  <c r="C11" i="7" s="1"/>
  <c r="C12" i="7" a="1"/>
  <c r="C12" i="7" s="1"/>
  <c r="C13" i="7" a="1"/>
  <c r="C13" i="7" s="1"/>
  <c r="C14" i="7" a="1"/>
  <c r="C14" i="7" s="1"/>
  <c r="C15" i="7" a="1"/>
  <c r="C15" i="7" s="1"/>
  <c r="C16" i="7" a="1"/>
  <c r="C16" i="7"/>
  <c r="C4" i="9" a="1"/>
  <c r="C4" i="9" s="1"/>
  <c r="C4" i="5" a="1"/>
  <c r="C4" i="5" s="1"/>
  <c r="C5" i="2" a="1"/>
  <c r="C5" i="2" s="1"/>
  <c r="C5" i="11" a="1"/>
  <c r="C5" i="11" s="1"/>
  <c r="C12" i="11" a="1"/>
  <c r="C12" i="11" s="1"/>
  <c r="I8" i="6"/>
  <c r="O8" i="6" s="1"/>
  <c r="I9" i="6"/>
  <c r="O9" i="6" s="1"/>
  <c r="I10" i="6"/>
  <c r="O10" i="6" s="1"/>
  <c r="I11" i="6"/>
  <c r="O11" i="6" s="1"/>
  <c r="I12" i="6"/>
  <c r="O12" i="6" s="1"/>
  <c r="I13" i="6"/>
  <c r="O13" i="6" s="1"/>
  <c r="I14" i="6"/>
  <c r="O14" i="6" s="1"/>
  <c r="I15" i="6"/>
  <c r="O15" i="6" s="1"/>
  <c r="I16" i="6"/>
  <c r="O16" i="6" s="1"/>
  <c r="I17" i="6"/>
  <c r="O17" i="6" s="1"/>
  <c r="I18" i="6"/>
  <c r="O18" i="6" s="1"/>
  <c r="I19" i="6"/>
  <c r="O19" i="6" s="1"/>
  <c r="I20" i="6"/>
  <c r="O20" i="6" s="1"/>
  <c r="I21" i="6"/>
  <c r="O21" i="6" s="1"/>
  <c r="I22" i="6"/>
  <c r="O22" i="6" s="1"/>
  <c r="I23" i="6"/>
  <c r="O23" i="6" s="1"/>
  <c r="I24" i="6"/>
  <c r="O24" i="6" s="1"/>
  <c r="I25" i="6"/>
  <c r="O25" i="6" s="1"/>
  <c r="I26" i="6"/>
  <c r="O26" i="6" s="1"/>
  <c r="I27" i="6"/>
  <c r="O27" i="6" s="1"/>
  <c r="I28" i="6"/>
  <c r="O28" i="6" s="1"/>
  <c r="I29" i="6"/>
  <c r="O29" i="6" s="1"/>
  <c r="I30" i="6"/>
  <c r="O30" i="6" s="1"/>
  <c r="I31" i="6"/>
  <c r="O31" i="6" s="1"/>
  <c r="I32" i="6"/>
  <c r="O32" i="6" s="1"/>
  <c r="I33" i="6"/>
  <c r="O33" i="6" s="1"/>
  <c r="I34" i="6"/>
  <c r="O34" i="6" s="1"/>
  <c r="I35" i="6"/>
  <c r="O35" i="6" s="1"/>
  <c r="I36" i="6"/>
  <c r="O36" i="6" s="1"/>
  <c r="I37" i="6"/>
  <c r="O37" i="6" s="1"/>
  <c r="I38" i="6"/>
  <c r="O38" i="6" s="1"/>
  <c r="I39" i="6"/>
  <c r="O39" i="6" s="1"/>
  <c r="I40" i="6"/>
  <c r="O40" i="6" s="1"/>
  <c r="I41" i="6"/>
  <c r="O41" i="6" s="1"/>
  <c r="I42" i="6"/>
  <c r="O42" i="6" s="1"/>
  <c r="I43" i="6"/>
  <c r="O43" i="6" s="1"/>
  <c r="I44" i="6"/>
  <c r="O44" i="6" s="1"/>
  <c r="I45" i="6"/>
  <c r="O45" i="6" s="1"/>
  <c r="I46" i="6"/>
  <c r="O46" i="6" s="1"/>
  <c r="I47" i="6"/>
  <c r="O47" i="6" s="1"/>
  <c r="I48" i="6"/>
  <c r="O48" i="6" s="1"/>
  <c r="I49" i="6"/>
  <c r="O49" i="6" s="1"/>
  <c r="I50" i="6"/>
  <c r="O50" i="6" s="1"/>
  <c r="I51" i="6"/>
  <c r="O51" i="6" s="1"/>
  <c r="I52" i="6"/>
  <c r="O52" i="6" s="1"/>
  <c r="I53" i="6"/>
  <c r="O53" i="6" s="1"/>
  <c r="I54" i="6"/>
  <c r="O54" i="6" s="1"/>
  <c r="I55" i="6"/>
  <c r="O55" i="6" s="1"/>
  <c r="I56" i="6"/>
  <c r="O56" i="6" s="1"/>
  <c r="I57" i="6"/>
  <c r="O57" i="6" s="1"/>
  <c r="I58" i="6"/>
  <c r="O58" i="6" s="1"/>
  <c r="I59" i="6"/>
  <c r="O59" i="6" s="1"/>
  <c r="I60" i="6"/>
  <c r="O60" i="6" s="1"/>
  <c r="I61" i="6"/>
  <c r="O61" i="6" s="1"/>
  <c r="I62" i="6"/>
  <c r="O62" i="6" s="1"/>
  <c r="I63" i="6"/>
  <c r="O63" i="6" s="1"/>
  <c r="I64" i="6"/>
  <c r="O64" i="6" s="1"/>
  <c r="I65" i="6"/>
  <c r="O65" i="6" s="1"/>
  <c r="I66" i="6"/>
  <c r="O66" i="6" s="1"/>
  <c r="I67" i="6"/>
  <c r="O67" i="6" s="1"/>
  <c r="I68" i="6"/>
  <c r="O68" i="6" s="1"/>
  <c r="I69" i="6"/>
  <c r="O69" i="6" s="1"/>
  <c r="I70" i="6"/>
  <c r="O70" i="6" s="1"/>
  <c r="I71" i="6"/>
  <c r="O71" i="6" s="1"/>
  <c r="I72" i="6"/>
  <c r="O72" i="6" s="1"/>
  <c r="I73" i="6"/>
  <c r="O73" i="6" s="1"/>
  <c r="I74" i="6"/>
  <c r="O74" i="6" s="1"/>
  <c r="I75" i="6"/>
  <c r="O75" i="6" s="1"/>
  <c r="I76" i="6"/>
  <c r="O76" i="6" s="1"/>
  <c r="I77" i="6"/>
  <c r="O77" i="6" s="1"/>
  <c r="I78" i="6"/>
  <c r="O78" i="6" s="1"/>
  <c r="I79" i="6"/>
  <c r="O79" i="6" s="1"/>
  <c r="I80" i="6"/>
  <c r="O80" i="6" s="1"/>
  <c r="I81" i="6"/>
  <c r="O81" i="6" s="1"/>
  <c r="I82" i="6"/>
  <c r="O82" i="6" s="1"/>
  <c r="I83" i="6"/>
  <c r="O83" i="6" s="1"/>
  <c r="I84" i="6"/>
  <c r="O84" i="6" s="1"/>
  <c r="I85" i="6"/>
  <c r="O85" i="6" s="1"/>
  <c r="I86" i="6"/>
  <c r="O86" i="6" s="1"/>
  <c r="I87" i="6"/>
  <c r="O87" i="6" s="1"/>
  <c r="I88" i="6"/>
  <c r="O88" i="6" s="1"/>
  <c r="I89" i="6"/>
  <c r="O89" i="6" s="1"/>
  <c r="I90" i="6"/>
  <c r="O90" i="6" s="1"/>
  <c r="I91" i="6"/>
  <c r="O91" i="6" s="1"/>
  <c r="I92" i="6"/>
  <c r="O92" i="6" s="1"/>
  <c r="I93" i="6"/>
  <c r="O93" i="6" s="1"/>
  <c r="I94" i="6"/>
  <c r="O94" i="6" s="1"/>
  <c r="I95" i="6"/>
  <c r="O95" i="6" s="1"/>
  <c r="I96" i="6"/>
  <c r="O96" i="6" s="1"/>
  <c r="I97" i="6"/>
  <c r="O97" i="6" s="1"/>
  <c r="I98" i="6"/>
  <c r="O98" i="6" s="1"/>
  <c r="I99" i="6"/>
  <c r="O99" i="6" s="1"/>
  <c r="I100" i="6"/>
  <c r="O100" i="6" s="1"/>
  <c r="I101" i="6"/>
  <c r="O101" i="6" s="1"/>
  <c r="I102" i="6"/>
  <c r="O102" i="6" s="1"/>
  <c r="I103" i="6"/>
  <c r="O103" i="6" s="1"/>
  <c r="I104" i="6"/>
  <c r="O104" i="6" s="1"/>
  <c r="I105" i="6"/>
  <c r="O105" i="6" s="1"/>
  <c r="I106" i="6"/>
  <c r="O106" i="6" s="1"/>
  <c r="I107" i="6"/>
  <c r="O107" i="6" s="1"/>
  <c r="I108" i="6"/>
  <c r="O108" i="6" s="1"/>
  <c r="I109" i="6"/>
  <c r="O109" i="6" s="1"/>
  <c r="I110" i="6"/>
  <c r="O110" i="6" s="1"/>
  <c r="I111" i="6"/>
  <c r="O111" i="6" s="1"/>
  <c r="I112" i="6"/>
  <c r="O112" i="6" s="1"/>
  <c r="I113" i="6"/>
  <c r="O113" i="6" s="1"/>
  <c r="I114" i="6"/>
  <c r="O114" i="6" s="1"/>
  <c r="I115" i="6"/>
  <c r="O115" i="6" s="1"/>
  <c r="I116" i="6"/>
  <c r="O116" i="6" s="1"/>
  <c r="I117" i="6"/>
  <c r="O117" i="6" s="1"/>
  <c r="I118" i="6"/>
  <c r="O118" i="6" s="1"/>
  <c r="I119" i="6"/>
  <c r="O119" i="6" s="1"/>
  <c r="I120" i="6"/>
  <c r="O120" i="6" s="1"/>
  <c r="I121" i="6"/>
  <c r="O121" i="6" s="1"/>
  <c r="I122" i="6"/>
  <c r="O122" i="6" s="1"/>
  <c r="I123" i="6"/>
  <c r="O123" i="6" s="1"/>
  <c r="I124" i="6"/>
  <c r="O124" i="6" s="1"/>
  <c r="I125" i="6"/>
  <c r="O125" i="6" s="1"/>
  <c r="I126" i="6"/>
  <c r="O126" i="6" s="1"/>
  <c r="I127" i="6"/>
  <c r="O127" i="6" s="1"/>
  <c r="I128" i="6"/>
  <c r="O128" i="6" s="1"/>
  <c r="I129" i="6"/>
  <c r="O129" i="6" s="1"/>
  <c r="I130" i="6"/>
  <c r="O130" i="6" s="1"/>
  <c r="I131" i="6"/>
  <c r="O131" i="6" s="1"/>
  <c r="I132" i="6"/>
  <c r="O132" i="6" s="1"/>
  <c r="I133" i="6"/>
  <c r="O133" i="6" s="1"/>
  <c r="I134" i="6"/>
  <c r="O134" i="6" s="1"/>
  <c r="I135" i="6"/>
  <c r="I136" i="6"/>
  <c r="O136" i="6" s="1"/>
  <c r="I137" i="6"/>
  <c r="O137" i="6" s="1"/>
  <c r="I138" i="6"/>
  <c r="I139" i="6"/>
  <c r="O139" i="6" s="1"/>
  <c r="I140" i="6"/>
  <c r="O140" i="6" s="1"/>
  <c r="I141" i="6"/>
  <c r="I142" i="6"/>
  <c r="O142" i="6" s="1"/>
  <c r="I143" i="6"/>
  <c r="O143" i="6" s="1"/>
  <c r="I144" i="6"/>
  <c r="O144" i="6" s="1"/>
  <c r="I145" i="6"/>
  <c r="O145" i="6" s="1"/>
  <c r="I146" i="6"/>
  <c r="O146" i="6" s="1"/>
  <c r="I147" i="6"/>
  <c r="I148" i="6"/>
  <c r="O148" i="6" s="1"/>
  <c r="I149" i="6"/>
  <c r="I150" i="6"/>
  <c r="O150" i="6" s="1"/>
  <c r="I151" i="6"/>
  <c r="O151" i="6" s="1"/>
  <c r="I152" i="6"/>
  <c r="I153" i="6"/>
  <c r="O153" i="6" s="1"/>
  <c r="I154" i="6"/>
  <c r="O154" i="6" s="1"/>
  <c r="I155" i="6"/>
  <c r="O155" i="6" s="1"/>
  <c r="I156" i="6"/>
  <c r="O156" i="6" s="1"/>
  <c r="I157" i="6"/>
  <c r="O157" i="6" s="1"/>
  <c r="I158" i="6"/>
  <c r="O158" i="6" s="1"/>
  <c r="I159" i="6"/>
  <c r="O159" i="6" s="1"/>
  <c r="I160" i="6"/>
  <c r="O160" i="6" s="1"/>
  <c r="I161" i="6"/>
  <c r="O161" i="6" s="1"/>
  <c r="I162" i="6"/>
  <c r="O162" i="6" s="1"/>
  <c r="I163" i="6"/>
  <c r="O163" i="6" s="1"/>
  <c r="I164" i="6"/>
  <c r="O164" i="6" s="1"/>
  <c r="I165" i="6"/>
  <c r="O165" i="6" s="1"/>
  <c r="I166" i="6"/>
  <c r="O166" i="6" s="1"/>
  <c r="I167" i="6"/>
  <c r="O167" i="6" s="1"/>
  <c r="I168" i="6"/>
  <c r="O168" i="6" s="1"/>
  <c r="I169" i="6"/>
  <c r="O169" i="6" s="1"/>
  <c r="I170" i="6"/>
  <c r="O170" i="6" s="1"/>
  <c r="I171" i="6"/>
  <c r="O171" i="6" s="1"/>
  <c r="I172" i="6"/>
  <c r="O172" i="6" s="1"/>
  <c r="I173" i="6"/>
  <c r="O173" i="6" s="1"/>
  <c r="I174" i="6"/>
  <c r="O174" i="6" s="1"/>
  <c r="I175" i="6"/>
  <c r="O175" i="6" s="1"/>
  <c r="I176" i="6"/>
  <c r="O176" i="6" s="1"/>
  <c r="I177" i="6"/>
  <c r="O177" i="6" s="1"/>
  <c r="I178" i="6"/>
  <c r="O178" i="6" s="1"/>
  <c r="I179" i="6"/>
  <c r="O179" i="6" s="1"/>
  <c r="I180" i="6"/>
  <c r="O180" i="6" s="1"/>
  <c r="I181" i="6"/>
  <c r="O181" i="6" s="1"/>
  <c r="I182" i="6"/>
  <c r="O182" i="6" s="1"/>
  <c r="I183" i="6"/>
  <c r="O183" i="6" s="1"/>
  <c r="I184" i="6"/>
  <c r="O184" i="6" s="1"/>
  <c r="I185" i="6"/>
  <c r="O185" i="6" s="1"/>
  <c r="I186" i="6"/>
  <c r="O186" i="6" s="1"/>
  <c r="I187" i="6"/>
  <c r="O187" i="6" s="1"/>
  <c r="I188" i="6"/>
  <c r="O188" i="6" s="1"/>
  <c r="I189" i="6"/>
  <c r="O189" i="6" s="1"/>
  <c r="I190" i="6"/>
  <c r="O190" i="6" s="1"/>
  <c r="I191" i="6"/>
  <c r="O191" i="6" s="1"/>
  <c r="I192" i="6"/>
  <c r="O192" i="6" s="1"/>
  <c r="I193" i="6"/>
  <c r="O193" i="6" s="1"/>
  <c r="I194" i="6"/>
  <c r="O194" i="6" s="1"/>
  <c r="I195" i="6"/>
  <c r="O195" i="6" s="1"/>
  <c r="I196" i="6"/>
  <c r="O196" i="6" s="1"/>
  <c r="I197" i="6"/>
  <c r="O197" i="6" s="1"/>
  <c r="I198" i="6"/>
  <c r="O198" i="6" s="1"/>
  <c r="I199" i="6"/>
  <c r="O199" i="6" s="1"/>
  <c r="I200" i="6"/>
  <c r="O200" i="6" s="1"/>
  <c r="I201" i="6"/>
  <c r="O201" i="6" s="1"/>
  <c r="I202" i="6"/>
  <c r="O202" i="6" s="1"/>
  <c r="I203" i="6"/>
  <c r="O203" i="6" s="1"/>
  <c r="I204" i="6"/>
  <c r="O204" i="6" s="1"/>
  <c r="I205" i="6"/>
  <c r="O205" i="6" s="1"/>
  <c r="I206" i="6"/>
  <c r="O206" i="6" s="1"/>
  <c r="I207" i="6"/>
  <c r="O207" i="6" s="1"/>
  <c r="I208" i="6"/>
  <c r="O208" i="6" s="1"/>
  <c r="I209" i="6"/>
  <c r="O209" i="6" s="1"/>
  <c r="I210" i="6"/>
  <c r="O210" i="6" s="1"/>
  <c r="I211" i="6"/>
  <c r="O211" i="6" s="1"/>
  <c r="I212" i="6"/>
  <c r="O212" i="6" s="1"/>
  <c r="I213" i="6"/>
  <c r="O213" i="6" s="1"/>
  <c r="I214" i="6"/>
  <c r="O214" i="6" s="1"/>
  <c r="I215" i="6"/>
  <c r="O215" i="6" s="1"/>
  <c r="I216" i="6"/>
  <c r="O216" i="6" s="1"/>
  <c r="I217" i="6"/>
  <c r="O217" i="6" s="1"/>
  <c r="I218" i="6"/>
  <c r="O218" i="6" s="1"/>
  <c r="I219" i="6"/>
  <c r="O219" i="6" s="1"/>
  <c r="I220" i="6"/>
  <c r="O220" i="6" s="1"/>
  <c r="I221" i="6"/>
  <c r="O221" i="6" s="1"/>
  <c r="I222" i="6"/>
  <c r="O222" i="6" s="1"/>
  <c r="I223" i="6"/>
  <c r="O223" i="6" s="1"/>
  <c r="I224" i="6"/>
  <c r="O224" i="6" s="1"/>
  <c r="I225" i="6"/>
  <c r="O225" i="6" s="1"/>
  <c r="I226" i="6"/>
  <c r="O226" i="6" s="1"/>
  <c r="I227" i="6"/>
  <c r="O227" i="6" s="1"/>
  <c r="I228" i="6"/>
  <c r="O228" i="6" s="1"/>
  <c r="I229" i="6"/>
  <c r="O229" i="6" s="1"/>
  <c r="I230" i="6"/>
  <c r="O230" i="6" s="1"/>
  <c r="I231" i="6"/>
  <c r="O231" i="6" s="1"/>
  <c r="I232" i="6"/>
  <c r="O232" i="6" s="1"/>
  <c r="I233" i="6"/>
  <c r="O233" i="6" s="1"/>
  <c r="I234" i="6"/>
  <c r="O234" i="6" s="1"/>
  <c r="I235" i="6"/>
  <c r="O235" i="6" s="1"/>
  <c r="I236" i="6"/>
  <c r="O236" i="6" s="1"/>
  <c r="I237" i="6"/>
  <c r="O237" i="6" s="1"/>
  <c r="I238" i="6"/>
  <c r="O238" i="6" s="1"/>
  <c r="I239" i="6"/>
  <c r="O239" i="6" s="1"/>
  <c r="I240" i="6"/>
  <c r="O240" i="6" s="1"/>
  <c r="I241" i="6"/>
  <c r="O241" i="6" s="1"/>
  <c r="I242" i="6"/>
  <c r="O242" i="6" s="1"/>
  <c r="I243" i="6"/>
  <c r="O243" i="6" s="1"/>
  <c r="I244" i="6"/>
  <c r="O244" i="6" s="1"/>
  <c r="I245" i="6"/>
  <c r="O245" i="6" s="1"/>
  <c r="I246" i="6"/>
  <c r="O246" i="6" s="1"/>
  <c r="I247" i="6"/>
  <c r="O247" i="6" s="1"/>
  <c r="I248" i="6"/>
  <c r="O248" i="6" s="1"/>
  <c r="I249" i="6"/>
  <c r="O249" i="6" s="1"/>
  <c r="I250" i="6"/>
  <c r="O250" i="6" s="1"/>
  <c r="I251" i="6"/>
  <c r="O251" i="6" s="1"/>
  <c r="I252" i="6"/>
  <c r="O252" i="6" s="1"/>
  <c r="I253" i="6"/>
  <c r="O253" i="6" s="1"/>
  <c r="I254" i="6"/>
  <c r="O254" i="6" s="1"/>
  <c r="I255" i="6"/>
  <c r="O255" i="6" s="1"/>
  <c r="I256" i="6"/>
  <c r="O256" i="6" s="1"/>
  <c r="I257" i="6"/>
  <c r="O257" i="6" s="1"/>
  <c r="I258" i="6"/>
  <c r="O258" i="6" s="1"/>
  <c r="I259" i="6"/>
  <c r="O259" i="6" s="1"/>
  <c r="I260" i="6"/>
  <c r="O260" i="6" s="1"/>
  <c r="I261" i="6"/>
  <c r="O261" i="6" s="1"/>
  <c r="I262" i="6"/>
  <c r="O262" i="6" s="1"/>
  <c r="I263" i="6"/>
  <c r="I264" i="6"/>
  <c r="O264" i="6" s="1"/>
  <c r="I265" i="6"/>
  <c r="O265" i="6" s="1"/>
  <c r="Q265" i="6" s="1"/>
  <c r="I266" i="6"/>
  <c r="O266" i="6" s="1"/>
  <c r="Q266" i="6" s="1"/>
  <c r="I267" i="6"/>
  <c r="O267" i="6" s="1"/>
  <c r="Q267" i="6" s="1"/>
  <c r="I268" i="6"/>
  <c r="O268" i="6" s="1"/>
  <c r="Q268" i="6" s="1"/>
  <c r="I269" i="6"/>
  <c r="O269" i="6" s="1"/>
  <c r="Q269" i="6" s="1"/>
  <c r="I270" i="6"/>
  <c r="O270" i="6" s="1"/>
  <c r="Q270" i="6" s="1"/>
  <c r="I271" i="6"/>
  <c r="O271" i="6" s="1"/>
  <c r="Q271" i="6" s="1"/>
  <c r="I272" i="6"/>
  <c r="O272" i="6" s="1"/>
  <c r="Q272" i="6" s="1"/>
  <c r="I273" i="6"/>
  <c r="O273" i="6" s="1"/>
  <c r="Q273" i="6" s="1"/>
  <c r="I274" i="6"/>
  <c r="O274" i="6" s="1"/>
  <c r="Q274" i="6" s="1"/>
  <c r="I275" i="6"/>
  <c r="O275" i="6" s="1"/>
  <c r="Q275" i="6" s="1"/>
  <c r="I276" i="6"/>
  <c r="O276" i="6" s="1"/>
  <c r="Q276" i="6" s="1"/>
  <c r="I277" i="6"/>
  <c r="O277" i="6" s="1"/>
  <c r="Q277" i="6" s="1"/>
  <c r="I278" i="6"/>
  <c r="O278" i="6" s="1"/>
  <c r="Q278" i="6" s="1"/>
  <c r="I279" i="6"/>
  <c r="O279" i="6" s="1"/>
  <c r="Q279" i="6" s="1"/>
  <c r="I280" i="6"/>
  <c r="O280" i="6" s="1"/>
  <c r="Q280" i="6" s="1"/>
  <c r="I281" i="6"/>
  <c r="O281" i="6" s="1"/>
  <c r="Q281" i="6" s="1"/>
  <c r="I282" i="6"/>
  <c r="O282" i="6" s="1"/>
  <c r="Q282" i="6" s="1"/>
  <c r="I283" i="6"/>
  <c r="O283" i="6" s="1"/>
  <c r="Q283" i="6" s="1"/>
  <c r="I284" i="6"/>
  <c r="O284" i="6" s="1"/>
  <c r="Q284" i="6" s="1"/>
  <c r="I285" i="6"/>
  <c r="O285" i="6" s="1"/>
  <c r="Q285" i="6" s="1"/>
  <c r="I286" i="6"/>
  <c r="O286" i="6" s="1"/>
  <c r="Q286" i="6" s="1"/>
  <c r="I287" i="6"/>
  <c r="O287" i="6" s="1"/>
  <c r="Q287" i="6" s="1"/>
  <c r="I288" i="6"/>
  <c r="O288" i="6" s="1"/>
  <c r="Q288" i="6" s="1"/>
  <c r="I289" i="6"/>
  <c r="O289" i="6" s="1"/>
  <c r="Q289" i="6" s="1"/>
  <c r="I290" i="6"/>
  <c r="O290" i="6" s="1"/>
  <c r="Q290" i="6" s="1"/>
  <c r="I291" i="6"/>
  <c r="O291" i="6" s="1"/>
  <c r="Q291" i="6" s="1"/>
  <c r="I292" i="6"/>
  <c r="O292" i="6" s="1"/>
  <c r="Q292" i="6" s="1"/>
  <c r="I293" i="6"/>
  <c r="O293" i="6" s="1"/>
  <c r="Q293" i="6" s="1"/>
  <c r="I294" i="6"/>
  <c r="O294" i="6" s="1"/>
  <c r="Q294" i="6" s="1"/>
  <c r="I295" i="6"/>
  <c r="O295" i="6" s="1"/>
  <c r="Q295" i="6" s="1"/>
  <c r="I296" i="6"/>
  <c r="O296" i="6" s="1"/>
  <c r="I297" i="6"/>
  <c r="O297" i="6" s="1"/>
  <c r="I298" i="6"/>
  <c r="O298" i="6" s="1"/>
  <c r="I299" i="6"/>
  <c r="O299" i="6" s="1"/>
  <c r="I300" i="6"/>
  <c r="O300" i="6" s="1"/>
  <c r="I301" i="6"/>
  <c r="O301" i="6" s="1"/>
  <c r="I302" i="6"/>
  <c r="O302" i="6" s="1"/>
  <c r="I303" i="6"/>
  <c r="O303" i="6" s="1"/>
  <c r="I304" i="6"/>
  <c r="O304" i="6" s="1"/>
  <c r="I305" i="6"/>
  <c r="O305" i="6" s="1"/>
  <c r="I306" i="6"/>
  <c r="O306" i="6" s="1"/>
  <c r="I307" i="6"/>
  <c r="O307" i="6" s="1"/>
  <c r="I308" i="6"/>
  <c r="O308" i="6" s="1"/>
  <c r="I309" i="6"/>
  <c r="O309" i="6" s="1"/>
  <c r="I310" i="6"/>
  <c r="O310" i="6" s="1"/>
  <c r="I311" i="6"/>
  <c r="O311" i="6" s="1"/>
  <c r="I312" i="6"/>
  <c r="O312" i="6" s="1"/>
  <c r="I313" i="6"/>
  <c r="O313" i="6" s="1"/>
  <c r="I314" i="6"/>
  <c r="O314" i="6" s="1"/>
  <c r="I315" i="6"/>
  <c r="O315" i="6" s="1"/>
  <c r="I316" i="6"/>
  <c r="O316" i="6" s="1"/>
  <c r="I317" i="6"/>
  <c r="O317" i="6" s="1"/>
  <c r="I318" i="6"/>
  <c r="O318" i="6" s="1"/>
  <c r="I319" i="6"/>
  <c r="O319" i="6" s="1"/>
  <c r="I320" i="6"/>
  <c r="O320" i="6" s="1"/>
  <c r="I321" i="6"/>
  <c r="O321" i="6" s="1"/>
  <c r="I322" i="6"/>
  <c r="O322" i="6" s="1"/>
  <c r="I323" i="6"/>
  <c r="O323" i="6" s="1"/>
  <c r="I324" i="6"/>
  <c r="O324" i="6" s="1"/>
  <c r="I325" i="6"/>
  <c r="O325" i="6" s="1"/>
  <c r="I326" i="6"/>
  <c r="O326" i="6" s="1"/>
  <c r="I327" i="6"/>
  <c r="O327" i="6" s="1"/>
  <c r="I328" i="6"/>
  <c r="O328" i="6" s="1"/>
  <c r="I329" i="6"/>
  <c r="O329" i="6" s="1"/>
  <c r="I330" i="6"/>
  <c r="O330" i="6" s="1"/>
  <c r="I331" i="6"/>
  <c r="O331" i="6" s="1"/>
  <c r="I332" i="6"/>
  <c r="O332" i="6" s="1"/>
  <c r="I333" i="6"/>
  <c r="O333" i="6" s="1"/>
  <c r="I334" i="6"/>
  <c r="O334" i="6" s="1"/>
  <c r="I335" i="6"/>
  <c r="O335" i="6" s="1"/>
  <c r="I336" i="6"/>
  <c r="O336" i="6" s="1"/>
  <c r="I337" i="6"/>
  <c r="O337" i="6" s="1"/>
  <c r="I338" i="6"/>
  <c r="O338" i="6" s="1"/>
  <c r="I339" i="6"/>
  <c r="O339" i="6" s="1"/>
  <c r="I340" i="6"/>
  <c r="O340" i="6" s="1"/>
  <c r="I341" i="6"/>
  <c r="O341" i="6" s="1"/>
  <c r="I342" i="6"/>
  <c r="O342" i="6" s="1"/>
  <c r="I343" i="6"/>
  <c r="O343" i="6" s="1"/>
  <c r="I344" i="6"/>
  <c r="O344" i="6" s="1"/>
  <c r="I345" i="6"/>
  <c r="O345" i="6" s="1"/>
  <c r="I346" i="6"/>
  <c r="O346" i="6" s="1"/>
  <c r="I347" i="6"/>
  <c r="O347" i="6" s="1"/>
  <c r="I348" i="6"/>
  <c r="O348" i="6" s="1"/>
  <c r="I349" i="6"/>
  <c r="O349" i="6" s="1"/>
  <c r="I350" i="6"/>
  <c r="O350" i="6" s="1"/>
  <c r="I351" i="6"/>
  <c r="O351" i="6" s="1"/>
  <c r="I352" i="6"/>
  <c r="O352" i="6" s="1"/>
  <c r="I353" i="6"/>
  <c r="O353" i="6" s="1"/>
  <c r="I354" i="6"/>
  <c r="O354" i="6" s="1"/>
  <c r="I355" i="6"/>
  <c r="O355" i="6" s="1"/>
  <c r="I356" i="6"/>
  <c r="O356" i="6" s="1"/>
  <c r="I357" i="6"/>
  <c r="O357" i="6" s="1"/>
  <c r="I358" i="6"/>
  <c r="O358" i="6" s="1"/>
  <c r="I359" i="6"/>
  <c r="O359" i="6" s="1"/>
  <c r="I360" i="6"/>
  <c r="O360" i="6" s="1"/>
  <c r="I361" i="6"/>
  <c r="O361" i="6" s="1"/>
  <c r="I362" i="6"/>
  <c r="O362" i="6" s="1"/>
  <c r="I363" i="6"/>
  <c r="O363" i="6" s="1"/>
  <c r="I364" i="6"/>
  <c r="O364" i="6" s="1"/>
  <c r="I365" i="6"/>
  <c r="O365" i="6" s="1"/>
  <c r="I366" i="6"/>
  <c r="O366" i="6" s="1"/>
  <c r="I367" i="6"/>
  <c r="O367" i="6" s="1"/>
  <c r="I368" i="6"/>
  <c r="O368" i="6" s="1"/>
  <c r="I369" i="6"/>
  <c r="O369" i="6" s="1"/>
  <c r="I370" i="6"/>
  <c r="O370" i="6" s="1"/>
  <c r="I371" i="6"/>
  <c r="O371" i="6" s="1"/>
  <c r="I372" i="6"/>
  <c r="O372" i="6" s="1"/>
  <c r="I373" i="6"/>
  <c r="O373" i="6" s="1"/>
  <c r="I374" i="6"/>
  <c r="O374" i="6" s="1"/>
  <c r="I375" i="6"/>
  <c r="O375" i="6" s="1"/>
  <c r="I376" i="6"/>
  <c r="O376" i="6" s="1"/>
  <c r="I377" i="6"/>
  <c r="O377" i="6" s="1"/>
  <c r="I378" i="6"/>
  <c r="O378" i="6" s="1"/>
  <c r="I379" i="6"/>
  <c r="O379" i="6" s="1"/>
  <c r="I380" i="6"/>
  <c r="O380" i="6" s="1"/>
  <c r="I381" i="6"/>
  <c r="O381" i="6" s="1"/>
  <c r="I382" i="6"/>
  <c r="O382" i="6" s="1"/>
  <c r="I383" i="6"/>
  <c r="O383" i="6" s="1"/>
  <c r="I384" i="6"/>
  <c r="O384" i="6" s="1"/>
  <c r="I385" i="6"/>
  <c r="O385" i="6" s="1"/>
  <c r="I386" i="6"/>
  <c r="O386" i="6" s="1"/>
  <c r="I387" i="6"/>
  <c r="O387" i="6" s="1"/>
  <c r="I388" i="6"/>
  <c r="O388" i="6" s="1"/>
  <c r="I389" i="6"/>
  <c r="O389" i="6" s="1"/>
  <c r="I390" i="6"/>
  <c r="O390" i="6" s="1"/>
  <c r="I391" i="6"/>
  <c r="O391" i="6" s="1"/>
  <c r="I392" i="6"/>
  <c r="I393" i="6"/>
  <c r="O393" i="6" s="1"/>
  <c r="I394" i="6"/>
  <c r="O394" i="6" s="1"/>
  <c r="I395" i="6"/>
  <c r="O395" i="6" s="1"/>
  <c r="I396" i="6"/>
  <c r="O396" i="6" s="1"/>
  <c r="I397" i="6"/>
  <c r="O397" i="6" s="1"/>
  <c r="I398" i="6"/>
  <c r="O398" i="6" s="1"/>
  <c r="I399" i="6"/>
  <c r="O399" i="6" s="1"/>
  <c r="I400" i="6"/>
  <c r="O400" i="6" s="1"/>
  <c r="I401" i="6"/>
  <c r="O401" i="6" s="1"/>
  <c r="I402" i="6"/>
  <c r="O402" i="6" s="1"/>
  <c r="I403" i="6"/>
  <c r="O403" i="6" s="1"/>
  <c r="I404" i="6"/>
  <c r="O404" i="6" s="1"/>
  <c r="I405" i="6"/>
  <c r="O405" i="6" s="1"/>
  <c r="I406" i="6"/>
  <c r="O406" i="6" s="1"/>
  <c r="I407" i="6"/>
  <c r="O407" i="6" s="1"/>
  <c r="I408" i="6"/>
  <c r="O408" i="6" s="1"/>
  <c r="I409" i="6"/>
  <c r="O409" i="6" s="1"/>
  <c r="I410" i="6"/>
  <c r="O410" i="6" s="1"/>
  <c r="I411" i="6"/>
  <c r="O411" i="6" s="1"/>
  <c r="I412" i="6"/>
  <c r="O412" i="6" s="1"/>
  <c r="I413" i="6"/>
  <c r="O413" i="6" s="1"/>
  <c r="I414" i="6"/>
  <c r="O414" i="6" s="1"/>
  <c r="I415" i="6"/>
  <c r="O415" i="6" s="1"/>
  <c r="I416" i="6"/>
  <c r="O416" i="6" s="1"/>
  <c r="I417" i="6"/>
  <c r="O417" i="6" s="1"/>
  <c r="I418" i="6"/>
  <c r="O418" i="6" s="1"/>
  <c r="I419" i="6"/>
  <c r="O419" i="6" s="1"/>
  <c r="I420" i="6"/>
  <c r="O420" i="6" s="1"/>
  <c r="I421" i="6"/>
  <c r="O421" i="6" s="1"/>
  <c r="I422" i="6"/>
  <c r="O422" i="6" s="1"/>
  <c r="I423" i="6"/>
  <c r="O423" i="6" s="1"/>
  <c r="I424" i="6"/>
  <c r="O424" i="6" s="1"/>
  <c r="I425" i="6"/>
  <c r="O425" i="6" s="1"/>
  <c r="I426" i="6"/>
  <c r="O426" i="6" s="1"/>
  <c r="I427" i="6"/>
  <c r="O427" i="6" s="1"/>
  <c r="I428" i="6"/>
  <c r="O428" i="6" s="1"/>
  <c r="I429" i="6"/>
  <c r="O429" i="6" s="1"/>
  <c r="I430" i="6"/>
  <c r="O430" i="6" s="1"/>
  <c r="I431" i="6"/>
  <c r="O431" i="6" s="1"/>
  <c r="I432" i="6"/>
  <c r="O432" i="6" s="1"/>
  <c r="I433" i="6"/>
  <c r="O433" i="6" s="1"/>
  <c r="I434" i="6"/>
  <c r="O434" i="6" s="1"/>
  <c r="I435" i="6"/>
  <c r="O435" i="6" s="1"/>
  <c r="I436" i="6"/>
  <c r="O436" i="6" s="1"/>
  <c r="I437" i="6"/>
  <c r="O437" i="6" s="1"/>
  <c r="I438" i="6"/>
  <c r="O438" i="6" s="1"/>
  <c r="I439" i="6"/>
  <c r="O439" i="6" s="1"/>
  <c r="I440" i="6"/>
  <c r="O440" i="6" s="1"/>
  <c r="I441" i="6"/>
  <c r="O441" i="6" s="1"/>
  <c r="I442" i="6"/>
  <c r="O442" i="6" s="1"/>
  <c r="I443" i="6"/>
  <c r="O443" i="6" s="1"/>
  <c r="I444" i="6"/>
  <c r="O444" i="6" s="1"/>
  <c r="I445" i="6"/>
  <c r="O445" i="6" s="1"/>
  <c r="I446" i="6"/>
  <c r="O446" i="6" s="1"/>
  <c r="I447" i="6"/>
  <c r="O447" i="6" s="1"/>
  <c r="I448" i="6"/>
  <c r="O448" i="6" s="1"/>
  <c r="I449" i="6"/>
  <c r="O449" i="6" s="1"/>
  <c r="I450" i="6"/>
  <c r="O450" i="6" s="1"/>
  <c r="I451" i="6"/>
  <c r="O451" i="6" s="1"/>
  <c r="I452" i="6"/>
  <c r="O452" i="6" s="1"/>
  <c r="I453" i="6"/>
  <c r="O453" i="6" s="1"/>
  <c r="I454" i="6"/>
  <c r="O454" i="6" s="1"/>
  <c r="I455" i="6"/>
  <c r="O455" i="6" s="1"/>
  <c r="I456" i="6"/>
  <c r="O456" i="6" s="1"/>
  <c r="I457" i="6"/>
  <c r="O457" i="6" s="1"/>
  <c r="I458" i="6"/>
  <c r="O458" i="6" s="1"/>
  <c r="I459" i="6"/>
  <c r="O459" i="6" s="1"/>
  <c r="I460" i="6"/>
  <c r="O460" i="6" s="1"/>
  <c r="I461" i="6"/>
  <c r="O461" i="6" s="1"/>
  <c r="I462" i="6"/>
  <c r="O462" i="6" s="1"/>
  <c r="I463" i="6"/>
  <c r="O463" i="6" s="1"/>
  <c r="I464" i="6"/>
  <c r="O464" i="6" s="1"/>
  <c r="I465" i="6"/>
  <c r="O465" i="6" s="1"/>
  <c r="I466" i="6"/>
  <c r="O466" i="6" s="1"/>
  <c r="I467" i="6"/>
  <c r="O467" i="6" s="1"/>
  <c r="I468" i="6"/>
  <c r="O468" i="6" s="1"/>
  <c r="I469" i="6"/>
  <c r="O469" i="6" s="1"/>
  <c r="I470" i="6"/>
  <c r="O470" i="6" s="1"/>
  <c r="I471" i="6"/>
  <c r="O471" i="6" s="1"/>
  <c r="I472" i="6"/>
  <c r="O472" i="6" s="1"/>
  <c r="I473" i="6"/>
  <c r="O473" i="6" s="1"/>
  <c r="I474" i="6"/>
  <c r="I475" i="6"/>
  <c r="O475" i="6" s="1"/>
  <c r="I476" i="6"/>
  <c r="O476" i="6" s="1"/>
  <c r="I477" i="6"/>
  <c r="O477" i="6" s="1"/>
  <c r="I478" i="6"/>
  <c r="O478" i="6" s="1"/>
  <c r="I479" i="6"/>
  <c r="O479" i="6" s="1"/>
  <c r="I480" i="6"/>
  <c r="O480" i="6" s="1"/>
  <c r="I481" i="6"/>
  <c r="O481" i="6" s="1"/>
  <c r="I482" i="6"/>
  <c r="O482" i="6" s="1"/>
  <c r="I483" i="6"/>
  <c r="O483" i="6" s="1"/>
  <c r="I484" i="6"/>
  <c r="O484" i="6" s="1"/>
  <c r="I485" i="6"/>
  <c r="O485" i="6" s="1"/>
  <c r="W7" i="10" a="1"/>
  <c r="W7" i="10" s="1"/>
  <c r="U7" i="9" a="1"/>
  <c r="U7" i="9" s="1"/>
  <c r="U7" i="7" a="1"/>
  <c r="U7" i="7" s="1"/>
  <c r="Y8" i="6" a="1"/>
  <c r="Y8" i="6" s="1"/>
  <c r="U7" i="5" a="1"/>
  <c r="U7" i="5" s="1"/>
  <c r="C5" i="6" l="1"/>
  <c r="O392" i="6"/>
  <c r="P370" i="6"/>
  <c r="P371" i="6"/>
  <c r="P372" i="6"/>
  <c r="P373" i="6"/>
  <c r="P374" i="6"/>
  <c r="P375" i="6"/>
  <c r="P376" i="6"/>
  <c r="P377" i="6"/>
  <c r="P378" i="6"/>
  <c r="P379" i="6"/>
  <c r="P380" i="6"/>
  <c r="P381" i="6"/>
  <c r="P382" i="6"/>
  <c r="P383" i="6"/>
  <c r="P384" i="6"/>
  <c r="P385" i="6"/>
  <c r="P386" i="6"/>
  <c r="P387" i="6"/>
  <c r="P388" i="6"/>
  <c r="P389" i="6"/>
  <c r="P176" i="6"/>
  <c r="P180" i="6"/>
  <c r="P174" i="6"/>
  <c r="P178" i="6"/>
  <c r="P177" i="6"/>
  <c r="P175" i="6"/>
  <c r="P171" i="6"/>
  <c r="P179" i="6"/>
  <c r="P172" i="6"/>
  <c r="P173" i="6"/>
  <c r="O474" i="6"/>
  <c r="Q302" i="6"/>
  <c r="Q305" i="6"/>
  <c r="Q306" i="6"/>
  <c r="Q307" i="6"/>
  <c r="Q308" i="6"/>
  <c r="Q310" i="6"/>
  <c r="Q311" i="6"/>
  <c r="Q312" i="6"/>
  <c r="Q314" i="6"/>
  <c r="Q315" i="6"/>
  <c r="Q316" i="6"/>
  <c r="Q317" i="6"/>
  <c r="Q318" i="6"/>
  <c r="Q319" i="6"/>
  <c r="Q320" i="6"/>
  <c r="Q321" i="6"/>
  <c r="Q322" i="6"/>
  <c r="Q323" i="6"/>
  <c r="Q324" i="6"/>
  <c r="Q325" i="6"/>
  <c r="Q326" i="6"/>
  <c r="Q327" i="6"/>
  <c r="Q328" i="6"/>
  <c r="Q329" i="6"/>
  <c r="Q330" i="6"/>
  <c r="Q331" i="6"/>
  <c r="Q332" i="6"/>
  <c r="Q333" i="6"/>
  <c r="Q334" i="6"/>
  <c r="Q335" i="6"/>
  <c r="Q336" i="6"/>
  <c r="Q337" i="6"/>
  <c r="Q296" i="6"/>
  <c r="Q297" i="6"/>
  <c r="Q298" i="6"/>
  <c r="Q299" i="6"/>
  <c r="Q300" i="6"/>
  <c r="Q301" i="6"/>
  <c r="Q303" i="6"/>
  <c r="Q304" i="6"/>
  <c r="Q309" i="6"/>
  <c r="Q313" i="6"/>
  <c r="P303" i="6"/>
  <c r="P304" i="6"/>
  <c r="P305" i="6"/>
  <c r="P306" i="6"/>
  <c r="P307" i="6"/>
  <c r="P308" i="6"/>
  <c r="P309" i="6"/>
  <c r="P310" i="6"/>
  <c r="P311" i="6"/>
  <c r="P312" i="6"/>
  <c r="P313" i="6"/>
  <c r="P314" i="6"/>
  <c r="P315" i="6"/>
  <c r="P316" i="6"/>
  <c r="P317" i="6"/>
  <c r="P318" i="6"/>
  <c r="P319" i="6"/>
  <c r="P320" i="6"/>
  <c r="P321" i="6"/>
  <c r="P322" i="6"/>
  <c r="P323" i="6"/>
  <c r="P324" i="6"/>
  <c r="P325" i="6"/>
  <c r="P326" i="6"/>
  <c r="P327" i="6"/>
  <c r="P328" i="6"/>
  <c r="P329" i="6"/>
  <c r="P330" i="6"/>
  <c r="P331" i="6"/>
  <c r="P332" i="6"/>
  <c r="P333" i="6"/>
  <c r="P334" i="6"/>
  <c r="P335" i="6"/>
  <c r="P336" i="6"/>
  <c r="P337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Q184" i="6"/>
  <c r="Q193" i="6"/>
  <c r="Q203" i="6"/>
  <c r="Q212" i="6"/>
  <c r="Q222" i="6"/>
  <c r="Q233" i="6"/>
  <c r="Q243" i="6"/>
  <c r="Q256" i="6"/>
  <c r="Q190" i="6"/>
  <c r="Q199" i="6"/>
  <c r="Q210" i="6"/>
  <c r="Q226" i="6"/>
  <c r="Q245" i="6"/>
  <c r="Q255" i="6"/>
  <c r="Q264" i="6"/>
  <c r="Q188" i="6"/>
  <c r="Q198" i="6"/>
  <c r="Q206" i="6"/>
  <c r="Q216" i="6"/>
  <c r="Q229" i="6"/>
  <c r="Q238" i="6"/>
  <c r="Q248" i="6"/>
  <c r="Q259" i="6"/>
  <c r="Q186" i="6"/>
  <c r="Q197" i="6"/>
  <c r="Q208" i="6"/>
  <c r="Q227" i="6"/>
  <c r="Q237" i="6"/>
  <c r="Q247" i="6"/>
  <c r="Q257" i="6"/>
  <c r="Q181" i="6"/>
  <c r="Q192" i="6"/>
  <c r="Q204" i="6"/>
  <c r="Q214" i="6"/>
  <c r="Q224" i="6"/>
  <c r="Q234" i="6"/>
  <c r="Q244" i="6"/>
  <c r="Q254" i="6"/>
  <c r="Q187" i="6"/>
  <c r="Q195" i="6"/>
  <c r="Q205" i="6"/>
  <c r="Q215" i="6"/>
  <c r="Q225" i="6"/>
  <c r="Q235" i="6"/>
  <c r="Q246" i="6"/>
  <c r="Q253" i="6"/>
  <c r="Q183" i="6"/>
  <c r="Q191" i="6"/>
  <c r="Q201" i="6"/>
  <c r="Q211" i="6"/>
  <c r="Q221" i="6"/>
  <c r="Q231" i="6"/>
  <c r="Q241" i="6"/>
  <c r="Q251" i="6"/>
  <c r="Q260" i="6"/>
  <c r="Q182" i="6"/>
  <c r="Q194" i="6"/>
  <c r="Q202" i="6"/>
  <c r="Q213" i="6"/>
  <c r="Q223" i="6"/>
  <c r="Q232" i="6"/>
  <c r="Q242" i="6"/>
  <c r="Q252" i="6"/>
  <c r="Q262" i="6"/>
  <c r="Q189" i="6"/>
  <c r="Q196" i="6"/>
  <c r="Q207" i="6"/>
  <c r="Q217" i="6"/>
  <c r="Q230" i="6"/>
  <c r="Q240" i="6"/>
  <c r="Q250" i="6"/>
  <c r="Q261" i="6"/>
  <c r="Q185" i="6"/>
  <c r="Q200" i="6"/>
  <c r="Q209" i="6"/>
  <c r="Q228" i="6"/>
  <c r="Q239" i="6"/>
  <c r="Q249" i="6"/>
  <c r="Q258" i="6"/>
  <c r="P338" i="6"/>
  <c r="Q338" i="6"/>
  <c r="P339" i="6"/>
  <c r="Q339" i="6"/>
  <c r="P340" i="6"/>
  <c r="Q340" i="6"/>
  <c r="P341" i="6"/>
  <c r="Q341" i="6"/>
  <c r="P342" i="6"/>
  <c r="Q342" i="6"/>
  <c r="P343" i="6"/>
  <c r="Q343" i="6"/>
  <c r="P344" i="6"/>
  <c r="Q344" i="6"/>
  <c r="P345" i="6"/>
  <c r="Q345" i="6"/>
  <c r="P346" i="6"/>
  <c r="Q346" i="6"/>
  <c r="P347" i="6"/>
  <c r="Q347" i="6"/>
  <c r="P348" i="6"/>
  <c r="Q348" i="6"/>
  <c r="P349" i="6"/>
  <c r="Q349" i="6"/>
  <c r="P350" i="6"/>
  <c r="Q350" i="6"/>
  <c r="P351" i="6"/>
  <c r="Q351" i="6"/>
  <c r="P352" i="6"/>
  <c r="Q352" i="6"/>
  <c r="P353" i="6"/>
  <c r="Q353" i="6"/>
  <c r="P354" i="6"/>
  <c r="Q354" i="6"/>
  <c r="P355" i="6"/>
  <c r="Q355" i="6"/>
  <c r="P356" i="6"/>
  <c r="Q356" i="6"/>
  <c r="P357" i="6"/>
  <c r="Q357" i="6"/>
  <c r="P358" i="6"/>
  <c r="Q358" i="6"/>
  <c r="P359" i="6"/>
  <c r="Q359" i="6"/>
  <c r="P360" i="6"/>
  <c r="Q360" i="6"/>
  <c r="P361" i="6"/>
  <c r="Q361" i="6"/>
  <c r="P362" i="6"/>
  <c r="Q362" i="6"/>
  <c r="P363" i="6"/>
  <c r="Q363" i="6"/>
  <c r="P364" i="6"/>
  <c r="Q364" i="6"/>
  <c r="P365" i="6"/>
  <c r="Q365" i="6"/>
  <c r="P366" i="6"/>
  <c r="Q366" i="6"/>
  <c r="P367" i="6"/>
  <c r="Q367" i="6"/>
  <c r="P368" i="6"/>
  <c r="Q368" i="6"/>
  <c r="P369" i="6"/>
  <c r="Q369" i="6"/>
  <c r="O263" i="6"/>
  <c r="Q236" i="6"/>
  <c r="Q370" i="6"/>
  <c r="Q371" i="6"/>
  <c r="Q372" i="6"/>
  <c r="Q373" i="6"/>
  <c r="Q374" i="6"/>
  <c r="Q375" i="6"/>
  <c r="Q376" i="6"/>
  <c r="Q377" i="6"/>
  <c r="Q378" i="6"/>
  <c r="Q379" i="6"/>
  <c r="Q380" i="6"/>
  <c r="Q381" i="6"/>
  <c r="Q382" i="6"/>
  <c r="Q383" i="6"/>
  <c r="Q384" i="6"/>
  <c r="Q385" i="6"/>
  <c r="Q386" i="6"/>
  <c r="Q387" i="6"/>
  <c r="Q388" i="6"/>
  <c r="Q389" i="6"/>
  <c r="P483" i="6"/>
  <c r="Q157" i="6"/>
  <c r="Q168" i="6"/>
  <c r="Q179" i="6"/>
  <c r="Q88" i="6"/>
  <c r="P473" i="6"/>
  <c r="P485" i="6"/>
  <c r="Q149" i="6"/>
  <c r="Q159" i="6"/>
  <c r="Q166" i="6"/>
  <c r="Q174" i="6"/>
  <c r="P482" i="6"/>
  <c r="Q155" i="6"/>
  <c r="Q164" i="6"/>
  <c r="Q176" i="6"/>
  <c r="Q89" i="6"/>
  <c r="P479" i="6"/>
  <c r="Q150" i="6"/>
  <c r="Q160" i="6"/>
  <c r="Q170" i="6"/>
  <c r="Q180" i="6"/>
  <c r="P481" i="6"/>
  <c r="Q86" i="6"/>
  <c r="P475" i="6"/>
  <c r="Q154" i="6"/>
  <c r="Q163" i="6"/>
  <c r="Q175" i="6"/>
  <c r="Q87" i="6"/>
  <c r="Q97" i="6"/>
  <c r="P477" i="6"/>
  <c r="Q151" i="6"/>
  <c r="Q162" i="6"/>
  <c r="Q171" i="6"/>
  <c r="Q90" i="6"/>
  <c r="P472" i="6"/>
  <c r="P484" i="6"/>
  <c r="Q158" i="6"/>
  <c r="Q167" i="6"/>
  <c r="Q177" i="6"/>
  <c r="Q98" i="6"/>
  <c r="P480" i="6"/>
  <c r="Q156" i="6"/>
  <c r="Q169" i="6"/>
  <c r="Q178" i="6"/>
  <c r="Q85" i="6"/>
  <c r="P476" i="6"/>
  <c r="Q152" i="6"/>
  <c r="Q165" i="6"/>
  <c r="Q173" i="6"/>
  <c r="Q91" i="6"/>
  <c r="Q92" i="6"/>
  <c r="Q93" i="6"/>
  <c r="Q94" i="6"/>
  <c r="Q95" i="6"/>
  <c r="Q96" i="6"/>
  <c r="P478" i="6"/>
  <c r="Q153" i="6"/>
  <c r="Q161" i="6"/>
  <c r="Q172" i="6"/>
  <c r="Q390" i="6"/>
  <c r="P390" i="6"/>
  <c r="Q391" i="6"/>
  <c r="P391" i="6"/>
  <c r="Q392" i="6"/>
  <c r="P392" i="6"/>
  <c r="Q393" i="6"/>
  <c r="P393" i="6"/>
  <c r="Q394" i="6"/>
  <c r="P394" i="6"/>
  <c r="Q395" i="6"/>
  <c r="P395" i="6"/>
  <c r="Q396" i="6"/>
  <c r="P396" i="6"/>
  <c r="Q397" i="6"/>
  <c r="P397" i="6"/>
  <c r="Q398" i="6"/>
  <c r="P398" i="6"/>
  <c r="Q399" i="6"/>
  <c r="P399" i="6"/>
  <c r="Q400" i="6"/>
  <c r="P400" i="6"/>
  <c r="Q401" i="6"/>
  <c r="P401" i="6"/>
  <c r="Q402" i="6"/>
  <c r="P402" i="6"/>
  <c r="Q403" i="6"/>
  <c r="P403" i="6"/>
  <c r="Q404" i="6"/>
  <c r="P404" i="6"/>
  <c r="Q405" i="6"/>
  <c r="P405" i="6"/>
  <c r="Q406" i="6"/>
  <c r="P406" i="6"/>
  <c r="Q407" i="6"/>
  <c r="P407" i="6"/>
  <c r="Q408" i="6"/>
  <c r="P408" i="6"/>
  <c r="Q409" i="6"/>
  <c r="P409" i="6"/>
  <c r="P237" i="6"/>
  <c r="P238" i="6"/>
  <c r="P239" i="6"/>
  <c r="P240" i="6"/>
  <c r="P241" i="6"/>
  <c r="P242" i="6"/>
  <c r="P243" i="6"/>
  <c r="P244" i="6"/>
  <c r="P245" i="6"/>
  <c r="P246" i="6"/>
  <c r="P247" i="6"/>
  <c r="P248" i="6"/>
  <c r="P249" i="6"/>
  <c r="P250" i="6"/>
  <c r="P251" i="6"/>
  <c r="P252" i="6"/>
  <c r="P253" i="6"/>
  <c r="P254" i="6"/>
  <c r="P255" i="6"/>
  <c r="P256" i="6"/>
  <c r="P257" i="6"/>
  <c r="P258" i="6"/>
  <c r="P259" i="6"/>
  <c r="P260" i="6"/>
  <c r="P261" i="6"/>
  <c r="P262" i="6"/>
  <c r="P264" i="6"/>
  <c r="P265" i="6"/>
  <c r="P266" i="6"/>
  <c r="P267" i="6"/>
  <c r="P268" i="6"/>
  <c r="P269" i="6"/>
  <c r="P270" i="6"/>
  <c r="P271" i="6"/>
  <c r="P272" i="6"/>
  <c r="P273" i="6"/>
  <c r="P274" i="6"/>
  <c r="P275" i="6"/>
  <c r="P276" i="6"/>
  <c r="P277" i="6"/>
  <c r="P278" i="6"/>
  <c r="P279" i="6"/>
  <c r="P280" i="6"/>
  <c r="P281" i="6"/>
  <c r="P282" i="6"/>
  <c r="P283" i="6"/>
  <c r="P284" i="6"/>
  <c r="P285" i="6"/>
  <c r="P286" i="6"/>
  <c r="P287" i="6"/>
  <c r="P288" i="6"/>
  <c r="P289" i="6"/>
  <c r="P290" i="6"/>
  <c r="P291" i="6"/>
  <c r="P292" i="6"/>
  <c r="P293" i="6"/>
  <c r="P294" i="6"/>
  <c r="P295" i="6"/>
  <c r="P296" i="6"/>
  <c r="P297" i="6"/>
  <c r="P298" i="6"/>
  <c r="P299" i="6"/>
  <c r="P300" i="6"/>
  <c r="P301" i="6"/>
  <c r="P302" i="6"/>
  <c r="Q472" i="6"/>
  <c r="Q473" i="6"/>
  <c r="Q475" i="6"/>
  <c r="Q476" i="6"/>
  <c r="Q477" i="6"/>
  <c r="Q478" i="6"/>
  <c r="Q479" i="6"/>
  <c r="Q480" i="6"/>
  <c r="Q481" i="6"/>
  <c r="Q482" i="6"/>
  <c r="Q483" i="6"/>
  <c r="Q484" i="6"/>
  <c r="Q485" i="6"/>
  <c r="P222" i="6"/>
  <c r="P232" i="6"/>
  <c r="P221" i="6"/>
  <c r="P229" i="6"/>
  <c r="P236" i="6"/>
  <c r="P226" i="6"/>
  <c r="P234" i="6"/>
  <c r="P228" i="6"/>
  <c r="P227" i="6"/>
  <c r="P235" i="6"/>
  <c r="P223" i="6"/>
  <c r="P230" i="6"/>
  <c r="P224" i="6"/>
  <c r="P233" i="6"/>
  <c r="P225" i="6"/>
  <c r="P231" i="6"/>
  <c r="P8" i="6"/>
  <c r="Q8" i="6"/>
  <c r="P9" i="6"/>
  <c r="Q9" i="6"/>
  <c r="P10" i="6"/>
  <c r="Q10" i="6"/>
  <c r="P11" i="6"/>
  <c r="Q11" i="6"/>
  <c r="P12" i="6"/>
  <c r="Q12" i="6"/>
  <c r="P13" i="6"/>
  <c r="Q13" i="6"/>
  <c r="P14" i="6"/>
  <c r="Q14" i="6"/>
  <c r="P15" i="6"/>
  <c r="Q15" i="6"/>
  <c r="P16" i="6"/>
  <c r="Q16" i="6"/>
  <c r="P17" i="6"/>
  <c r="Q17" i="6"/>
  <c r="P18" i="6"/>
  <c r="Q18" i="6"/>
  <c r="P19" i="6"/>
  <c r="Q19" i="6"/>
  <c r="P20" i="6"/>
  <c r="Q20" i="6"/>
  <c r="P21" i="6"/>
  <c r="Q21" i="6"/>
  <c r="P22" i="6"/>
  <c r="Q22" i="6"/>
  <c r="P23" i="6"/>
  <c r="Q23" i="6"/>
  <c r="P24" i="6"/>
  <c r="Q24" i="6"/>
  <c r="P25" i="6"/>
  <c r="Q25" i="6"/>
  <c r="P26" i="6"/>
  <c r="Q26" i="6"/>
  <c r="P27" i="6"/>
  <c r="Q27" i="6"/>
  <c r="Q28" i="6"/>
  <c r="P28" i="6"/>
  <c r="P29" i="6"/>
  <c r="Q29" i="6"/>
  <c r="P30" i="6"/>
  <c r="Q30" i="6"/>
  <c r="P31" i="6"/>
  <c r="Q31" i="6"/>
  <c r="P32" i="6"/>
  <c r="Q32" i="6"/>
  <c r="Q33" i="6"/>
  <c r="P33" i="6"/>
  <c r="Q34" i="6"/>
  <c r="P34" i="6"/>
  <c r="Q35" i="6"/>
  <c r="P35" i="6"/>
  <c r="Q36" i="6"/>
  <c r="P36" i="6"/>
  <c r="Q37" i="6"/>
  <c r="P37" i="6"/>
  <c r="Q38" i="6"/>
  <c r="P38" i="6"/>
  <c r="Q39" i="6"/>
  <c r="P39" i="6"/>
  <c r="P40" i="6"/>
  <c r="Q40" i="6"/>
  <c r="P41" i="6"/>
  <c r="Q41" i="6"/>
  <c r="Q42" i="6"/>
  <c r="P42" i="6"/>
  <c r="Q43" i="6"/>
  <c r="P43" i="6"/>
  <c r="Q44" i="6"/>
  <c r="P44" i="6"/>
  <c r="Q45" i="6"/>
  <c r="P45" i="6"/>
  <c r="Q46" i="6"/>
  <c r="P46" i="6"/>
  <c r="Q47" i="6"/>
  <c r="P47" i="6"/>
  <c r="Q48" i="6"/>
  <c r="P48" i="6"/>
  <c r="P49" i="6"/>
  <c r="Q49" i="6"/>
  <c r="P50" i="6"/>
  <c r="Q50" i="6"/>
  <c r="P51" i="6"/>
  <c r="Q51" i="6"/>
  <c r="P52" i="6"/>
  <c r="Q52" i="6"/>
  <c r="P53" i="6"/>
  <c r="Q53" i="6"/>
  <c r="P54" i="6"/>
  <c r="Q54" i="6"/>
  <c r="P55" i="6"/>
  <c r="Q55" i="6"/>
  <c r="P56" i="6"/>
  <c r="Q56" i="6"/>
  <c r="P57" i="6"/>
  <c r="Q57" i="6"/>
  <c r="P58" i="6"/>
  <c r="Q58" i="6"/>
  <c r="P59" i="6"/>
  <c r="Q59" i="6"/>
  <c r="P60" i="6"/>
  <c r="Q60" i="6"/>
  <c r="P61" i="6"/>
  <c r="Q61" i="6"/>
  <c r="P62" i="6"/>
  <c r="Q62" i="6"/>
  <c r="P63" i="6"/>
  <c r="Q63" i="6"/>
  <c r="P64" i="6"/>
  <c r="Q64" i="6"/>
  <c r="P65" i="6"/>
  <c r="Q65" i="6"/>
  <c r="P66" i="6"/>
  <c r="Q66" i="6"/>
  <c r="P67" i="6"/>
  <c r="Q67" i="6"/>
  <c r="P68" i="6"/>
  <c r="Q68" i="6"/>
  <c r="Q69" i="6"/>
  <c r="P69" i="6"/>
  <c r="Q70" i="6"/>
  <c r="P70" i="6"/>
  <c r="Q71" i="6"/>
  <c r="P71" i="6"/>
  <c r="Q72" i="6"/>
  <c r="P72" i="6"/>
  <c r="P73" i="6"/>
  <c r="Q73" i="6"/>
  <c r="P74" i="6"/>
  <c r="Q74" i="6"/>
  <c r="P75" i="6"/>
  <c r="Q75" i="6"/>
  <c r="P76" i="6"/>
  <c r="Q76" i="6"/>
  <c r="P77" i="6"/>
  <c r="Q77" i="6"/>
  <c r="P78" i="6"/>
  <c r="Q78" i="6"/>
  <c r="P79" i="6"/>
  <c r="Q79" i="6"/>
  <c r="P80" i="6"/>
  <c r="Q80" i="6"/>
  <c r="P81" i="6"/>
  <c r="Q81" i="6"/>
  <c r="P82" i="6"/>
  <c r="Q82" i="6"/>
  <c r="P83" i="6"/>
  <c r="Q83" i="6"/>
  <c r="P84" i="6"/>
  <c r="Q84" i="6"/>
  <c r="Q99" i="6"/>
  <c r="P99" i="6"/>
  <c r="Q100" i="6"/>
  <c r="P100" i="6"/>
  <c r="Q101" i="6"/>
  <c r="P101" i="6"/>
  <c r="Q102" i="6"/>
  <c r="P102" i="6"/>
  <c r="Q103" i="6"/>
  <c r="P103" i="6"/>
  <c r="Q104" i="6"/>
  <c r="P104" i="6"/>
  <c r="Q105" i="6"/>
  <c r="P105" i="6"/>
  <c r="Q106" i="6"/>
  <c r="P106" i="6"/>
  <c r="Q107" i="6"/>
  <c r="P107" i="6"/>
  <c r="Q108" i="6"/>
  <c r="P108" i="6"/>
  <c r="Q109" i="6"/>
  <c r="P109" i="6"/>
  <c r="Q110" i="6"/>
  <c r="P110" i="6"/>
  <c r="Q111" i="6"/>
  <c r="P111" i="6"/>
  <c r="Q112" i="6"/>
  <c r="P112" i="6"/>
  <c r="Q113" i="6"/>
  <c r="P113" i="6"/>
  <c r="Q114" i="6"/>
  <c r="P114" i="6"/>
  <c r="Q115" i="6"/>
  <c r="P115" i="6"/>
  <c r="Q116" i="6"/>
  <c r="P116" i="6"/>
  <c r="Q117" i="6"/>
  <c r="P117" i="6"/>
  <c r="Q118" i="6"/>
  <c r="P118" i="6"/>
  <c r="Q119" i="6"/>
  <c r="P119" i="6"/>
  <c r="Q120" i="6"/>
  <c r="P120" i="6"/>
  <c r="Q121" i="6"/>
  <c r="P121" i="6"/>
  <c r="Q122" i="6"/>
  <c r="P122" i="6"/>
  <c r="Q123" i="6"/>
  <c r="P123" i="6"/>
  <c r="Q124" i="6"/>
  <c r="P124" i="6"/>
  <c r="Q125" i="6"/>
  <c r="P125" i="6"/>
  <c r="Q126" i="6"/>
  <c r="P126" i="6"/>
  <c r="Q127" i="6"/>
  <c r="P127" i="6"/>
  <c r="Q128" i="6"/>
  <c r="P128" i="6"/>
  <c r="Q129" i="6"/>
  <c r="P129" i="6"/>
  <c r="Q130" i="6"/>
  <c r="P130" i="6"/>
  <c r="Q131" i="6"/>
  <c r="P131" i="6"/>
  <c r="Q132" i="6"/>
  <c r="P132" i="6"/>
  <c r="Q133" i="6"/>
  <c r="P133" i="6"/>
  <c r="Q134" i="6"/>
  <c r="P134" i="6"/>
  <c r="Q135" i="6"/>
  <c r="P135" i="6"/>
  <c r="Q136" i="6"/>
  <c r="P136" i="6"/>
  <c r="Q137" i="6"/>
  <c r="P137" i="6"/>
  <c r="Q138" i="6"/>
  <c r="P138" i="6"/>
  <c r="Q139" i="6"/>
  <c r="P139" i="6"/>
  <c r="Q140" i="6"/>
  <c r="P140" i="6"/>
  <c r="Q141" i="6"/>
  <c r="P141" i="6"/>
  <c r="Q142" i="6"/>
  <c r="P142" i="6"/>
  <c r="Q143" i="6"/>
  <c r="P143" i="6"/>
  <c r="Q144" i="6"/>
  <c r="P144" i="6"/>
  <c r="Q145" i="6"/>
  <c r="P145" i="6"/>
  <c r="Q146" i="6"/>
  <c r="P146" i="6"/>
  <c r="Q147" i="6"/>
  <c r="P147" i="6"/>
  <c r="Q148" i="6"/>
  <c r="P148" i="6"/>
  <c r="P218" i="6"/>
  <c r="Q218" i="6"/>
  <c r="P219" i="6"/>
  <c r="Q219" i="6"/>
  <c r="P220" i="6"/>
  <c r="Q220" i="6"/>
  <c r="Q410" i="6"/>
  <c r="P410" i="6"/>
  <c r="Q411" i="6"/>
  <c r="P411" i="6"/>
  <c r="Q412" i="6"/>
  <c r="P412" i="6"/>
  <c r="Q413" i="6"/>
  <c r="P413" i="6"/>
  <c r="P414" i="6"/>
  <c r="Q414" i="6"/>
  <c r="P415" i="6"/>
  <c r="Q415" i="6"/>
  <c r="Q416" i="6"/>
  <c r="P416" i="6"/>
  <c r="Q417" i="6"/>
  <c r="P417" i="6"/>
  <c r="Q418" i="6"/>
  <c r="P418" i="6"/>
  <c r="Q419" i="6"/>
  <c r="P419" i="6"/>
  <c r="Q420" i="6"/>
  <c r="P420" i="6"/>
  <c r="Q421" i="6"/>
  <c r="P421" i="6"/>
  <c r="Q422" i="6"/>
  <c r="P422" i="6"/>
  <c r="Q423" i="6"/>
  <c r="P423" i="6"/>
  <c r="Q424" i="6"/>
  <c r="P424" i="6"/>
  <c r="Q425" i="6"/>
  <c r="P425" i="6"/>
  <c r="P426" i="6"/>
  <c r="Q426" i="6"/>
  <c r="P427" i="6"/>
  <c r="Q427" i="6"/>
  <c r="P428" i="6"/>
  <c r="Q428" i="6"/>
  <c r="Q429" i="6"/>
  <c r="P429" i="6"/>
  <c r="Q430" i="6"/>
  <c r="P430" i="6"/>
  <c r="Q431" i="6"/>
  <c r="P431" i="6"/>
  <c r="Q432" i="6"/>
  <c r="P432" i="6"/>
  <c r="Q433" i="6"/>
  <c r="P433" i="6"/>
  <c r="Q434" i="6"/>
  <c r="P434" i="6"/>
  <c r="Q435" i="6"/>
  <c r="P435" i="6"/>
  <c r="Q436" i="6"/>
  <c r="P436" i="6"/>
  <c r="Q437" i="6"/>
  <c r="P437" i="6"/>
  <c r="Q438" i="6"/>
  <c r="P438" i="6"/>
  <c r="Q439" i="6"/>
  <c r="P439" i="6"/>
  <c r="Q440" i="6"/>
  <c r="P440" i="6"/>
  <c r="Q441" i="6"/>
  <c r="P441" i="6"/>
  <c r="Q442" i="6"/>
  <c r="P442" i="6"/>
  <c r="Q443" i="6"/>
  <c r="P443" i="6"/>
  <c r="Q444" i="6"/>
  <c r="P444" i="6"/>
  <c r="Q445" i="6"/>
  <c r="P445" i="6"/>
  <c r="Q446" i="6"/>
  <c r="P446" i="6"/>
  <c r="Q447" i="6"/>
  <c r="P447" i="6"/>
  <c r="Q448" i="6"/>
  <c r="P448" i="6"/>
  <c r="Q449" i="6"/>
  <c r="P449" i="6"/>
  <c r="Q450" i="6"/>
  <c r="P450" i="6"/>
  <c r="Q451" i="6"/>
  <c r="P451" i="6"/>
  <c r="Q452" i="6"/>
  <c r="P452" i="6"/>
  <c r="Q453" i="6"/>
  <c r="P453" i="6"/>
  <c r="Q454" i="6"/>
  <c r="P454" i="6"/>
  <c r="Q455" i="6"/>
  <c r="P455" i="6"/>
  <c r="Q456" i="6"/>
  <c r="P456" i="6"/>
  <c r="Q457" i="6"/>
  <c r="P457" i="6"/>
  <c r="Q458" i="6"/>
  <c r="P458" i="6"/>
  <c r="Q459" i="6"/>
  <c r="P459" i="6"/>
  <c r="Q460" i="6"/>
  <c r="P460" i="6"/>
  <c r="Q461" i="6"/>
  <c r="P461" i="6"/>
  <c r="Q462" i="6"/>
  <c r="P462" i="6"/>
  <c r="Q463" i="6"/>
  <c r="P463" i="6"/>
  <c r="Q464" i="6"/>
  <c r="P464" i="6"/>
  <c r="Q465" i="6"/>
  <c r="P465" i="6"/>
  <c r="Q466" i="6"/>
  <c r="P466" i="6"/>
  <c r="Q467" i="6"/>
  <c r="P467" i="6"/>
  <c r="Q468" i="6"/>
  <c r="P468" i="6"/>
  <c r="Q469" i="6"/>
  <c r="P469" i="6"/>
  <c r="Q470" i="6"/>
  <c r="P470" i="6"/>
  <c r="Q471" i="6"/>
  <c r="P471" i="6"/>
  <c r="P85" i="6"/>
  <c r="P86" i="6"/>
  <c r="P87" i="6"/>
  <c r="P89" i="6"/>
  <c r="P91" i="6"/>
  <c r="P93" i="6"/>
  <c r="P96" i="6"/>
  <c r="P98" i="6"/>
  <c r="P88" i="6"/>
  <c r="P90" i="6"/>
  <c r="P92" i="6"/>
  <c r="P94" i="6"/>
  <c r="P95" i="6"/>
  <c r="P97" i="6"/>
  <c r="E5" i="10"/>
  <c r="P474" i="6" l="1"/>
  <c r="Q474" i="6"/>
  <c r="Q263" i="6"/>
  <c r="P263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<sst xmlns="http://schemas.openxmlformats.org/spreadsheetml/2006/main" count="9814" uniqueCount="731">
  <si>
    <t>Customer Name</t>
  </si>
  <si>
    <t>Contact Name</t>
  </si>
  <si>
    <t>Phone Number</t>
  </si>
  <si>
    <t>City</t>
  </si>
  <si>
    <t>State</t>
  </si>
  <si>
    <t>Wave Baron</t>
  </si>
  <si>
    <t>Shurlocke</t>
  </si>
  <si>
    <t>Oceanside</t>
  </si>
  <si>
    <t>California</t>
  </si>
  <si>
    <t>Shore Seeker</t>
  </si>
  <si>
    <t>Niki</t>
  </si>
  <si>
    <t>New Smyrna Beach</t>
  </si>
  <si>
    <t>Florida</t>
  </si>
  <si>
    <t>Wave Journey</t>
  </si>
  <si>
    <t>Sayer</t>
  </si>
  <si>
    <t>Pensacola Beach</t>
  </si>
  <si>
    <t>Surf Seekers</t>
  </si>
  <si>
    <t>Kikelia</t>
  </si>
  <si>
    <t>Fort Pierce</t>
  </si>
  <si>
    <t>Surf Melody</t>
  </si>
  <si>
    <t>Madison</t>
  </si>
  <si>
    <t>Daytona Beach</t>
  </si>
  <si>
    <t>Wavefront Surf</t>
  </si>
  <si>
    <t>Dwain</t>
  </si>
  <si>
    <t>Jacksonville Beach</t>
  </si>
  <si>
    <t>Wave Explorer</t>
  </si>
  <si>
    <t>Jeff</t>
  </si>
  <si>
    <t>Portland</t>
  </si>
  <si>
    <t>Oregon</t>
  </si>
  <si>
    <t>Coral Cove</t>
  </si>
  <si>
    <t>Christos</t>
  </si>
  <si>
    <t>Cocoa Beach</t>
  </si>
  <si>
    <t>Shore Things</t>
  </si>
  <si>
    <t>Edgardo</t>
  </si>
  <si>
    <t>Sebastian Inlet</t>
  </si>
  <si>
    <t>Seashore Surf Shop</t>
  </si>
  <si>
    <t>Ambros</t>
  </si>
  <si>
    <t>Malibu</t>
  </si>
  <si>
    <t>Seaside Surf</t>
  </si>
  <si>
    <t>Rem</t>
  </si>
  <si>
    <t>Seal Beach</t>
  </si>
  <si>
    <t>Surf Bliss</t>
  </si>
  <si>
    <t>Masha</t>
  </si>
  <si>
    <t>Sandy Shores Surf</t>
  </si>
  <si>
    <t>Rossy</t>
  </si>
  <si>
    <t>Dana Point</t>
  </si>
  <si>
    <t>Ketty</t>
  </si>
  <si>
    <t>Newport Beach</t>
  </si>
  <si>
    <t>Coral Surf</t>
  </si>
  <si>
    <t>Roderich</t>
  </si>
  <si>
    <t>Venice Beach</t>
  </si>
  <si>
    <t>Surf Gateway</t>
  </si>
  <si>
    <t>Monique</t>
  </si>
  <si>
    <t>Santa Monica</t>
  </si>
  <si>
    <t>Surf Discoveries</t>
  </si>
  <si>
    <t>Konstanze</t>
  </si>
  <si>
    <t>Ocean Retreat Surf</t>
  </si>
  <si>
    <t>Marshall</t>
  </si>
  <si>
    <t>Carlsbad</t>
  </si>
  <si>
    <t>Epic Surf Tours</t>
  </si>
  <si>
    <t>Tandie</t>
  </si>
  <si>
    <t>Ponce Inlet</t>
  </si>
  <si>
    <t>Surf City</t>
  </si>
  <si>
    <t>Rayner</t>
  </si>
  <si>
    <t>Huntington Beach</t>
  </si>
  <si>
    <t>Ocean Wave</t>
  </si>
  <si>
    <t>Cinderella</t>
  </si>
  <si>
    <t>Coronado</t>
  </si>
  <si>
    <t>Trix</t>
  </si>
  <si>
    <t>Beach Wave</t>
  </si>
  <si>
    <t>Ursula</t>
  </si>
  <si>
    <t>Mystic Wave</t>
  </si>
  <si>
    <t>Trudie</t>
  </si>
  <si>
    <t>Wave Riders</t>
  </si>
  <si>
    <t>Killie</t>
  </si>
  <si>
    <t>Sandy Beach Surf</t>
  </si>
  <si>
    <t>Padriac</t>
  </si>
  <si>
    <t>Blue Ocean Surf</t>
  </si>
  <si>
    <t>Karlik</t>
  </si>
  <si>
    <t>Boardriders Club</t>
  </si>
  <si>
    <t>Onida</t>
  </si>
  <si>
    <t>Bekki</t>
  </si>
  <si>
    <t>Beach Boys Surf</t>
  </si>
  <si>
    <t>Venus</t>
  </si>
  <si>
    <t>Manhattan Beach</t>
  </si>
  <si>
    <t>Wave Dance</t>
  </si>
  <si>
    <t>Kristien</t>
  </si>
  <si>
    <t>High Tide Surf</t>
  </si>
  <si>
    <t>Dominick</t>
  </si>
  <si>
    <t>Redondo Beach</t>
  </si>
  <si>
    <t>Surf Escape</t>
  </si>
  <si>
    <t>Adolphus</t>
  </si>
  <si>
    <t>Oralle</t>
  </si>
  <si>
    <t>Surf Creations</t>
  </si>
  <si>
    <t>Taffy</t>
  </si>
  <si>
    <t>Wave Front</t>
  </si>
  <si>
    <t>Vlad</t>
  </si>
  <si>
    <t>Blue Wave Surf</t>
  </si>
  <si>
    <t>Winna</t>
  </si>
  <si>
    <t>Surf Metropolis</t>
  </si>
  <si>
    <t>Bernice</t>
  </si>
  <si>
    <t>Oxnard</t>
  </si>
  <si>
    <t>Ocean Swell</t>
  </si>
  <si>
    <t>Delly</t>
  </si>
  <si>
    <t>Essy</t>
  </si>
  <si>
    <t>Man</t>
  </si>
  <si>
    <t>Surf Spot</t>
  </si>
  <si>
    <t>Jacobo</t>
  </si>
  <si>
    <t>Surf Odyssey</t>
  </si>
  <si>
    <t>Jourdain</t>
  </si>
  <si>
    <t>Santa Barbara</t>
  </si>
  <si>
    <t>Surfing Spot</t>
  </si>
  <si>
    <t>Svend</t>
  </si>
  <si>
    <t>Natty</t>
  </si>
  <si>
    <t>Beach Dancer</t>
  </si>
  <si>
    <t>Cris</t>
  </si>
  <si>
    <t>Oceanfront Surf</t>
  </si>
  <si>
    <t>Denny</t>
  </si>
  <si>
    <t>Board Masters</t>
  </si>
  <si>
    <t>Lenore</t>
  </si>
  <si>
    <t>Laguna Beach</t>
  </si>
  <si>
    <t>Justine</t>
  </si>
  <si>
    <t>Aqua Edge</t>
  </si>
  <si>
    <t>Meryl</t>
  </si>
  <si>
    <t>Wave Craft</t>
  </si>
  <si>
    <t>Cori</t>
  </si>
  <si>
    <t>Ocean Spray Surf</t>
  </si>
  <si>
    <t>Wyn</t>
  </si>
  <si>
    <t>Tidal Surf Shop</t>
  </si>
  <si>
    <t>Page</t>
  </si>
  <si>
    <t>San Clemente</t>
  </si>
  <si>
    <t>Reef Rider Surf</t>
  </si>
  <si>
    <t>Beaufort</t>
  </si>
  <si>
    <t>Hermosa Beach</t>
  </si>
  <si>
    <t>Pansie</t>
  </si>
  <si>
    <t>Beryle</t>
  </si>
  <si>
    <t>Coastal Curves</t>
  </si>
  <si>
    <t>Keefe</t>
  </si>
  <si>
    <t>Surf Station</t>
  </si>
  <si>
    <t>Elicia</t>
  </si>
  <si>
    <t>Ocean Tide</t>
  </si>
  <si>
    <t>Gerry</t>
  </si>
  <si>
    <t>Minneapolis</t>
  </si>
  <si>
    <t>Minnesota</t>
  </si>
  <si>
    <t>Pooh</t>
  </si>
  <si>
    <t>Surf Frenzy</t>
  </si>
  <si>
    <t>Sunshine</t>
  </si>
  <si>
    <t>Beach Surf Co.</t>
  </si>
  <si>
    <t>Morgana</t>
  </si>
  <si>
    <t>Surf Retreat</t>
  </si>
  <si>
    <t>Mort</t>
  </si>
  <si>
    <t>Wave Runner Surf</t>
  </si>
  <si>
    <t>Urbano</t>
  </si>
  <si>
    <t>Seaweed Surf</t>
  </si>
  <si>
    <t>Winfred</t>
  </si>
  <si>
    <t>San Diego</t>
  </si>
  <si>
    <t>Surf Vibe</t>
  </si>
  <si>
    <t>Dale</t>
  </si>
  <si>
    <t>Ocean Glide Surf</t>
  </si>
  <si>
    <t>Garold</t>
  </si>
  <si>
    <t>Haven Surf</t>
  </si>
  <si>
    <t>Janaye</t>
  </si>
  <si>
    <t>Surf Essentials</t>
  </si>
  <si>
    <t>Annadiane</t>
  </si>
  <si>
    <t>Wallie</t>
  </si>
  <si>
    <t>Blue Reef Surf</t>
  </si>
  <si>
    <t>Margo</t>
  </si>
  <si>
    <t>Surf Wanderer</t>
  </si>
  <si>
    <t>Renae</t>
  </si>
  <si>
    <t>Bamby</t>
  </si>
  <si>
    <t>Beachside Bliss</t>
  </si>
  <si>
    <t>Kata</t>
  </si>
  <si>
    <t>Boston Harbor</t>
  </si>
  <si>
    <t>Massachusetts</t>
  </si>
  <si>
    <t>Wave Quest</t>
  </si>
  <si>
    <t>Yetty</t>
  </si>
  <si>
    <t>Shore Thing Surf</t>
  </si>
  <si>
    <t>Jemie</t>
  </si>
  <si>
    <t>Surf 'N Shore</t>
  </si>
  <si>
    <t>Tristan</t>
  </si>
  <si>
    <t>Bayside Boards</t>
  </si>
  <si>
    <t>Lalo</t>
  </si>
  <si>
    <t>Surf the Sea</t>
  </si>
  <si>
    <t>Arleyne</t>
  </si>
  <si>
    <t>Encinitas</t>
  </si>
  <si>
    <t>Shoreline Surf Co.</t>
  </si>
  <si>
    <t>Kelcey</t>
  </si>
  <si>
    <t>Beachcomber Boards</t>
  </si>
  <si>
    <t>Jerrylee</t>
  </si>
  <si>
    <t>Surf Nest</t>
  </si>
  <si>
    <t>Rooney</t>
  </si>
  <si>
    <t>Deerfield Beach</t>
  </si>
  <si>
    <t>Albrecht</t>
  </si>
  <si>
    <t>Wave Tracker</t>
  </si>
  <si>
    <t>Berti</t>
  </si>
  <si>
    <t>Coastline Surf</t>
  </si>
  <si>
    <t>Ricardo</t>
  </si>
  <si>
    <t>Harbor Surf</t>
  </si>
  <si>
    <t>Lexis</t>
  </si>
  <si>
    <t>Bar Harbor</t>
  </si>
  <si>
    <t>Maine</t>
  </si>
  <si>
    <t>Shoreline Shreds</t>
  </si>
  <si>
    <t>Ellen</t>
  </si>
  <si>
    <t>Palm Beach</t>
  </si>
  <si>
    <t>Kimball</t>
  </si>
  <si>
    <t>Adventure Surf</t>
  </si>
  <si>
    <t>Abelard</t>
  </si>
  <si>
    <t>Reef Break Boards</t>
  </si>
  <si>
    <t>Ezechiel</t>
  </si>
  <si>
    <t>Dud</t>
  </si>
  <si>
    <t>Board Leaders</t>
  </si>
  <si>
    <t>Duffie</t>
  </si>
  <si>
    <t>Beachside Boards</t>
  </si>
  <si>
    <t>Samantha</t>
  </si>
  <si>
    <t>Big Surf</t>
  </si>
  <si>
    <t>Kesley</t>
  </si>
  <si>
    <t>Charleston</t>
  </si>
  <si>
    <t>South Carolina</t>
  </si>
  <si>
    <t>Wave King</t>
  </si>
  <si>
    <t>Rabbi</t>
  </si>
  <si>
    <t>Dani</t>
  </si>
  <si>
    <t>Mystic Surf</t>
  </si>
  <si>
    <t>Martie</t>
  </si>
  <si>
    <t>Kellina</t>
  </si>
  <si>
    <t>Arlene</t>
  </si>
  <si>
    <t>Sea Rider Surf</t>
  </si>
  <si>
    <t>Winnie</t>
  </si>
  <si>
    <t>Cindie</t>
  </si>
  <si>
    <t>Shore Surf Co.</t>
  </si>
  <si>
    <t>Isa</t>
  </si>
  <si>
    <t>Inger</t>
  </si>
  <si>
    <t>Noel</t>
  </si>
  <si>
    <t>Surf Splash</t>
  </si>
  <si>
    <t>Herminia</t>
  </si>
  <si>
    <t>Riptide Surf Shop</t>
  </si>
  <si>
    <t>Murdock</t>
  </si>
  <si>
    <t>Beach Breeze Surf</t>
  </si>
  <si>
    <t>Lynnet</t>
  </si>
  <si>
    <t>Shelby</t>
  </si>
  <si>
    <t>Tide Tracker</t>
  </si>
  <si>
    <t>Beatrice</t>
  </si>
  <si>
    <t>Kristina</t>
  </si>
  <si>
    <t>Tide Lines</t>
  </si>
  <si>
    <t>Leshia</t>
  </si>
  <si>
    <t>Surf Lifestyle</t>
  </si>
  <si>
    <t>Prent</t>
  </si>
  <si>
    <t>Wave Motion</t>
  </si>
  <si>
    <t>Normie</t>
  </si>
  <si>
    <t>Paddle Love</t>
  </si>
  <si>
    <t>Rivy</t>
  </si>
  <si>
    <t>Salt Lake City</t>
  </si>
  <si>
    <t>Utah</t>
  </si>
  <si>
    <t>Boardwalk Surf</t>
  </si>
  <si>
    <t>Stanley</t>
  </si>
  <si>
    <t>Ocean Waves</t>
  </si>
  <si>
    <t>Brenden</t>
  </si>
  <si>
    <t>Shore Surf</t>
  </si>
  <si>
    <t>Clifford</t>
  </si>
  <si>
    <t>Reginald</t>
  </si>
  <si>
    <t>Rubin</t>
  </si>
  <si>
    <t>Sand Surf</t>
  </si>
  <si>
    <t>Anita</t>
  </si>
  <si>
    <t>Waves and Wonders</t>
  </si>
  <si>
    <t>Verge</t>
  </si>
  <si>
    <t>Ibbie</t>
  </si>
  <si>
    <t>Beachfront Bliss</t>
  </si>
  <si>
    <t>Starr</t>
  </si>
  <si>
    <t>Wave Reef</t>
  </si>
  <si>
    <t>Ed</t>
  </si>
  <si>
    <t>Surf Gear Essentials</t>
  </si>
  <si>
    <t>Even</t>
  </si>
  <si>
    <t>Surf Symphony</t>
  </si>
  <si>
    <t>Jolynn</t>
  </si>
  <si>
    <t>Tide Surf Co.</t>
  </si>
  <si>
    <t>Dannie</t>
  </si>
  <si>
    <t>Surf Safari</t>
  </si>
  <si>
    <t>Ninnetta</t>
  </si>
  <si>
    <t>Blue Crest Surf</t>
  </si>
  <si>
    <t>Wesley</t>
  </si>
  <si>
    <t>Aldon</t>
  </si>
  <si>
    <t>Wave Harmony</t>
  </si>
  <si>
    <t>Desiree</t>
  </si>
  <si>
    <t>Surf Adventure</t>
  </si>
  <si>
    <t>Chucho</t>
  </si>
  <si>
    <t>Pacific Waves</t>
  </si>
  <si>
    <t>Kingsley</t>
  </si>
  <si>
    <t>Husein</t>
  </si>
  <si>
    <t>Riane</t>
  </si>
  <si>
    <t>Mel</t>
  </si>
  <si>
    <t>Peria</t>
  </si>
  <si>
    <t>Jimmy</t>
  </si>
  <si>
    <t>Cece</t>
  </si>
  <si>
    <t>Tidal Wave Surf</t>
  </si>
  <si>
    <t>Tammi</t>
  </si>
  <si>
    <t>Nelly</t>
  </si>
  <si>
    <t>Kerrie</t>
  </si>
  <si>
    <t>Jed</t>
  </si>
  <si>
    <t>Anne-corinne</t>
  </si>
  <si>
    <t>Seagrass Surf</t>
  </si>
  <si>
    <t>Hilary</t>
  </si>
  <si>
    <t>Surf Echo</t>
  </si>
  <si>
    <t>Hilton</t>
  </si>
  <si>
    <t>Berkly</t>
  </si>
  <si>
    <t>Kalvin</t>
  </si>
  <si>
    <t>Tide Point</t>
  </si>
  <si>
    <t>Anthiathia</t>
  </si>
  <si>
    <t>Morty</t>
  </si>
  <si>
    <t>Gael</t>
  </si>
  <si>
    <t>Rodolph</t>
  </si>
  <si>
    <t>Adolf</t>
  </si>
  <si>
    <t>Lev</t>
  </si>
  <si>
    <t>Malinde</t>
  </si>
  <si>
    <t>Rodina</t>
  </si>
  <si>
    <t>Howard</t>
  </si>
  <si>
    <t>Rogerio</t>
  </si>
  <si>
    <t>Ev</t>
  </si>
  <si>
    <t>Dream Wave</t>
  </si>
  <si>
    <t>Taryn</t>
  </si>
  <si>
    <t>Eolanda</t>
  </si>
  <si>
    <t>Sea Swell</t>
  </si>
  <si>
    <t>Lettie</t>
  </si>
  <si>
    <t>Surfside Shack</t>
  </si>
  <si>
    <t>Kile</t>
  </si>
  <si>
    <t>Oceanic Surf</t>
  </si>
  <si>
    <t>Liza</t>
  </si>
  <si>
    <t>Fransisco</t>
  </si>
  <si>
    <t>Boy</t>
  </si>
  <si>
    <t>Nesta</t>
  </si>
  <si>
    <t>Salty Surf</t>
  </si>
  <si>
    <t>Dilly</t>
  </si>
  <si>
    <t>Andree</t>
  </si>
  <si>
    <t>Raffarty</t>
  </si>
  <si>
    <t>Tide Rush Surf</t>
  </si>
  <si>
    <t>Buffy</t>
  </si>
  <si>
    <t>Tide Surf</t>
  </si>
  <si>
    <t>Kittie</t>
  </si>
  <si>
    <t>Ocean Mist Surf</t>
  </si>
  <si>
    <t>Shepperd</t>
  </si>
  <si>
    <t>Shawn</t>
  </si>
  <si>
    <t>Surf Zone</t>
  </si>
  <si>
    <t>Eveleen</t>
  </si>
  <si>
    <t>Lonnie</t>
  </si>
  <si>
    <t>Surf Coast</t>
  </si>
  <si>
    <t>Evelin</t>
  </si>
  <si>
    <t>Aqua Surf</t>
  </si>
  <si>
    <t>Fidelia</t>
  </si>
  <si>
    <t>Ocean Pulse</t>
  </si>
  <si>
    <t>Myrna</t>
  </si>
  <si>
    <t>Seka</t>
  </si>
  <si>
    <t>Eward</t>
  </si>
  <si>
    <t>Raye</t>
  </si>
  <si>
    <t>Beach Patrol Surf</t>
  </si>
  <si>
    <t>Joyann</t>
  </si>
  <si>
    <t>Waves Galore</t>
  </si>
  <si>
    <t>Lottie</t>
  </si>
  <si>
    <t>Hans</t>
  </si>
  <si>
    <t>Nev</t>
  </si>
  <si>
    <t>Elinore</t>
  </si>
  <si>
    <t>Surf Rider</t>
  </si>
  <si>
    <t>Harlan</t>
  </si>
  <si>
    <t>Wave Whisperer</t>
  </si>
  <si>
    <t>Ernesta</t>
  </si>
  <si>
    <t>Shoreline Surf</t>
  </si>
  <si>
    <t>Sheridan</t>
  </si>
  <si>
    <t>Michal</t>
  </si>
  <si>
    <t>Shir</t>
  </si>
  <si>
    <t>Big Wave Surf</t>
  </si>
  <si>
    <t>Velma</t>
  </si>
  <si>
    <t>Jarrad</t>
  </si>
  <si>
    <t>Island Waves</t>
  </si>
  <si>
    <t>Farleigh</t>
  </si>
  <si>
    <t>Paradise Surf</t>
  </si>
  <si>
    <t>Rupert</t>
  </si>
  <si>
    <t>Troy</t>
  </si>
  <si>
    <t>Reba</t>
  </si>
  <si>
    <t>Salt Water</t>
  </si>
  <si>
    <t>Edi</t>
  </si>
  <si>
    <t>Jamil</t>
  </si>
  <si>
    <t>Ebeneser</t>
  </si>
  <si>
    <t>Gone Surfing</t>
  </si>
  <si>
    <t>Virgie</t>
  </si>
  <si>
    <t>Ocean Line Surf</t>
  </si>
  <si>
    <t>Daffi</t>
  </si>
  <si>
    <t>Madelyn</t>
  </si>
  <si>
    <t>Dav</t>
  </si>
  <si>
    <t>Dall</t>
  </si>
  <si>
    <t>Beach Wind Surf</t>
  </si>
  <si>
    <t>Cherida</t>
  </si>
  <si>
    <t>Collen</t>
  </si>
  <si>
    <t>Surf Crafters</t>
  </si>
  <si>
    <t>Carline</t>
  </si>
  <si>
    <t>Elisa</t>
  </si>
  <si>
    <t>Ocean Bliss Surf</t>
  </si>
  <si>
    <t>Raleigh</t>
  </si>
  <si>
    <t>Wave Echo</t>
  </si>
  <si>
    <t>Cleopatra</t>
  </si>
  <si>
    <t>Em</t>
  </si>
  <si>
    <t>Fayre</t>
  </si>
  <si>
    <t>Surf Dream</t>
  </si>
  <si>
    <t>Harris</t>
  </si>
  <si>
    <t>Theodora</t>
  </si>
  <si>
    <t>Billye</t>
  </si>
  <si>
    <t>Orelee</t>
  </si>
  <si>
    <t>Veronica</t>
  </si>
  <si>
    <t>Prince</t>
  </si>
  <si>
    <t>Kort</t>
  </si>
  <si>
    <t>Gilbertine</t>
  </si>
  <si>
    <t>Starlene</t>
  </si>
  <si>
    <t>Blue Horizon Surf</t>
  </si>
  <si>
    <t>Ettie</t>
  </si>
  <si>
    <t>Patricio</t>
  </si>
  <si>
    <t>Ocean Explorer</t>
  </si>
  <si>
    <t>Link</t>
  </si>
  <si>
    <t>Aurelia</t>
  </si>
  <si>
    <t>Katharina</t>
  </si>
  <si>
    <t>Wave Bliss</t>
  </si>
  <si>
    <t>Vidovik</t>
  </si>
  <si>
    <t>Ichabod</t>
  </si>
  <si>
    <t>Kaja</t>
  </si>
  <si>
    <t>Bram</t>
  </si>
  <si>
    <t>Arturo</t>
  </si>
  <si>
    <t>Caryl</t>
  </si>
  <si>
    <t>Beachside Shred</t>
  </si>
  <si>
    <t>Elladine</t>
  </si>
  <si>
    <t>Tide Venture</t>
  </si>
  <si>
    <t>Siward</t>
  </si>
  <si>
    <t>Agathe</t>
  </si>
  <si>
    <t>Thurstan</t>
  </si>
  <si>
    <t>Rosalind</t>
  </si>
  <si>
    <t>Wave Catcher</t>
  </si>
  <si>
    <t>Richard</t>
  </si>
  <si>
    <t>Ocean's Edge Surf</t>
  </si>
  <si>
    <t>Isadora</t>
  </si>
  <si>
    <t>Ole</t>
  </si>
  <si>
    <t>Beach Break Boards</t>
  </si>
  <si>
    <t>Dorrie</t>
  </si>
  <si>
    <t>Curtice</t>
  </si>
  <si>
    <t>Beachfront Boys Surf</t>
  </si>
  <si>
    <t>Towney</t>
  </si>
  <si>
    <t>Margalo</t>
  </si>
  <si>
    <t>Epic Waves</t>
  </si>
  <si>
    <t>Hayward</t>
  </si>
  <si>
    <t>Lothaire</t>
  </si>
  <si>
    <t>Tidal Surf Gear</t>
  </si>
  <si>
    <t>Rora</t>
  </si>
  <si>
    <t>Cassi</t>
  </si>
  <si>
    <t>Alysia</t>
  </si>
  <si>
    <t>Bearnard</t>
  </si>
  <si>
    <t>Salt Spray</t>
  </si>
  <si>
    <t>Dorelia</t>
  </si>
  <si>
    <t>Tallie</t>
  </si>
  <si>
    <t>Marijo</t>
  </si>
  <si>
    <t>Endless Summer Surf</t>
  </si>
  <si>
    <t>Ingmar</t>
  </si>
  <si>
    <t>Surf Crafts</t>
  </si>
  <si>
    <t>Cahra</t>
  </si>
  <si>
    <t>Della</t>
  </si>
  <si>
    <t>Beachfront Surf</t>
  </si>
  <si>
    <t>Zilvia</t>
  </si>
  <si>
    <t>Osbourn</t>
  </si>
  <si>
    <t>Robbert</t>
  </si>
  <si>
    <t>Stacie</t>
  </si>
  <si>
    <t>Burton</t>
  </si>
  <si>
    <t>Gardy</t>
  </si>
  <si>
    <t>Jaquenette</t>
  </si>
  <si>
    <t>Surf Drift</t>
  </si>
  <si>
    <t>Layton</t>
  </si>
  <si>
    <t>Dniren</t>
  </si>
  <si>
    <t>Oceanâ€™s Embrace</t>
  </si>
  <si>
    <t>Maureen</t>
  </si>
  <si>
    <t>Tomasine</t>
  </si>
  <si>
    <t>Bobby</t>
  </si>
  <si>
    <t>Davey</t>
  </si>
  <si>
    <t>Wave Seeker</t>
  </si>
  <si>
    <t>Daniel</t>
  </si>
  <si>
    <t>Dune Rider Surf</t>
  </si>
  <si>
    <t>Nona</t>
  </si>
  <si>
    <t>Ophelia</t>
  </si>
  <si>
    <t>Adam</t>
  </si>
  <si>
    <t>Heidi</t>
  </si>
  <si>
    <t>Laetitia</t>
  </si>
  <si>
    <t>Justino</t>
  </si>
  <si>
    <t>Silvie</t>
  </si>
  <si>
    <t>Paten</t>
  </si>
  <si>
    <t>Boardriders Surf</t>
  </si>
  <si>
    <t>Benyamin</t>
  </si>
  <si>
    <t>Ripple Surf Shop</t>
  </si>
  <si>
    <t>Wally</t>
  </si>
  <si>
    <t>Chase</t>
  </si>
  <si>
    <t>Terry</t>
  </si>
  <si>
    <t>Ham</t>
  </si>
  <si>
    <t>Rosene</t>
  </si>
  <si>
    <t>Ocean Trail</t>
  </si>
  <si>
    <t>Lara</t>
  </si>
  <si>
    <t>Byrann</t>
  </si>
  <si>
    <t>Harcourt</t>
  </si>
  <si>
    <t>Tide Pools Surf</t>
  </si>
  <si>
    <t>Giavani</t>
  </si>
  <si>
    <t>Sand Dune Surf</t>
  </si>
  <si>
    <t>Kaitlin</t>
  </si>
  <si>
    <t>Beachfront Surf Co.</t>
  </si>
  <si>
    <t>Estell</t>
  </si>
  <si>
    <t>Gianna</t>
  </si>
  <si>
    <t>Temple</t>
  </si>
  <si>
    <t>Stevy</t>
  </si>
  <si>
    <t>Pincas</t>
  </si>
  <si>
    <t>Joshua</t>
  </si>
  <si>
    <t>Reggie</t>
  </si>
  <si>
    <t>Launce</t>
  </si>
  <si>
    <t>Tedd</t>
  </si>
  <si>
    <t>Breaker Bar Surf</t>
  </si>
  <si>
    <t>Shoshanna</t>
  </si>
  <si>
    <t>Deane</t>
  </si>
  <si>
    <t>Murvyn</t>
  </si>
  <si>
    <t>Tide Touch</t>
  </si>
  <si>
    <t>Anastassia</t>
  </si>
  <si>
    <t>Stella</t>
  </si>
  <si>
    <t>Liva</t>
  </si>
  <si>
    <t>Surf Haven Co.</t>
  </si>
  <si>
    <t>Meaghan</t>
  </si>
  <si>
    <t>Tidal Times Surf</t>
  </si>
  <si>
    <t>Ira</t>
  </si>
  <si>
    <t>Marylou</t>
  </si>
  <si>
    <t>Reef Quest Surf</t>
  </si>
  <si>
    <t>Dell</t>
  </si>
  <si>
    <t>Raynard</t>
  </si>
  <si>
    <t>Maxi</t>
  </si>
  <si>
    <t>Margi</t>
  </si>
  <si>
    <t>Amy</t>
  </si>
  <si>
    <t>Aloysia</t>
  </si>
  <si>
    <t>Wave Serenity</t>
  </si>
  <si>
    <t>Xymenes</t>
  </si>
  <si>
    <t>Sea Foam Boards</t>
  </si>
  <si>
    <t>Blinni</t>
  </si>
  <si>
    <t>Coleen</t>
  </si>
  <si>
    <t>Davon</t>
  </si>
  <si>
    <t>Winnifred</t>
  </si>
  <si>
    <t>Susy</t>
  </si>
  <si>
    <t>Sax</t>
  </si>
  <si>
    <t>Liuka</t>
  </si>
  <si>
    <t>Surf Paradise</t>
  </si>
  <si>
    <t>Riordan</t>
  </si>
  <si>
    <t>Breaker Point Surf</t>
  </si>
  <si>
    <t>Thorn</t>
  </si>
  <si>
    <t>Jacinda</t>
  </si>
  <si>
    <t>Hamid</t>
  </si>
  <si>
    <t>De witt</t>
  </si>
  <si>
    <t>Coastal Wave</t>
  </si>
  <si>
    <t>Barri</t>
  </si>
  <si>
    <t>Domingo</t>
  </si>
  <si>
    <t>Amalle</t>
  </si>
  <si>
    <t>Bryanty</t>
  </si>
  <si>
    <t>Sea Surf Boards</t>
  </si>
  <si>
    <t>Becca</t>
  </si>
  <si>
    <t>Dan</t>
  </si>
  <si>
    <t>Sea Surge</t>
  </si>
  <si>
    <t>Rudolfo</t>
  </si>
  <si>
    <t>Cristian</t>
  </si>
  <si>
    <t>Meridith</t>
  </si>
  <si>
    <t>Adora</t>
  </si>
  <si>
    <t>Dallas</t>
  </si>
  <si>
    <t>Clarey</t>
  </si>
  <si>
    <t>Beauregard</t>
  </si>
  <si>
    <t>Burt</t>
  </si>
  <si>
    <t>Cherie</t>
  </si>
  <si>
    <t>Kaylee</t>
  </si>
  <si>
    <t>Wavescape Surf</t>
  </si>
  <si>
    <t>Patin</t>
  </si>
  <si>
    <t>Carmine</t>
  </si>
  <si>
    <t>Surf Sanctuary</t>
  </si>
  <si>
    <t>Jo</t>
  </si>
  <si>
    <t>Silvain</t>
  </si>
  <si>
    <t>Becki</t>
  </si>
  <si>
    <t>Teddie</t>
  </si>
  <si>
    <t>Vale</t>
  </si>
  <si>
    <t>Renault</t>
  </si>
  <si>
    <t>Tracy</t>
  </si>
  <si>
    <t>Rivalee</t>
  </si>
  <si>
    <t>Trefor</t>
  </si>
  <si>
    <t>Suzy</t>
  </si>
  <si>
    <t>Tove</t>
  </si>
  <si>
    <t>Wave Chase</t>
  </si>
  <si>
    <t>Berkeley</t>
  </si>
  <si>
    <t>Minta</t>
  </si>
  <si>
    <t>Antoinette</t>
  </si>
  <si>
    <t>Desdemona</t>
  </si>
  <si>
    <t>Tidal Surf</t>
  </si>
  <si>
    <t>Loren</t>
  </si>
  <si>
    <t>Barbara</t>
  </si>
  <si>
    <t>Tonia</t>
  </si>
  <si>
    <t>Gwendolen</t>
  </si>
  <si>
    <t>Lizzy</t>
  </si>
  <si>
    <t>Dulcine</t>
  </si>
  <si>
    <t>Dune Surf</t>
  </si>
  <si>
    <t>Danya</t>
  </si>
  <si>
    <t>Nancey</t>
  </si>
  <si>
    <t>Aylmer</t>
  </si>
  <si>
    <t>Ajay</t>
  </si>
  <si>
    <t>Nadya</t>
  </si>
  <si>
    <t>Cammie</t>
  </si>
  <si>
    <t>Yardley</t>
  </si>
  <si>
    <t>Peta</t>
  </si>
  <si>
    <t>Fabian</t>
  </si>
  <si>
    <t>Todd</t>
  </si>
  <si>
    <t>Carney</t>
  </si>
  <si>
    <t>Howie</t>
  </si>
  <si>
    <t>Gracie</t>
  </si>
  <si>
    <t>Guthry</t>
  </si>
  <si>
    <t>Ocean Crest</t>
  </si>
  <si>
    <t>Lowell</t>
  </si>
  <si>
    <t>Neely</t>
  </si>
  <si>
    <t>Barn</t>
  </si>
  <si>
    <t>Craggie</t>
  </si>
  <si>
    <t>Alick</t>
  </si>
  <si>
    <t>Jannel</t>
  </si>
  <si>
    <t>Alon</t>
  </si>
  <si>
    <t>Chiarra</t>
  </si>
  <si>
    <t>Nellie</t>
  </si>
  <si>
    <t>Jasmina</t>
  </si>
  <si>
    <t>Brewer</t>
  </si>
  <si>
    <t>Allyce</t>
  </si>
  <si>
    <t>Surf and Sand</t>
  </si>
  <si>
    <t>Tabbie</t>
  </si>
  <si>
    <t>Stinky</t>
  </si>
  <si>
    <t>Stephi</t>
  </si>
  <si>
    <t>Gilberta</t>
  </si>
  <si>
    <t>Surf Resonance</t>
  </si>
  <si>
    <t>Michail</t>
  </si>
  <si>
    <t>Holly-anne</t>
  </si>
  <si>
    <t>Lizbeth</t>
  </si>
  <si>
    <t>Kassandra</t>
  </si>
  <si>
    <t>Joachim</t>
  </si>
  <si>
    <t>Lowrance</t>
  </si>
  <si>
    <t>Shell</t>
  </si>
  <si>
    <t>Bendicty</t>
  </si>
  <si>
    <t>Brooks</t>
  </si>
  <si>
    <t>Wenda</t>
  </si>
  <si>
    <t>Luther</t>
  </si>
  <si>
    <t>Floyd</t>
  </si>
  <si>
    <t>Arty</t>
  </si>
  <si>
    <t>Cary</t>
  </si>
  <si>
    <t>Godiva</t>
  </si>
  <si>
    <t>Lianne</t>
  </si>
  <si>
    <t>Doyle</t>
  </si>
  <si>
    <t>Whitney</t>
  </si>
  <si>
    <t>Emyle</t>
  </si>
  <si>
    <t>Trude</t>
  </si>
  <si>
    <t>Dyanna</t>
  </si>
  <si>
    <t>Dionis</t>
  </si>
  <si>
    <t>John</t>
  </si>
  <si>
    <t>Law</t>
  </si>
  <si>
    <t>Carlen</t>
  </si>
  <si>
    <t>Raymund</t>
  </si>
  <si>
    <t>Adrienne</t>
  </si>
  <si>
    <t>Reece</t>
  </si>
  <si>
    <t>Mavra</t>
  </si>
  <si>
    <t>Delainey</t>
  </si>
  <si>
    <t>Griswold</t>
  </si>
  <si>
    <t>Jay</t>
  </si>
  <si>
    <t>Felicia</t>
  </si>
  <si>
    <t>Shep</t>
  </si>
  <si>
    <t>Charlene</t>
  </si>
  <si>
    <t>Surf Thrill</t>
  </si>
  <si>
    <t>L;urette</t>
  </si>
  <si>
    <t>Pavel</t>
  </si>
  <si>
    <t>Reef Surfer</t>
  </si>
  <si>
    <t>Alica</t>
  </si>
  <si>
    <t>Archibald</t>
  </si>
  <si>
    <t>Hank</t>
  </si>
  <si>
    <t>Bunni</t>
  </si>
  <si>
    <t>Chan</t>
  </si>
  <si>
    <t>Hillary</t>
  </si>
  <si>
    <t>Nobe</t>
  </si>
  <si>
    <t>Lenette</t>
  </si>
  <si>
    <t>Zea</t>
  </si>
  <si>
    <t>Ximenez</t>
  </si>
  <si>
    <t>Alia</t>
  </si>
  <si>
    <t>Surf Tradewinds</t>
  </si>
  <si>
    <t>Marika</t>
  </si>
  <si>
    <t>Archy</t>
  </si>
  <si>
    <t>Haydon</t>
  </si>
  <si>
    <t>Rhiamon</t>
  </si>
  <si>
    <t>Surf Culture</t>
  </si>
  <si>
    <t>Pegeen</t>
  </si>
  <si>
    <t>Lynsey</t>
  </si>
  <si>
    <t>Surf Expedition</t>
  </si>
  <si>
    <t>Ray</t>
  </si>
  <si>
    <t>Maritime Surf</t>
  </si>
  <si>
    <t>Dacia</t>
  </si>
  <si>
    <t>Miller</t>
  </si>
  <si>
    <t>Vivie</t>
  </si>
  <si>
    <t>Mariya</t>
  </si>
  <si>
    <t>Rosy</t>
  </si>
  <si>
    <t>Rachel</t>
  </si>
  <si>
    <t>Lucias</t>
  </si>
  <si>
    <t>Bealle</t>
  </si>
  <si>
    <t>Saidee</t>
  </si>
  <si>
    <t>Swell Surf Co.</t>
  </si>
  <si>
    <t>Erek</t>
  </si>
  <si>
    <t>Cleon</t>
  </si>
  <si>
    <t>Valentijn</t>
  </si>
  <si>
    <t>Olga</t>
  </si>
  <si>
    <t>Pattin</t>
  </si>
  <si>
    <t>Randene</t>
  </si>
  <si>
    <t>Surfer's Point</t>
  </si>
  <si>
    <t>Cyb</t>
  </si>
  <si>
    <t>Horizon Surf</t>
  </si>
  <si>
    <t>Amby</t>
  </si>
  <si>
    <t>Date</t>
  </si>
  <si>
    <t>Surf &amp; Sand Adventures</t>
  </si>
  <si>
    <t>Contacts</t>
  </si>
  <si>
    <t>Customer</t>
  </si>
  <si>
    <t>Sunset Surf Shop</t>
  </si>
  <si>
    <t>Customer List</t>
  </si>
  <si>
    <t>Name Match</t>
  </si>
  <si>
    <t>Year Match</t>
  </si>
  <si>
    <t>AND Logic</t>
  </si>
  <si>
    <t>FILTER Function Explained</t>
  </si>
  <si>
    <t>FILTER with Multiple Criteria</t>
  </si>
  <si>
    <t>Copy Down FILTER</t>
  </si>
  <si>
    <t>FILTER Function with Tables</t>
  </si>
  <si>
    <t>Matches</t>
  </si>
  <si>
    <t>Choose Rows</t>
  </si>
  <si>
    <t>Row</t>
  </si>
  <si>
    <t>Non-Adjacent Columns</t>
  </si>
  <si>
    <t>Year</t>
  </si>
  <si>
    <t>XLOOKUP</t>
  </si>
  <si>
    <t>FILTER vs XLOOKUP</t>
  </si>
  <si>
    <t>FILTER</t>
  </si>
  <si>
    <t>OR Logic</t>
  </si>
  <si>
    <t>In or after: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</si>
</sst>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C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/>
    <xf numFmtId="14" fontId="0" fillId="0" borderId="0" xfId="0" applyNumberFormat="1"/>
    <xf numFmtId="0" fontId="1" fillId="3" borderId="0" xfId="0" applyFont="1" applyFill="1"/>
    <xf numFmtId="0" fontId="2" fillId="2" borderId="1" xfId="0" applyFont="1" applyFill="1" applyBorder="1"/>
    <xf numFmtId="0" fontId="3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4" borderId="0" xfId="0" applyFont="1" applyFill="1"/>
    <xf numFmtId="0" fontId="0" fillId="4" borderId="0" xfId="0" applyFill="1"/>
    <xf numFmtId="164" fontId="0" fillId="4" borderId="0" xfId="0" applyNumberFormat="1" applyFill="1"/>
    <xf numFmtId="0" fontId="0" fillId="0" borderId="0" xfId="0" applyNumberForma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DD2A49-3C5A-4679-9032-AE1FB16B0935}" name="tblContacts" displayName="tblContacts" ref="G6:L484" totalsRowShown="0">
  <autoFilter ref="G6:L484" xr:uid="{C0597129-E2AB-4418-B45A-AF20D6206317}"/>
  <tableColumns count="6">
    <tableColumn id="1" xr3:uid="{676110B3-BE7E-4A9E-A733-BAFBCA5D2436}" name="Customer Name"/>
    <tableColumn id="2" xr3:uid="{B9F6743B-C064-4202-A3F6-8A591C4C0544}" name="Date"/>
    <tableColumn id="3" xr3:uid="{A2EE5242-7A3A-4F21-87D4-BCFDF911F899}" name="Contact Name"/>
    <tableColumn id="4" xr3:uid="{554ACD77-A3E9-428E-9370-E05FB8E07C11}" name="Phone Number"/>
    <tableColumn id="5" xr3:uid="{812F570E-3FBB-4911-AD21-C658E36309C9}" name="City"/>
    <tableColumn id="6" xr3:uid="{519A06A3-1C2F-43AD-B3C2-2C927782A56F}" name="State"/>
  </tableColumns>
  <tableStyleInfo name="TableStyleLight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D515EFA-6C5D-4A26-AC8F-6E574F07CB1F}" name="tblContacts3" displayName="tblContacts3" ref="G6:L484" totalsRowShown="0">
  <autoFilter ref="G6:L484" xr:uid="{C0597129-E2AB-4418-B45A-AF20D6206317}"/>
  <tableColumns count="6">
    <tableColumn id="1" xr3:uid="{7A19C951-6098-45B5-9EEA-C792358B5252}" name="Customer Name"/>
    <tableColumn id="2" xr3:uid="{94FE7C1D-F6F6-4B7D-ADF6-0E9F77969F2F}" name="Date"/>
    <tableColumn id="3" xr3:uid="{DE065A8C-807B-4789-9699-19786F053FCB}" name="Contact Name"/>
    <tableColumn id="4" xr3:uid="{3D0400CB-DDC2-41C9-8B9C-49E20ED832DB}" name="Phone Number"/>
    <tableColumn id="5" xr3:uid="{AAF341C5-6526-4C39-AD1A-83E26243C347}" name="City"/>
    <tableColumn id="6" xr3:uid="{F542253F-3EAD-4D99-8F6A-536E762AA164}" name="State"/>
  </tableColumns>
  <tableStyleInfo name="TableStyleLight1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DC09449-60EC-4A77-B34E-CBFB71C3CCB5}" name="tblContacts6" displayName="tblContacts6" ref="G6:L484" totalsRowShown="0">
  <autoFilter ref="G6:L484" xr:uid="{C0597129-E2AB-4418-B45A-AF20D6206317}"/>
  <tableColumns count="6">
    <tableColumn id="1" xr3:uid="{F4DDB30C-47E1-4504-A12D-21F59A769EB2}" name="Customer Name"/>
    <tableColumn id="2" xr3:uid="{D788379A-062F-4497-8F80-C207AAEB09EC}" name="Date"/>
    <tableColumn id="3" xr3:uid="{2902A39B-5CB7-4E67-8476-3FB6B9BBF15D}" name="Contact Name"/>
    <tableColumn id="4" xr3:uid="{51783B62-D4F7-463C-B9E6-0FB55AC7C763}" name="Phone Number"/>
    <tableColumn id="5" xr3:uid="{1D1E8E2E-9A85-48AC-BCDA-2508D4E1059E}" name="City"/>
    <tableColumn id="6" xr3:uid="{C34C7E67-C37B-4EF6-8DF7-330DACD3BFE1}" name="State"/>
  </tableColumns>
  <tableStyleInfo name="TableStyleLight1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97CD383-DE78-4624-AE8B-B59C0E255A45}" name="tblContacts4" displayName="tblContacts4" ref="I6:N484" totalsRowShown="0">
  <autoFilter ref="I6:N484" xr:uid="{C0597129-E2AB-4418-B45A-AF20D6206317}"/>
  <tableColumns count="6">
    <tableColumn id="1" xr3:uid="{EDC1E80B-B97F-440E-851F-82D8ABF2EA43}" name="Customer Name"/>
    <tableColumn id="2" xr3:uid="{379B9EED-C698-4615-9F20-3679690324E8}" name="Date"/>
    <tableColumn id="3" xr3:uid="{4D06696E-3538-49A5-AF84-439148F8A60D}" name="Contact Name"/>
    <tableColumn id="4" xr3:uid="{12723BE9-BDE1-4C3A-B586-1E7D50597596}" name="Phone Number"/>
    <tableColumn id="5" xr3:uid="{B2D0A27C-F474-43CA-B047-CCEA60B9CB63}" name="City"/>
    <tableColumn id="6" xr3:uid="{110CADEA-4D9B-4298-9D62-04C1FF21A63C}" name="State"/>
  </tableColumns>
  <tableStyleInfo name="TableStyleLight1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9796AA5-6684-48A7-B1B5-05080EDA4B3C}" name="tblContacts2" displayName="tblContacts2" ref="G7:Q485" totalsRowShown="0">
  <autoFilter ref="G7:Q485" xr:uid="{C0597129-E2AB-4418-B45A-AF20D6206317}"/>
  <tableColumns count="11">
    <tableColumn id="1" xr3:uid="{0FB8466B-579E-489D-956E-528B8FBEFBA1}" name="Customer Name"/>
    <tableColumn id="2" xr3:uid="{BDDA1439-65DF-4D26-AA08-B148BF54F765}" name="Date"/>
    <tableColumn id="10" xr3:uid="{AB87CD69-8767-4216-B8E8-77F93209D99F}" name="Year" dataDxfId="7">
      <calculatedColumnFormula>YEAR(tblContacts2[[#This Row],[Date]])</calculatedColumnFormula>
    </tableColumn>
    <tableColumn id="3" xr3:uid="{BF717674-EC94-4181-8500-D9C3E2B2843F}" name="Contact Name"/>
    <tableColumn id="4" xr3:uid="{816C4444-9EBF-492B-9CF8-4191D0FF1C49}" name="Phone Number"/>
    <tableColumn id="5" xr3:uid="{DC38E5DA-CBC7-430F-8968-1D415F5915B2}" name="City"/>
    <tableColumn id="6" xr3:uid="{644D1640-98D0-40D7-8911-A6FA214C2F8A}" name="State"/>
    <tableColumn id="7" xr3:uid="{71E4712B-3178-4C8E-BFF2-5AA0689047E1}" name="Name Match" dataDxfId="0">
      <calculatedColumnFormula>tblContacts2[[#This Row],[Customer Name]]=$B$5</calculatedColumnFormula>
    </tableColumn>
    <tableColumn id="8" xr3:uid="{9C94464E-7774-49E2-ACFC-9737B321AC6A}" name="Year Match" dataDxfId="3">
      <calculatedColumnFormula>tblContacts2[[#This Row],[Year]]&gt;=2023</calculatedColumnFormula>
    </tableColumn>
    <tableColumn id="9" xr3:uid="{04008EB1-2D5C-442C-89D5-DD5293E0A844}" name="AND Logic" dataDxfId="1">
      <calculatedColumnFormula>tblContacts2[[#This Row],[Name Match]]*tblContacts2[[#This Row],[Year Match]]</calculatedColumnFormula>
    </tableColumn>
    <tableColumn id="11" xr3:uid="{C8009B25-AFC6-47BE-B23D-0C6017DB5013}" name="OR Logic" dataDxfId="2">
      <calculatedColumnFormula>tblContacts2[[#This Row],[Name Match]]+tblContacts2[[#This Row],[Year Match]]</calculatedColumnFormula>
    </tableColumn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7129-E2AB-4418-B45A-AF20D6206317}">
  <dimension ref="B1:R22"/>
  <sheetViews>
    <sheetView workbookViewId="0">
      <selection activeCell="B4" sqref="B4:D4"/>
    </sheetView>
  </sheetViews>
  <sheetFormatPr defaultRowHeight="15" x14ac:dyDescent="0.25"/>
  <cols>
    <col min="1" max="1" width="3.7109375" customWidth="1"/>
    <col min="2" max="2" width="16.5703125" customWidth="1"/>
    <col min="3" max="3" width="14" bestFit="1" customWidth="1"/>
    <col min="4" max="4" width="15.5703125" customWidth="1"/>
    <col min="7" max="7" width="18.140625" bestFit="1" customWidth="1"/>
    <col min="8" max="8" width="16.28515625" bestFit="1" customWidth="1"/>
    <col min="9" max="9" width="16.85546875" bestFit="1" customWidth="1"/>
    <col min="10" max="10" width="18" bestFit="1" customWidth="1"/>
    <col min="11" max="11" width="9.7109375" bestFit="1" customWidth="1"/>
    <col min="18" max="18" width="9.42578125" bestFit="1" customWidth="1"/>
  </cols>
  <sheetData>
    <row r="1" spans="2:18" s="5" customFormat="1" ht="30" customHeight="1" x14ac:dyDescent="0.35">
      <c r="B1" s="5" t="s">
        <v>717</v>
      </c>
    </row>
    <row r="3" spans="2:18" x14ac:dyDescent="0.25">
      <c r="G3" s="6" t="b">
        <v>0</v>
      </c>
    </row>
    <row r="4" spans="2:18" x14ac:dyDescent="0.25">
      <c r="B4" s="7" t="s">
        <v>711</v>
      </c>
      <c r="C4" s="7" t="s">
        <v>1</v>
      </c>
      <c r="D4" s="7" t="s">
        <v>2</v>
      </c>
      <c r="G4" s="4" t="s">
        <v>0</v>
      </c>
      <c r="H4" s="4" t="s">
        <v>1</v>
      </c>
      <c r="I4" s="4" t="s">
        <v>2</v>
      </c>
      <c r="J4" s="4" t="s">
        <v>3</v>
      </c>
      <c r="K4" s="4" t="s">
        <v>4</v>
      </c>
    </row>
    <row r="5" spans="2:18" x14ac:dyDescent="0.25">
      <c r="B5" t="s">
        <v>16</v>
      </c>
      <c r="C5" t="str" cm="1">
        <f t="array" ref="C5:D6">_xlfn._xlws.FILTER(H5:I22,G5:G22=B5,"Not Found")</f>
        <v>Kikelia</v>
      </c>
      <c r="D5" s="1">
        <v>5552101719</v>
      </c>
      <c r="G5" t="s">
        <v>5</v>
      </c>
      <c r="H5" t="s">
        <v>6</v>
      </c>
      <c r="I5" s="1">
        <v>5552031671</v>
      </c>
      <c r="J5" t="s">
        <v>7</v>
      </c>
      <c r="K5" t="s">
        <v>8</v>
      </c>
      <c r="R5" s="3"/>
    </row>
    <row r="6" spans="2:18" x14ac:dyDescent="0.25">
      <c r="C6" t="str">
        <v>Christos</v>
      </c>
      <c r="D6" s="1">
        <v>5552156082</v>
      </c>
      <c r="G6" t="s">
        <v>9</v>
      </c>
      <c r="H6" t="s">
        <v>10</v>
      </c>
      <c r="I6" s="1">
        <v>5552053422</v>
      </c>
      <c r="J6" t="s">
        <v>11</v>
      </c>
      <c r="K6" t="s">
        <v>12</v>
      </c>
      <c r="R6" s="3"/>
    </row>
    <row r="7" spans="2:18" x14ac:dyDescent="0.25">
      <c r="D7" s="1"/>
      <c r="G7" t="s">
        <v>13</v>
      </c>
      <c r="H7" t="s">
        <v>14</v>
      </c>
      <c r="I7" s="1">
        <v>5552086767</v>
      </c>
      <c r="J7" t="s">
        <v>15</v>
      </c>
      <c r="K7" t="s">
        <v>12</v>
      </c>
    </row>
    <row r="8" spans="2:18" x14ac:dyDescent="0.25">
      <c r="D8" s="1"/>
      <c r="G8" t="s">
        <v>712</v>
      </c>
      <c r="H8" t="s">
        <v>46</v>
      </c>
      <c r="I8" s="1">
        <v>5552264675</v>
      </c>
      <c r="J8" t="s">
        <v>47</v>
      </c>
      <c r="K8" t="s">
        <v>8</v>
      </c>
    </row>
    <row r="9" spans="2:18" x14ac:dyDescent="0.25">
      <c r="D9" s="1"/>
      <c r="G9" t="s">
        <v>234</v>
      </c>
      <c r="H9" t="s">
        <v>235</v>
      </c>
      <c r="I9" s="1">
        <v>5553839979</v>
      </c>
      <c r="J9" t="s">
        <v>67</v>
      </c>
      <c r="K9" t="s">
        <v>8</v>
      </c>
    </row>
    <row r="10" spans="2:18" x14ac:dyDescent="0.25">
      <c r="D10" s="1"/>
      <c r="G10" t="s">
        <v>16</v>
      </c>
      <c r="H10" t="s">
        <v>17</v>
      </c>
      <c r="I10" s="1">
        <v>5552101719</v>
      </c>
      <c r="J10" t="s">
        <v>18</v>
      </c>
      <c r="K10" t="s">
        <v>12</v>
      </c>
    </row>
    <row r="11" spans="2:18" x14ac:dyDescent="0.25">
      <c r="D11" s="10"/>
      <c r="G11" t="s">
        <v>22</v>
      </c>
      <c r="H11" t="s">
        <v>23</v>
      </c>
      <c r="I11" s="1">
        <v>5552143357</v>
      </c>
      <c r="J11" t="s">
        <v>24</v>
      </c>
      <c r="K11" t="s">
        <v>12</v>
      </c>
    </row>
    <row r="12" spans="2:18" x14ac:dyDescent="0.25">
      <c r="D12" s="10"/>
      <c r="G12" t="s">
        <v>25</v>
      </c>
      <c r="H12" t="s">
        <v>26</v>
      </c>
      <c r="I12" s="1">
        <v>5552149758</v>
      </c>
      <c r="J12" t="s">
        <v>27</v>
      </c>
      <c r="K12" t="s">
        <v>28</v>
      </c>
    </row>
    <row r="13" spans="2:18" x14ac:dyDescent="0.25">
      <c r="D13" s="10"/>
      <c r="G13" t="s">
        <v>234</v>
      </c>
      <c r="H13" t="s">
        <v>450</v>
      </c>
      <c r="I13" s="1">
        <v>5556386203</v>
      </c>
      <c r="J13" t="s">
        <v>67</v>
      </c>
      <c r="K13" t="s">
        <v>8</v>
      </c>
    </row>
    <row r="14" spans="2:18" x14ac:dyDescent="0.25">
      <c r="D14" s="10"/>
      <c r="G14" t="s">
        <v>16</v>
      </c>
      <c r="H14" t="s">
        <v>30</v>
      </c>
      <c r="I14" s="1">
        <v>5552156082</v>
      </c>
      <c r="J14" t="s">
        <v>31</v>
      </c>
      <c r="K14" t="s">
        <v>12</v>
      </c>
    </row>
    <row r="15" spans="2:18" x14ac:dyDescent="0.25">
      <c r="D15" s="10"/>
      <c r="G15" t="s">
        <v>32</v>
      </c>
      <c r="H15" t="s">
        <v>33</v>
      </c>
      <c r="I15" s="1">
        <v>5552158213</v>
      </c>
      <c r="J15" t="s">
        <v>34</v>
      </c>
      <c r="K15" t="s">
        <v>12</v>
      </c>
    </row>
    <row r="16" spans="2:18" x14ac:dyDescent="0.25">
      <c r="D16" s="10"/>
      <c r="G16" t="s">
        <v>35</v>
      </c>
      <c r="H16" t="s">
        <v>36</v>
      </c>
      <c r="I16" s="1">
        <v>5552161499</v>
      </c>
      <c r="J16" t="s">
        <v>37</v>
      </c>
      <c r="K16" t="s">
        <v>8</v>
      </c>
    </row>
    <row r="17" spans="4:11" x14ac:dyDescent="0.25">
      <c r="D17" s="10"/>
      <c r="G17" t="s">
        <v>712</v>
      </c>
      <c r="H17" t="s">
        <v>121</v>
      </c>
      <c r="I17" s="1">
        <v>5552879911</v>
      </c>
      <c r="J17" t="s">
        <v>47</v>
      </c>
      <c r="K17" t="s">
        <v>8</v>
      </c>
    </row>
    <row r="18" spans="4:11" x14ac:dyDescent="0.25">
      <c r="G18" t="s">
        <v>38</v>
      </c>
      <c r="H18" t="s">
        <v>39</v>
      </c>
      <c r="I18" s="1">
        <v>5552169194</v>
      </c>
      <c r="J18" t="s">
        <v>40</v>
      </c>
      <c r="K18" t="s">
        <v>8</v>
      </c>
    </row>
    <row r="19" spans="4:11" x14ac:dyDescent="0.25">
      <c r="G19" t="s">
        <v>712</v>
      </c>
      <c r="H19" t="s">
        <v>230</v>
      </c>
      <c r="I19" s="1">
        <v>5553794109</v>
      </c>
      <c r="J19" t="s">
        <v>47</v>
      </c>
      <c r="K19" t="s">
        <v>8</v>
      </c>
    </row>
    <row r="20" spans="4:11" x14ac:dyDescent="0.25">
      <c r="G20" t="s">
        <v>41</v>
      </c>
      <c r="H20" t="s">
        <v>42</v>
      </c>
      <c r="I20" s="1">
        <v>5552202998</v>
      </c>
      <c r="J20" t="s">
        <v>40</v>
      </c>
      <c r="K20" t="s">
        <v>8</v>
      </c>
    </row>
    <row r="21" spans="4:11" x14ac:dyDescent="0.25">
      <c r="G21" t="s">
        <v>43</v>
      </c>
      <c r="H21" t="s">
        <v>44</v>
      </c>
      <c r="I21" s="1">
        <v>5552212337</v>
      </c>
      <c r="J21" t="s">
        <v>45</v>
      </c>
      <c r="K21" t="s">
        <v>8</v>
      </c>
    </row>
    <row r="22" spans="4:11" x14ac:dyDescent="0.25">
      <c r="G22" t="s">
        <v>48</v>
      </c>
      <c r="H22" t="s">
        <v>49</v>
      </c>
      <c r="I22" s="1">
        <v>5552267646</v>
      </c>
      <c r="J22" t="s">
        <v>50</v>
      </c>
      <c r="K22" t="s">
        <v>8</v>
      </c>
    </row>
  </sheetData>
  <autoFilter ref="G4:K22" xr:uid="{C0597129-E2AB-4418-B45A-AF20D6206317}"/>
  <conditionalFormatting sqref="G5:G22">
    <cfRule type="expression" dxfId="6" priority="3">
      <formula>AND($B$5=$G5,$G$3)</formula>
    </cfRule>
  </conditionalFormatting>
  <dataValidations count="1">
    <dataValidation type="list" allowBlank="1" showInputMessage="1" showErrorMessage="1" sqref="B5" xr:uid="{9C1CB9FF-A71A-40EA-B208-28F37F2DE622}">
      <formula1>$G$5:$G$22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3711-038F-405A-A877-1BE1FCC5C865}">
  <dimension ref="B1:S22"/>
  <sheetViews>
    <sheetView workbookViewId="0">
      <selection activeCell="C5" sqref="C5"/>
    </sheetView>
  </sheetViews>
  <sheetFormatPr defaultRowHeight="15" x14ac:dyDescent="0.25"/>
  <cols>
    <col min="1" max="1" width="3.7109375" customWidth="1"/>
    <col min="2" max="2" width="16.5703125" customWidth="1"/>
    <col min="3" max="3" width="11.42578125" customWidth="1"/>
    <col min="4" max="4" width="13.85546875" bestFit="1" customWidth="1"/>
    <col min="7" max="7" width="19.5703125" bestFit="1" customWidth="1"/>
    <col min="8" max="8" width="10.5703125" bestFit="1" customWidth="1"/>
    <col min="9" max="9" width="12.7109375" bestFit="1" customWidth="1"/>
    <col min="10" max="10" width="13.85546875" customWidth="1"/>
    <col min="11" max="11" width="16.28515625" bestFit="1" customWidth="1"/>
    <col min="12" max="12" width="13.28515625" bestFit="1" customWidth="1"/>
    <col min="19" max="19" width="9.42578125" bestFit="1" customWidth="1"/>
  </cols>
  <sheetData>
    <row r="1" spans="2:19" s="5" customFormat="1" ht="30" customHeight="1" x14ac:dyDescent="0.35">
      <c r="B1" s="5" t="s">
        <v>727</v>
      </c>
    </row>
    <row r="3" spans="2:19" x14ac:dyDescent="0.25">
      <c r="G3" s="6" t="b">
        <v>0</v>
      </c>
    </row>
    <row r="4" spans="2:19" x14ac:dyDescent="0.25">
      <c r="B4" s="7" t="s">
        <v>728</v>
      </c>
      <c r="C4" s="8"/>
      <c r="D4" s="8"/>
      <c r="G4" s="4" t="s">
        <v>0</v>
      </c>
      <c r="H4" s="4" t="s">
        <v>708</v>
      </c>
      <c r="I4" s="4" t="s">
        <v>1</v>
      </c>
      <c r="J4" s="4" t="s">
        <v>2</v>
      </c>
      <c r="K4" s="4" t="s">
        <v>3</v>
      </c>
      <c r="L4" s="4" t="s">
        <v>4</v>
      </c>
    </row>
    <row r="5" spans="2:19" x14ac:dyDescent="0.25">
      <c r="B5" t="s">
        <v>712</v>
      </c>
      <c r="C5" t="str" cm="1">
        <f t="array" ref="C5:D7">_xlfn._xlws.FILTER(I5:J22,G5:G22=B5,"Not Found")</f>
        <v>Ketty</v>
      </c>
      <c r="D5" s="1">
        <v>5552264675</v>
      </c>
      <c r="G5" t="s">
        <v>5</v>
      </c>
      <c r="H5" s="3">
        <v>44932</v>
      </c>
      <c r="I5" t="s">
        <v>6</v>
      </c>
      <c r="J5" s="1">
        <v>5552031671</v>
      </c>
      <c r="K5" t="s">
        <v>7</v>
      </c>
      <c r="L5" t="s">
        <v>8</v>
      </c>
      <c r="S5" s="3"/>
    </row>
    <row r="6" spans="2:19" x14ac:dyDescent="0.25">
      <c r="C6" t="str">
        <v>Justine</v>
      </c>
      <c r="D6" s="1">
        <v>5552879911</v>
      </c>
      <c r="G6" t="s">
        <v>9</v>
      </c>
      <c r="H6" s="3">
        <v>44552</v>
      </c>
      <c r="I6" t="s">
        <v>10</v>
      </c>
      <c r="J6" s="1">
        <v>5552053422</v>
      </c>
      <c r="K6" t="s">
        <v>11</v>
      </c>
      <c r="L6" t="s">
        <v>12</v>
      </c>
      <c r="S6" s="3"/>
    </row>
    <row r="7" spans="2:19" x14ac:dyDescent="0.25">
      <c r="C7" t="str">
        <v>Inger</v>
      </c>
      <c r="D7" s="1">
        <v>5553794109</v>
      </c>
      <c r="G7" t="s">
        <v>13</v>
      </c>
      <c r="H7" s="3">
        <v>45031</v>
      </c>
      <c r="I7" t="s">
        <v>14</v>
      </c>
      <c r="J7" s="1">
        <v>5552086767</v>
      </c>
      <c r="K7" t="s">
        <v>15</v>
      </c>
      <c r="L7" t="s">
        <v>12</v>
      </c>
    </row>
    <row r="8" spans="2:19" x14ac:dyDescent="0.25">
      <c r="G8" t="s">
        <v>712</v>
      </c>
      <c r="H8" s="3">
        <v>45366</v>
      </c>
      <c r="I8" t="s">
        <v>46</v>
      </c>
      <c r="J8" s="1">
        <v>5552264675</v>
      </c>
      <c r="K8" t="s">
        <v>47</v>
      </c>
      <c r="L8" t="s">
        <v>8</v>
      </c>
    </row>
    <row r="9" spans="2:19" x14ac:dyDescent="0.25">
      <c r="D9" s="1"/>
      <c r="G9" t="s">
        <v>234</v>
      </c>
      <c r="H9" s="3">
        <v>44967</v>
      </c>
      <c r="I9" t="s">
        <v>235</v>
      </c>
      <c r="J9" s="1">
        <v>5553839979</v>
      </c>
      <c r="K9" t="s">
        <v>67</v>
      </c>
      <c r="L9" t="s">
        <v>8</v>
      </c>
    </row>
    <row r="10" spans="2:19" x14ac:dyDescent="0.25">
      <c r="D10" s="1"/>
      <c r="G10" t="s">
        <v>16</v>
      </c>
      <c r="H10" s="3">
        <v>44493</v>
      </c>
      <c r="I10" t="s">
        <v>17</v>
      </c>
      <c r="J10" s="1">
        <v>5552101719</v>
      </c>
      <c r="K10" t="s">
        <v>18</v>
      </c>
      <c r="L10" t="s">
        <v>12</v>
      </c>
    </row>
    <row r="11" spans="2:19" x14ac:dyDescent="0.25">
      <c r="B11" s="7" t="s">
        <v>726</v>
      </c>
      <c r="C11" s="8"/>
      <c r="D11" s="9"/>
      <c r="G11" t="s">
        <v>22</v>
      </c>
      <c r="H11" s="3">
        <v>43839</v>
      </c>
      <c r="I11" t="s">
        <v>23</v>
      </c>
      <c r="J11" s="1">
        <v>5552143357</v>
      </c>
      <c r="K11" t="s">
        <v>24</v>
      </c>
      <c r="L11" t="s">
        <v>12</v>
      </c>
    </row>
    <row r="12" spans="2:19" x14ac:dyDescent="0.25">
      <c r="B12" t="s">
        <v>712</v>
      </c>
      <c r="C12" t="str" cm="1">
        <f t="array" ref="C12:D12">_xlfn.XLOOKUP(B12,G5:G22,I5:J22)</f>
        <v>Ketty</v>
      </c>
      <c r="D12" s="1">
        <v>5552264675</v>
      </c>
      <c r="G12" t="s">
        <v>25</v>
      </c>
      <c r="H12" s="3">
        <v>44801</v>
      </c>
      <c r="I12" t="s">
        <v>26</v>
      </c>
      <c r="J12" s="1">
        <v>5552149758</v>
      </c>
      <c r="K12" t="s">
        <v>27</v>
      </c>
      <c r="L12" t="s">
        <v>28</v>
      </c>
    </row>
    <row r="13" spans="2:19" x14ac:dyDescent="0.25">
      <c r="G13" t="s">
        <v>234</v>
      </c>
      <c r="H13" s="3">
        <v>44373</v>
      </c>
      <c r="I13" t="s">
        <v>450</v>
      </c>
      <c r="J13" s="1">
        <v>5556386203</v>
      </c>
      <c r="K13" t="s">
        <v>67</v>
      </c>
      <c r="L13" t="s">
        <v>8</v>
      </c>
    </row>
    <row r="14" spans="2:19" x14ac:dyDescent="0.25">
      <c r="G14" t="s">
        <v>16</v>
      </c>
      <c r="H14" s="3">
        <v>44772</v>
      </c>
      <c r="I14" t="s">
        <v>30</v>
      </c>
      <c r="J14" s="1">
        <v>5552156082</v>
      </c>
      <c r="K14" t="s">
        <v>31</v>
      </c>
      <c r="L14" t="s">
        <v>12</v>
      </c>
    </row>
    <row r="15" spans="2:19" x14ac:dyDescent="0.25">
      <c r="G15" t="s">
        <v>32</v>
      </c>
      <c r="H15" s="3">
        <v>44956</v>
      </c>
      <c r="I15" t="s">
        <v>33</v>
      </c>
      <c r="J15" s="1">
        <v>5552158213</v>
      </c>
      <c r="K15" t="s">
        <v>34</v>
      </c>
      <c r="L15" t="s">
        <v>12</v>
      </c>
    </row>
    <row r="16" spans="2:19" x14ac:dyDescent="0.25">
      <c r="G16" t="s">
        <v>35</v>
      </c>
      <c r="H16" s="3">
        <v>43845</v>
      </c>
      <c r="I16" t="s">
        <v>36</v>
      </c>
      <c r="J16" s="1">
        <v>5552161499</v>
      </c>
      <c r="K16" t="s">
        <v>37</v>
      </c>
      <c r="L16" t="s">
        <v>8</v>
      </c>
    </row>
    <row r="17" spans="7:12" x14ac:dyDescent="0.25">
      <c r="G17" t="s">
        <v>712</v>
      </c>
      <c r="H17" s="3">
        <v>45373</v>
      </c>
      <c r="I17" t="s">
        <v>121</v>
      </c>
      <c r="J17" s="1">
        <v>5552879911</v>
      </c>
      <c r="K17" t="s">
        <v>47</v>
      </c>
      <c r="L17" t="s">
        <v>8</v>
      </c>
    </row>
    <row r="18" spans="7:12" x14ac:dyDescent="0.25">
      <c r="G18" t="s">
        <v>38</v>
      </c>
      <c r="H18" s="3">
        <v>45448</v>
      </c>
      <c r="I18" t="s">
        <v>39</v>
      </c>
      <c r="J18" s="1">
        <v>5552169194</v>
      </c>
      <c r="K18" t="s">
        <v>40</v>
      </c>
      <c r="L18" t="s">
        <v>8</v>
      </c>
    </row>
    <row r="19" spans="7:12" x14ac:dyDescent="0.25">
      <c r="G19" t="s">
        <v>712</v>
      </c>
      <c r="H19" s="3">
        <v>44585</v>
      </c>
      <c r="I19" t="s">
        <v>230</v>
      </c>
      <c r="J19" s="1">
        <v>5553794109</v>
      </c>
      <c r="K19" t="s">
        <v>47</v>
      </c>
      <c r="L19" t="s">
        <v>8</v>
      </c>
    </row>
    <row r="20" spans="7:12" x14ac:dyDescent="0.25">
      <c r="G20" t="s">
        <v>41</v>
      </c>
      <c r="H20" s="3">
        <v>44185</v>
      </c>
      <c r="I20" t="s">
        <v>42</v>
      </c>
      <c r="J20" s="1">
        <v>5552202998</v>
      </c>
      <c r="K20" t="s">
        <v>40</v>
      </c>
      <c r="L20" t="s">
        <v>8</v>
      </c>
    </row>
    <row r="21" spans="7:12" x14ac:dyDescent="0.25">
      <c r="G21" t="s">
        <v>43</v>
      </c>
      <c r="H21" s="3">
        <v>44760</v>
      </c>
      <c r="I21" t="s">
        <v>44</v>
      </c>
      <c r="J21" s="1">
        <v>5552212337</v>
      </c>
      <c r="K21" t="s">
        <v>45</v>
      </c>
      <c r="L21" t="s">
        <v>8</v>
      </c>
    </row>
    <row r="22" spans="7:12" x14ac:dyDescent="0.25">
      <c r="G22" t="s">
        <v>48</v>
      </c>
      <c r="H22" s="3">
        <v>45195</v>
      </c>
      <c r="I22" t="s">
        <v>49</v>
      </c>
      <c r="J22" s="1">
        <v>5552267646</v>
      </c>
      <c r="K22" t="s">
        <v>50</v>
      </c>
      <c r="L22" t="s">
        <v>8</v>
      </c>
    </row>
  </sheetData>
  <conditionalFormatting sqref="B5 G5:G22">
    <cfRule type="expression" dxfId="5" priority="2">
      <formula>AND($B$5=$G5,$G$3)</formula>
    </cfRule>
  </conditionalFormatting>
  <conditionalFormatting sqref="B12">
    <cfRule type="expression" dxfId="4" priority="5">
      <formula>AND($B$5=$G11,$G$3)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5A038-D721-492D-8D09-4EBBF4296B8F}">
  <dimension ref="B1:U484"/>
  <sheetViews>
    <sheetView workbookViewId="0">
      <selection activeCell="C5" sqref="C5"/>
    </sheetView>
  </sheetViews>
  <sheetFormatPr defaultRowHeight="15" x14ac:dyDescent="0.25"/>
  <cols>
    <col min="1" max="1" width="3.7109375" customWidth="1"/>
    <col min="2" max="2" width="16.5703125" customWidth="1"/>
    <col min="3" max="3" width="11.42578125" customWidth="1"/>
    <col min="4" max="4" width="13.85546875" bestFit="1" customWidth="1"/>
    <col min="7" max="7" width="21.5703125" bestFit="1" customWidth="1"/>
    <col min="8" max="8" width="10.5703125" bestFit="1" customWidth="1"/>
    <col min="9" max="9" width="16.28515625" bestFit="1" customWidth="1"/>
    <col min="10" max="10" width="16.85546875" bestFit="1" customWidth="1"/>
    <col min="11" max="11" width="18" bestFit="1" customWidth="1"/>
    <col min="12" max="12" width="14.42578125" bestFit="1" customWidth="1"/>
    <col min="19" max="19" width="9.42578125" bestFit="1" customWidth="1"/>
  </cols>
  <sheetData>
    <row r="1" spans="2:21" s="5" customFormat="1" ht="30" customHeight="1" x14ac:dyDescent="0.35">
      <c r="B1" s="5" t="s">
        <v>720</v>
      </c>
    </row>
    <row r="3" spans="2:21" x14ac:dyDescent="0.25">
      <c r="B3" s="2" t="s">
        <v>711</v>
      </c>
      <c r="C3" s="2" t="s">
        <v>710</v>
      </c>
    </row>
    <row r="4" spans="2:21" x14ac:dyDescent="0.25">
      <c r="B4" t="s">
        <v>712</v>
      </c>
      <c r="C4" t="str" cm="1">
        <f t="array" ref="C4:D7">_xlfn._xlws.FILTER(tblContacts[[Contact Name]:[Phone Number]],tblContacts[Customer Name]=B4)</f>
        <v>Ketty</v>
      </c>
      <c r="D4" s="1">
        <v>5552264675</v>
      </c>
      <c r="S4" s="3"/>
    </row>
    <row r="5" spans="2:21" x14ac:dyDescent="0.25">
      <c r="C5" t="str">
        <v>Justine</v>
      </c>
      <c r="D5" s="1">
        <v>5552879911</v>
      </c>
      <c r="S5" s="3"/>
    </row>
    <row r="6" spans="2:21" x14ac:dyDescent="0.25">
      <c r="C6" t="str">
        <v>Inger</v>
      </c>
      <c r="D6" s="1">
        <v>5553794109</v>
      </c>
      <c r="G6" t="s">
        <v>0</v>
      </c>
      <c r="H6" t="s">
        <v>708</v>
      </c>
      <c r="I6" t="s">
        <v>1</v>
      </c>
      <c r="J6" t="s">
        <v>2</v>
      </c>
      <c r="K6" t="s">
        <v>3</v>
      </c>
      <c r="L6" t="s">
        <v>4</v>
      </c>
      <c r="U6" s="2" t="s">
        <v>713</v>
      </c>
    </row>
    <row r="7" spans="2:21" x14ac:dyDescent="0.25">
      <c r="C7" t="str">
        <v>Jimmy</v>
      </c>
      <c r="D7" s="1">
        <v>5554385379</v>
      </c>
      <c r="G7" t="s">
        <v>5</v>
      </c>
      <c r="H7" s="3">
        <v>44932</v>
      </c>
      <c r="I7" t="s">
        <v>6</v>
      </c>
      <c r="J7" s="1">
        <v>5552031671</v>
      </c>
      <c r="K7" t="s">
        <v>7</v>
      </c>
      <c r="L7" t="s">
        <v>8</v>
      </c>
      <c r="U7" t="str" cm="1">
        <f t="array" ref="U7:U199">_xlfn._xlws.SORT(_xlfn.UNIQUE(G7:G484))</f>
        <v>Adventure Surf</v>
      </c>
    </row>
    <row r="8" spans="2:21" x14ac:dyDescent="0.25">
      <c r="D8" s="1"/>
      <c r="G8" t="s">
        <v>9</v>
      </c>
      <c r="H8" s="3">
        <v>44552</v>
      </c>
      <c r="I8" t="s">
        <v>10</v>
      </c>
      <c r="J8" s="1">
        <v>5552053422</v>
      </c>
      <c r="K8" t="s">
        <v>11</v>
      </c>
      <c r="L8" t="s">
        <v>12</v>
      </c>
      <c r="U8" t="str">
        <v>Aqua Edge</v>
      </c>
    </row>
    <row r="9" spans="2:21" x14ac:dyDescent="0.25">
      <c r="D9" s="1"/>
      <c r="G9" t="s">
        <v>13</v>
      </c>
      <c r="H9" s="3">
        <v>45031</v>
      </c>
      <c r="I9" t="s">
        <v>14</v>
      </c>
      <c r="J9" s="1">
        <v>5552086767</v>
      </c>
      <c r="K9" t="s">
        <v>15</v>
      </c>
      <c r="L9" t="s">
        <v>12</v>
      </c>
      <c r="U9" t="str">
        <v>Aqua Surf</v>
      </c>
    </row>
    <row r="10" spans="2:21" x14ac:dyDescent="0.25">
      <c r="D10" s="1"/>
      <c r="G10" t="s">
        <v>712</v>
      </c>
      <c r="H10" s="3">
        <v>45366</v>
      </c>
      <c r="I10" t="s">
        <v>46</v>
      </c>
      <c r="J10" s="1">
        <v>5552264675</v>
      </c>
      <c r="K10" t="s">
        <v>47</v>
      </c>
      <c r="L10" t="s">
        <v>8</v>
      </c>
      <c r="U10" t="str">
        <v>Bayside Boards</v>
      </c>
    </row>
    <row r="11" spans="2:21" x14ac:dyDescent="0.25">
      <c r="G11" t="s">
        <v>234</v>
      </c>
      <c r="H11" s="3">
        <v>44967</v>
      </c>
      <c r="I11" t="s">
        <v>235</v>
      </c>
      <c r="J11" s="1">
        <v>5553839979</v>
      </c>
      <c r="K11" t="s">
        <v>67</v>
      </c>
      <c r="L11" t="s">
        <v>8</v>
      </c>
      <c r="U11" t="str">
        <v>Beach Boys Surf</v>
      </c>
    </row>
    <row r="12" spans="2:21" x14ac:dyDescent="0.25">
      <c r="G12" t="s">
        <v>16</v>
      </c>
      <c r="H12" s="3">
        <v>44493</v>
      </c>
      <c r="I12" t="s">
        <v>17</v>
      </c>
      <c r="J12" s="1">
        <v>5552101719</v>
      </c>
      <c r="K12" t="s">
        <v>18</v>
      </c>
      <c r="L12" t="s">
        <v>12</v>
      </c>
      <c r="U12" t="str">
        <v>Beach Break Boards</v>
      </c>
    </row>
    <row r="13" spans="2:21" x14ac:dyDescent="0.25">
      <c r="G13" t="s">
        <v>19</v>
      </c>
      <c r="H13" s="3">
        <v>44525</v>
      </c>
      <c r="I13" t="s">
        <v>20</v>
      </c>
      <c r="J13" s="1">
        <v>5552109172</v>
      </c>
      <c r="K13" t="s">
        <v>21</v>
      </c>
      <c r="L13" t="s">
        <v>12</v>
      </c>
      <c r="U13" t="str">
        <v>Beach Breeze Surf</v>
      </c>
    </row>
    <row r="14" spans="2:21" x14ac:dyDescent="0.25">
      <c r="G14" t="s">
        <v>22</v>
      </c>
      <c r="H14" s="3">
        <v>43839</v>
      </c>
      <c r="I14" t="s">
        <v>23</v>
      </c>
      <c r="J14" s="1">
        <v>5552143357</v>
      </c>
      <c r="K14" t="s">
        <v>24</v>
      </c>
      <c r="L14" t="s">
        <v>12</v>
      </c>
      <c r="U14" t="str">
        <v>Beach Dancer</v>
      </c>
    </row>
    <row r="15" spans="2:21" x14ac:dyDescent="0.25">
      <c r="G15" t="s">
        <v>25</v>
      </c>
      <c r="H15" s="3">
        <v>44801</v>
      </c>
      <c r="I15" t="s">
        <v>26</v>
      </c>
      <c r="J15" s="1">
        <v>5552149758</v>
      </c>
      <c r="K15" t="s">
        <v>27</v>
      </c>
      <c r="L15" t="s">
        <v>28</v>
      </c>
      <c r="U15" t="str">
        <v>Beach Patrol Surf</v>
      </c>
    </row>
    <row r="16" spans="2:21" x14ac:dyDescent="0.25">
      <c r="G16" t="s">
        <v>234</v>
      </c>
      <c r="H16" s="3">
        <v>44373</v>
      </c>
      <c r="I16" t="s">
        <v>450</v>
      </c>
      <c r="J16" s="1">
        <v>5556386203</v>
      </c>
      <c r="K16" t="s">
        <v>67</v>
      </c>
      <c r="L16" t="s">
        <v>8</v>
      </c>
      <c r="U16" t="str">
        <v>Beach Surf Co.</v>
      </c>
    </row>
    <row r="17" spans="7:21" x14ac:dyDescent="0.25">
      <c r="G17" t="s">
        <v>29</v>
      </c>
      <c r="H17" s="3">
        <v>44772</v>
      </c>
      <c r="I17" t="s">
        <v>30</v>
      </c>
      <c r="J17" s="1">
        <v>5552156082</v>
      </c>
      <c r="K17" t="s">
        <v>31</v>
      </c>
      <c r="L17" t="s">
        <v>12</v>
      </c>
      <c r="U17" t="str">
        <v>Beach Wave</v>
      </c>
    </row>
    <row r="18" spans="7:21" x14ac:dyDescent="0.25">
      <c r="G18" t="s">
        <v>32</v>
      </c>
      <c r="H18" s="3">
        <v>44956</v>
      </c>
      <c r="I18" t="s">
        <v>33</v>
      </c>
      <c r="J18" s="1">
        <v>5552158213</v>
      </c>
      <c r="K18" t="s">
        <v>34</v>
      </c>
      <c r="L18" t="s">
        <v>12</v>
      </c>
      <c r="U18" t="str">
        <v>Beach Wind Surf</v>
      </c>
    </row>
    <row r="19" spans="7:21" x14ac:dyDescent="0.25">
      <c r="G19" t="s">
        <v>35</v>
      </c>
      <c r="H19" s="3">
        <v>43845</v>
      </c>
      <c r="I19" t="s">
        <v>36</v>
      </c>
      <c r="J19" s="1">
        <v>5552161499</v>
      </c>
      <c r="K19" t="s">
        <v>37</v>
      </c>
      <c r="L19" t="s">
        <v>8</v>
      </c>
      <c r="U19" t="str">
        <v>Beachcomber Boards</v>
      </c>
    </row>
    <row r="20" spans="7:21" x14ac:dyDescent="0.25">
      <c r="G20" t="s">
        <v>712</v>
      </c>
      <c r="H20" s="3">
        <v>45373</v>
      </c>
      <c r="I20" t="s">
        <v>121</v>
      </c>
      <c r="J20" s="1">
        <v>5552879911</v>
      </c>
      <c r="K20" t="s">
        <v>47</v>
      </c>
      <c r="L20" t="s">
        <v>8</v>
      </c>
      <c r="U20" t="str">
        <v>Beachfront Bliss</v>
      </c>
    </row>
    <row r="21" spans="7:21" x14ac:dyDescent="0.25">
      <c r="G21" t="s">
        <v>38</v>
      </c>
      <c r="H21" s="3">
        <v>45448</v>
      </c>
      <c r="I21" t="s">
        <v>39</v>
      </c>
      <c r="J21" s="1">
        <v>5552169194</v>
      </c>
      <c r="K21" t="s">
        <v>40</v>
      </c>
      <c r="L21" t="s">
        <v>8</v>
      </c>
      <c r="U21" t="str">
        <v>Beachfront Boys Surf</v>
      </c>
    </row>
    <row r="22" spans="7:21" x14ac:dyDescent="0.25">
      <c r="G22" t="s">
        <v>41</v>
      </c>
      <c r="H22" s="3">
        <v>44185</v>
      </c>
      <c r="I22" t="s">
        <v>42</v>
      </c>
      <c r="J22" s="1">
        <v>5552202998</v>
      </c>
      <c r="K22" t="s">
        <v>40</v>
      </c>
      <c r="L22" t="s">
        <v>8</v>
      </c>
      <c r="U22" t="str">
        <v>Beachfront Surf</v>
      </c>
    </row>
    <row r="23" spans="7:21" x14ac:dyDescent="0.25">
      <c r="G23" t="s">
        <v>43</v>
      </c>
      <c r="H23" s="3">
        <v>44760</v>
      </c>
      <c r="I23" t="s">
        <v>44</v>
      </c>
      <c r="J23" s="1">
        <v>5552212337</v>
      </c>
      <c r="K23" t="s">
        <v>45</v>
      </c>
      <c r="L23" t="s">
        <v>8</v>
      </c>
      <c r="U23" t="str">
        <v>Beachfront Surf Co.</v>
      </c>
    </row>
    <row r="24" spans="7:21" x14ac:dyDescent="0.25">
      <c r="G24" t="s">
        <v>48</v>
      </c>
      <c r="H24" s="3">
        <v>45195</v>
      </c>
      <c r="I24" t="s">
        <v>49</v>
      </c>
      <c r="J24" s="1">
        <v>5552267646</v>
      </c>
      <c r="K24" t="s">
        <v>50</v>
      </c>
      <c r="L24" t="s">
        <v>8</v>
      </c>
      <c r="U24" t="str">
        <v>Beachside Bliss</v>
      </c>
    </row>
    <row r="25" spans="7:21" x14ac:dyDescent="0.25">
      <c r="G25" t="s">
        <v>51</v>
      </c>
      <c r="H25" s="3">
        <v>44854</v>
      </c>
      <c r="I25" t="s">
        <v>52</v>
      </c>
      <c r="J25" s="1">
        <v>5552300019</v>
      </c>
      <c r="K25" t="s">
        <v>53</v>
      </c>
      <c r="L25" t="s">
        <v>8</v>
      </c>
      <c r="U25" t="str">
        <v>Beachside Boards</v>
      </c>
    </row>
    <row r="26" spans="7:21" x14ac:dyDescent="0.25">
      <c r="G26" t="s">
        <v>54</v>
      </c>
      <c r="H26" s="3">
        <v>44922</v>
      </c>
      <c r="I26" t="s">
        <v>55</v>
      </c>
      <c r="J26" s="1">
        <v>5552322832</v>
      </c>
      <c r="K26" t="s">
        <v>50</v>
      </c>
      <c r="L26" t="s">
        <v>8</v>
      </c>
      <c r="U26" t="str">
        <v>Beachside Shred</v>
      </c>
    </row>
    <row r="27" spans="7:21" x14ac:dyDescent="0.25">
      <c r="G27" t="s">
        <v>56</v>
      </c>
      <c r="H27" s="3">
        <v>45341</v>
      </c>
      <c r="I27" t="s">
        <v>57</v>
      </c>
      <c r="J27" s="1">
        <v>5552361740</v>
      </c>
      <c r="K27" t="s">
        <v>58</v>
      </c>
      <c r="L27" t="s">
        <v>8</v>
      </c>
      <c r="U27" t="str">
        <v>Big Surf</v>
      </c>
    </row>
    <row r="28" spans="7:21" x14ac:dyDescent="0.25">
      <c r="G28" t="s">
        <v>59</v>
      </c>
      <c r="H28" s="3">
        <v>44202</v>
      </c>
      <c r="I28" t="s">
        <v>60</v>
      </c>
      <c r="J28" s="1">
        <v>5552370438</v>
      </c>
      <c r="K28" t="s">
        <v>61</v>
      </c>
      <c r="L28" t="s">
        <v>12</v>
      </c>
      <c r="U28" t="str">
        <v>Big Wave Surf</v>
      </c>
    </row>
    <row r="29" spans="7:21" x14ac:dyDescent="0.25">
      <c r="G29" t="s">
        <v>62</v>
      </c>
      <c r="H29" s="3">
        <v>44678</v>
      </c>
      <c r="I29" t="s">
        <v>63</v>
      </c>
      <c r="J29" s="1">
        <v>5552419601</v>
      </c>
      <c r="K29" t="s">
        <v>64</v>
      </c>
      <c r="L29" t="s">
        <v>8</v>
      </c>
      <c r="U29" t="str">
        <v>Blue Crest Surf</v>
      </c>
    </row>
    <row r="30" spans="7:21" x14ac:dyDescent="0.25">
      <c r="G30" t="s">
        <v>65</v>
      </c>
      <c r="H30" s="3">
        <v>45197</v>
      </c>
      <c r="I30" t="s">
        <v>66</v>
      </c>
      <c r="J30" s="1">
        <v>5552441639</v>
      </c>
      <c r="K30" t="s">
        <v>67</v>
      </c>
      <c r="L30" t="s">
        <v>8</v>
      </c>
      <c r="U30" t="str">
        <v>Blue Horizon Surf</v>
      </c>
    </row>
    <row r="31" spans="7:21" x14ac:dyDescent="0.25">
      <c r="G31" t="s">
        <v>9</v>
      </c>
      <c r="H31" s="3">
        <v>45288</v>
      </c>
      <c r="I31" t="s">
        <v>68</v>
      </c>
      <c r="J31" s="1">
        <v>5552460300</v>
      </c>
      <c r="K31" t="s">
        <v>11</v>
      </c>
      <c r="L31" t="s">
        <v>12</v>
      </c>
      <c r="U31" t="str">
        <v>Blue Ocean Surf</v>
      </c>
    </row>
    <row r="32" spans="7:21" x14ac:dyDescent="0.25">
      <c r="G32" t="s">
        <v>69</v>
      </c>
      <c r="H32" s="3">
        <v>43913</v>
      </c>
      <c r="I32" t="s">
        <v>70</v>
      </c>
      <c r="J32" s="1">
        <v>5552467627</v>
      </c>
      <c r="K32" t="s">
        <v>18</v>
      </c>
      <c r="L32" t="s">
        <v>12</v>
      </c>
      <c r="U32" t="str">
        <v>Blue Reef Surf</v>
      </c>
    </row>
    <row r="33" spans="7:21" x14ac:dyDescent="0.25">
      <c r="G33" t="s">
        <v>71</v>
      </c>
      <c r="H33" s="3">
        <v>45215</v>
      </c>
      <c r="I33" t="s">
        <v>72</v>
      </c>
      <c r="J33" s="1">
        <v>5552473707</v>
      </c>
      <c r="K33" t="s">
        <v>37</v>
      </c>
      <c r="L33" t="s">
        <v>8</v>
      </c>
      <c r="U33" t="str">
        <v>Blue Wave Surf</v>
      </c>
    </row>
    <row r="34" spans="7:21" x14ac:dyDescent="0.25">
      <c r="G34" t="s">
        <v>73</v>
      </c>
      <c r="H34" s="3">
        <v>44155</v>
      </c>
      <c r="I34" t="s">
        <v>74</v>
      </c>
      <c r="J34" s="1">
        <v>5552492775</v>
      </c>
      <c r="K34" t="s">
        <v>11</v>
      </c>
      <c r="L34" t="s">
        <v>12</v>
      </c>
      <c r="U34" t="str">
        <v>Board Leaders</v>
      </c>
    </row>
    <row r="35" spans="7:21" x14ac:dyDescent="0.25">
      <c r="G35" t="s">
        <v>75</v>
      </c>
      <c r="H35" s="3">
        <v>45174</v>
      </c>
      <c r="I35" t="s">
        <v>76</v>
      </c>
      <c r="J35" s="1">
        <v>5552507671</v>
      </c>
      <c r="K35" t="s">
        <v>21</v>
      </c>
      <c r="L35" t="s">
        <v>12</v>
      </c>
      <c r="U35" t="str">
        <v>Board Masters</v>
      </c>
    </row>
    <row r="36" spans="7:21" x14ac:dyDescent="0.25">
      <c r="G36" t="s">
        <v>77</v>
      </c>
      <c r="H36" s="3">
        <v>44238</v>
      </c>
      <c r="I36" t="s">
        <v>78</v>
      </c>
      <c r="J36" s="1">
        <v>5552520807</v>
      </c>
      <c r="K36" t="s">
        <v>7</v>
      </c>
      <c r="L36" t="s">
        <v>8</v>
      </c>
      <c r="U36" t="str">
        <v>Boardriders Club</v>
      </c>
    </row>
    <row r="37" spans="7:21" x14ac:dyDescent="0.25">
      <c r="G37" t="s">
        <v>79</v>
      </c>
      <c r="H37" s="3">
        <v>44325</v>
      </c>
      <c r="I37" t="s">
        <v>80</v>
      </c>
      <c r="J37" s="1">
        <v>5552532426</v>
      </c>
      <c r="K37" t="s">
        <v>40</v>
      </c>
      <c r="L37" t="s">
        <v>8</v>
      </c>
      <c r="U37" t="str">
        <v>Boardriders Surf</v>
      </c>
    </row>
    <row r="38" spans="7:21" x14ac:dyDescent="0.25">
      <c r="G38" t="s">
        <v>19</v>
      </c>
      <c r="H38" s="3">
        <v>44254</v>
      </c>
      <c r="I38" t="s">
        <v>81</v>
      </c>
      <c r="J38" s="1">
        <v>5552556504</v>
      </c>
      <c r="K38" t="s">
        <v>21</v>
      </c>
      <c r="L38" t="s">
        <v>12</v>
      </c>
      <c r="U38" t="str">
        <v>Boardwalk Surf</v>
      </c>
    </row>
    <row r="39" spans="7:21" x14ac:dyDescent="0.25">
      <c r="G39" t="s">
        <v>82</v>
      </c>
      <c r="H39" s="3">
        <v>45008</v>
      </c>
      <c r="I39" t="s">
        <v>83</v>
      </c>
      <c r="J39" s="1">
        <v>5552586965</v>
      </c>
      <c r="K39" t="s">
        <v>84</v>
      </c>
      <c r="L39" t="s">
        <v>8</v>
      </c>
      <c r="U39" t="str">
        <v>Breaker Bar Surf</v>
      </c>
    </row>
    <row r="40" spans="7:21" x14ac:dyDescent="0.25">
      <c r="G40" t="s">
        <v>85</v>
      </c>
      <c r="H40" s="3">
        <v>44639</v>
      </c>
      <c r="I40" t="s">
        <v>86</v>
      </c>
      <c r="J40" s="1">
        <v>5552601007</v>
      </c>
      <c r="K40" t="s">
        <v>53</v>
      </c>
      <c r="L40" t="s">
        <v>8</v>
      </c>
      <c r="U40" t="str">
        <v>Breaker Point Surf</v>
      </c>
    </row>
    <row r="41" spans="7:21" x14ac:dyDescent="0.25">
      <c r="G41" t="s">
        <v>87</v>
      </c>
      <c r="H41" s="3">
        <v>44199</v>
      </c>
      <c r="I41" t="s">
        <v>88</v>
      </c>
      <c r="J41" s="1">
        <v>5552605482</v>
      </c>
      <c r="K41" t="s">
        <v>89</v>
      </c>
      <c r="L41" t="s">
        <v>8</v>
      </c>
      <c r="U41" t="str">
        <v>Coastal Curves</v>
      </c>
    </row>
    <row r="42" spans="7:21" x14ac:dyDescent="0.25">
      <c r="G42" t="s">
        <v>90</v>
      </c>
      <c r="H42" s="3">
        <v>45326</v>
      </c>
      <c r="I42" t="s">
        <v>91</v>
      </c>
      <c r="J42" s="1">
        <v>5552611915</v>
      </c>
      <c r="K42" t="s">
        <v>89</v>
      </c>
      <c r="L42" t="s">
        <v>8</v>
      </c>
      <c r="U42" t="str">
        <v>Coastal Wave</v>
      </c>
    </row>
    <row r="43" spans="7:21" x14ac:dyDescent="0.25">
      <c r="G43" t="s">
        <v>43</v>
      </c>
      <c r="H43" s="3">
        <v>43999</v>
      </c>
      <c r="I43" t="s">
        <v>92</v>
      </c>
      <c r="J43" s="1">
        <v>5552692975</v>
      </c>
      <c r="K43" t="s">
        <v>45</v>
      </c>
      <c r="L43" t="s">
        <v>8</v>
      </c>
      <c r="U43" t="str">
        <v>Coastline Surf</v>
      </c>
    </row>
    <row r="44" spans="7:21" x14ac:dyDescent="0.25">
      <c r="G44" t="s">
        <v>93</v>
      </c>
      <c r="H44" s="3">
        <v>44448</v>
      </c>
      <c r="I44" t="s">
        <v>94</v>
      </c>
      <c r="J44" s="1">
        <v>5552709625</v>
      </c>
      <c r="K44" t="s">
        <v>40</v>
      </c>
      <c r="L44" t="s">
        <v>8</v>
      </c>
      <c r="U44" t="str">
        <v>Coral Cove</v>
      </c>
    </row>
    <row r="45" spans="7:21" x14ac:dyDescent="0.25">
      <c r="G45" t="s">
        <v>95</v>
      </c>
      <c r="H45" s="3">
        <v>44812</v>
      </c>
      <c r="I45" t="s">
        <v>96</v>
      </c>
      <c r="J45" s="1">
        <v>5552716564</v>
      </c>
      <c r="K45" t="s">
        <v>7</v>
      </c>
      <c r="L45" t="s">
        <v>8</v>
      </c>
      <c r="U45" t="str">
        <v>Coral Surf</v>
      </c>
    </row>
    <row r="46" spans="7:21" x14ac:dyDescent="0.25">
      <c r="G46" t="s">
        <v>97</v>
      </c>
      <c r="H46" s="3">
        <v>43867</v>
      </c>
      <c r="I46" t="s">
        <v>98</v>
      </c>
      <c r="J46" s="1">
        <v>5552758045</v>
      </c>
      <c r="K46" t="s">
        <v>15</v>
      </c>
      <c r="L46" t="s">
        <v>12</v>
      </c>
      <c r="U46" t="str">
        <v>Dream Wave</v>
      </c>
    </row>
    <row r="47" spans="7:21" x14ac:dyDescent="0.25">
      <c r="G47" t="s">
        <v>99</v>
      </c>
      <c r="H47" s="3">
        <v>44636</v>
      </c>
      <c r="I47" t="s">
        <v>100</v>
      </c>
      <c r="J47" s="1">
        <v>5552767845</v>
      </c>
      <c r="K47" t="s">
        <v>101</v>
      </c>
      <c r="L47" t="s">
        <v>8</v>
      </c>
      <c r="U47" t="str">
        <v>Dune Rider Surf</v>
      </c>
    </row>
    <row r="48" spans="7:21" x14ac:dyDescent="0.25">
      <c r="G48" t="s">
        <v>102</v>
      </c>
      <c r="H48" s="3">
        <v>43973</v>
      </c>
      <c r="I48" t="s">
        <v>103</v>
      </c>
      <c r="J48" s="1">
        <v>5552771169</v>
      </c>
      <c r="K48" t="s">
        <v>84</v>
      </c>
      <c r="L48" t="s">
        <v>8</v>
      </c>
      <c r="U48" t="str">
        <v>Dune Surf</v>
      </c>
    </row>
    <row r="49" spans="7:21" x14ac:dyDescent="0.25">
      <c r="G49" t="s">
        <v>54</v>
      </c>
      <c r="H49" s="3">
        <v>45447</v>
      </c>
      <c r="I49" t="s">
        <v>104</v>
      </c>
      <c r="J49" s="1">
        <v>5552794888</v>
      </c>
      <c r="K49" t="s">
        <v>50</v>
      </c>
      <c r="L49" t="s">
        <v>8</v>
      </c>
      <c r="U49" t="str">
        <v>Endless Summer Surf</v>
      </c>
    </row>
    <row r="50" spans="7:21" x14ac:dyDescent="0.25">
      <c r="G50" t="s">
        <v>38</v>
      </c>
      <c r="H50" s="3">
        <v>43979</v>
      </c>
      <c r="I50" t="s">
        <v>105</v>
      </c>
      <c r="J50" s="1">
        <v>5552801438</v>
      </c>
      <c r="K50" t="s">
        <v>40</v>
      </c>
      <c r="L50" t="s">
        <v>8</v>
      </c>
      <c r="U50" t="str">
        <v>Epic Surf Tours</v>
      </c>
    </row>
    <row r="51" spans="7:21" x14ac:dyDescent="0.25">
      <c r="G51" t="s">
        <v>106</v>
      </c>
      <c r="H51" s="3">
        <v>44098</v>
      </c>
      <c r="I51" t="s">
        <v>107</v>
      </c>
      <c r="J51" s="1">
        <v>5552820508</v>
      </c>
      <c r="K51" t="s">
        <v>11</v>
      </c>
      <c r="L51" t="s">
        <v>12</v>
      </c>
      <c r="U51" t="str">
        <v>Epic Waves</v>
      </c>
    </row>
    <row r="52" spans="7:21" x14ac:dyDescent="0.25">
      <c r="G52" t="s">
        <v>108</v>
      </c>
      <c r="H52" s="3">
        <v>44560</v>
      </c>
      <c r="I52" t="s">
        <v>109</v>
      </c>
      <c r="J52" s="1">
        <v>5552831530</v>
      </c>
      <c r="K52" t="s">
        <v>110</v>
      </c>
      <c r="L52" t="s">
        <v>8</v>
      </c>
      <c r="U52" t="str">
        <v>Gone Surfing</v>
      </c>
    </row>
    <row r="53" spans="7:21" x14ac:dyDescent="0.25">
      <c r="G53" t="s">
        <v>111</v>
      </c>
      <c r="H53" s="3">
        <v>45037</v>
      </c>
      <c r="I53" t="s">
        <v>112</v>
      </c>
      <c r="J53" s="1">
        <v>5552836230</v>
      </c>
      <c r="K53" t="s">
        <v>27</v>
      </c>
      <c r="L53" t="s">
        <v>28</v>
      </c>
      <c r="U53" t="str">
        <v>Harbor Surf</v>
      </c>
    </row>
    <row r="54" spans="7:21" x14ac:dyDescent="0.25">
      <c r="G54" t="s">
        <v>106</v>
      </c>
      <c r="H54" s="3">
        <v>44151</v>
      </c>
      <c r="I54" t="s">
        <v>113</v>
      </c>
      <c r="J54" s="1">
        <v>5552839556</v>
      </c>
      <c r="K54" t="s">
        <v>11</v>
      </c>
      <c r="L54" t="s">
        <v>12</v>
      </c>
      <c r="U54" t="str">
        <v>Haven Surf</v>
      </c>
    </row>
    <row r="55" spans="7:21" x14ac:dyDescent="0.25">
      <c r="G55" t="s">
        <v>114</v>
      </c>
      <c r="H55" s="3">
        <v>44815</v>
      </c>
      <c r="I55" t="s">
        <v>115</v>
      </c>
      <c r="J55" s="1">
        <v>5552845862</v>
      </c>
      <c r="K55" t="s">
        <v>84</v>
      </c>
      <c r="L55" t="s">
        <v>8</v>
      </c>
      <c r="U55" t="str">
        <v>High Tide Surf</v>
      </c>
    </row>
    <row r="56" spans="7:21" x14ac:dyDescent="0.25">
      <c r="G56" t="s">
        <v>116</v>
      </c>
      <c r="H56" s="3">
        <v>45167</v>
      </c>
      <c r="I56" t="s">
        <v>117</v>
      </c>
      <c r="J56" s="1">
        <v>5552850629</v>
      </c>
      <c r="K56" t="s">
        <v>24</v>
      </c>
      <c r="L56" t="s">
        <v>12</v>
      </c>
      <c r="U56" t="str">
        <v>Horizon Surf</v>
      </c>
    </row>
    <row r="57" spans="7:21" x14ac:dyDescent="0.25">
      <c r="G57" t="s">
        <v>118</v>
      </c>
      <c r="H57" s="3">
        <v>45234</v>
      </c>
      <c r="I57" t="s">
        <v>119</v>
      </c>
      <c r="J57" s="1">
        <v>5552856285</v>
      </c>
      <c r="K57" t="s">
        <v>120</v>
      </c>
      <c r="L57" t="s">
        <v>8</v>
      </c>
      <c r="U57" t="str">
        <v>Island Waves</v>
      </c>
    </row>
    <row r="58" spans="7:21" x14ac:dyDescent="0.25">
      <c r="G58" t="s">
        <v>122</v>
      </c>
      <c r="H58" s="3">
        <v>43899</v>
      </c>
      <c r="I58" t="s">
        <v>123</v>
      </c>
      <c r="J58" s="1">
        <v>5552970600</v>
      </c>
      <c r="K58" t="s">
        <v>47</v>
      </c>
      <c r="L58" t="s">
        <v>8</v>
      </c>
      <c r="U58" t="str">
        <v>Maritime Surf</v>
      </c>
    </row>
    <row r="59" spans="7:21" x14ac:dyDescent="0.25">
      <c r="G59" t="s">
        <v>124</v>
      </c>
      <c r="H59" s="3">
        <v>45177</v>
      </c>
      <c r="I59" t="s">
        <v>125</v>
      </c>
      <c r="J59" s="1">
        <v>5553000419</v>
      </c>
      <c r="K59" t="s">
        <v>7</v>
      </c>
      <c r="L59" t="s">
        <v>8</v>
      </c>
      <c r="U59" t="str">
        <v>Mystic Surf</v>
      </c>
    </row>
    <row r="60" spans="7:21" x14ac:dyDescent="0.25">
      <c r="G60" t="s">
        <v>126</v>
      </c>
      <c r="H60" s="3">
        <v>43933</v>
      </c>
      <c r="I60" t="s">
        <v>127</v>
      </c>
      <c r="J60" s="1">
        <v>5553023763</v>
      </c>
      <c r="K60" t="s">
        <v>7</v>
      </c>
      <c r="L60" t="s">
        <v>8</v>
      </c>
      <c r="U60" t="str">
        <v>Mystic Wave</v>
      </c>
    </row>
    <row r="61" spans="7:21" x14ac:dyDescent="0.25">
      <c r="G61" t="s">
        <v>128</v>
      </c>
      <c r="H61" s="3">
        <v>43950</v>
      </c>
      <c r="I61" t="s">
        <v>129</v>
      </c>
      <c r="J61" s="1">
        <v>5553042773</v>
      </c>
      <c r="K61" t="s">
        <v>130</v>
      </c>
      <c r="L61" t="s">
        <v>8</v>
      </c>
      <c r="U61" t="str">
        <v>Ocean Bliss Surf</v>
      </c>
    </row>
    <row r="62" spans="7:21" x14ac:dyDescent="0.25">
      <c r="G62" t="s">
        <v>131</v>
      </c>
      <c r="H62" s="3">
        <v>44806</v>
      </c>
      <c r="I62" t="s">
        <v>132</v>
      </c>
      <c r="J62" s="1">
        <v>5553044604</v>
      </c>
      <c r="K62" t="s">
        <v>133</v>
      </c>
      <c r="L62" t="s">
        <v>8</v>
      </c>
      <c r="U62" t="str">
        <v>Ocean Crest</v>
      </c>
    </row>
    <row r="63" spans="7:21" x14ac:dyDescent="0.25">
      <c r="G63" t="s">
        <v>118</v>
      </c>
      <c r="H63" s="3">
        <v>44781</v>
      </c>
      <c r="I63" t="s">
        <v>134</v>
      </c>
      <c r="J63" s="1">
        <v>5553048471</v>
      </c>
      <c r="K63" t="s">
        <v>120</v>
      </c>
      <c r="L63" t="s">
        <v>8</v>
      </c>
      <c r="U63" t="str">
        <v>Ocean Explorer</v>
      </c>
    </row>
    <row r="64" spans="7:21" x14ac:dyDescent="0.25">
      <c r="G64" t="s">
        <v>77</v>
      </c>
      <c r="H64" s="3">
        <v>45298</v>
      </c>
      <c r="I64" t="s">
        <v>135</v>
      </c>
      <c r="J64" s="1">
        <v>5553074200</v>
      </c>
      <c r="K64" t="s">
        <v>7</v>
      </c>
      <c r="L64" t="s">
        <v>8</v>
      </c>
      <c r="U64" t="str">
        <v>Ocean Glide Surf</v>
      </c>
    </row>
    <row r="65" spans="7:21" x14ac:dyDescent="0.25">
      <c r="G65" t="s">
        <v>136</v>
      </c>
      <c r="H65" s="3">
        <v>44660</v>
      </c>
      <c r="I65" t="s">
        <v>137</v>
      </c>
      <c r="J65" s="1">
        <v>5553085978</v>
      </c>
      <c r="K65" t="s">
        <v>24</v>
      </c>
      <c r="L65" t="s">
        <v>12</v>
      </c>
      <c r="U65" t="str">
        <v>Ocean Line Surf</v>
      </c>
    </row>
    <row r="66" spans="7:21" x14ac:dyDescent="0.25">
      <c r="G66" t="s">
        <v>138</v>
      </c>
      <c r="H66" s="3">
        <v>44437</v>
      </c>
      <c r="I66" t="s">
        <v>139</v>
      </c>
      <c r="J66" s="1">
        <v>5553113194</v>
      </c>
      <c r="K66" t="s">
        <v>67</v>
      </c>
      <c r="L66" t="s">
        <v>8</v>
      </c>
      <c r="U66" t="str">
        <v>Ocean Mist Surf</v>
      </c>
    </row>
    <row r="67" spans="7:21" x14ac:dyDescent="0.25">
      <c r="G67" t="s">
        <v>140</v>
      </c>
      <c r="H67" s="3">
        <v>45389</v>
      </c>
      <c r="I67" t="s">
        <v>141</v>
      </c>
      <c r="J67" s="1">
        <v>5553123302</v>
      </c>
      <c r="K67" t="s">
        <v>142</v>
      </c>
      <c r="L67" t="s">
        <v>143</v>
      </c>
      <c r="U67" t="str">
        <v>Ocean Pulse</v>
      </c>
    </row>
    <row r="68" spans="7:21" x14ac:dyDescent="0.25">
      <c r="G68" t="s">
        <v>65</v>
      </c>
      <c r="H68" s="3">
        <v>43860</v>
      </c>
      <c r="I68" t="s">
        <v>144</v>
      </c>
      <c r="J68" s="1">
        <v>5553139519</v>
      </c>
      <c r="K68" t="s">
        <v>67</v>
      </c>
      <c r="L68" t="s">
        <v>8</v>
      </c>
      <c r="U68" t="str">
        <v>Ocean Retreat Surf</v>
      </c>
    </row>
    <row r="69" spans="7:21" x14ac:dyDescent="0.25">
      <c r="G69" t="s">
        <v>145</v>
      </c>
      <c r="H69" s="3">
        <v>44050</v>
      </c>
      <c r="I69" t="s">
        <v>146</v>
      </c>
      <c r="J69" s="1">
        <v>5553153919</v>
      </c>
      <c r="K69" t="s">
        <v>64</v>
      </c>
      <c r="L69" t="s">
        <v>8</v>
      </c>
      <c r="U69" t="str">
        <v>Ocean Spray Surf</v>
      </c>
    </row>
    <row r="70" spans="7:21" x14ac:dyDescent="0.25">
      <c r="G70" t="s">
        <v>147</v>
      </c>
      <c r="H70" s="3">
        <v>44993</v>
      </c>
      <c r="I70" t="s">
        <v>148</v>
      </c>
      <c r="J70" s="1">
        <v>5553166789</v>
      </c>
      <c r="K70" t="s">
        <v>37</v>
      </c>
      <c r="L70" t="s">
        <v>8</v>
      </c>
      <c r="U70" t="str">
        <v>Ocean Swell</v>
      </c>
    </row>
    <row r="71" spans="7:21" x14ac:dyDescent="0.25">
      <c r="G71" t="s">
        <v>149</v>
      </c>
      <c r="H71" s="3">
        <v>44109</v>
      </c>
      <c r="I71" t="s">
        <v>150</v>
      </c>
      <c r="J71" s="1">
        <v>5553168659</v>
      </c>
      <c r="K71" t="s">
        <v>45</v>
      </c>
      <c r="L71" t="s">
        <v>8</v>
      </c>
      <c r="U71" t="str">
        <v>Ocean Tide</v>
      </c>
    </row>
    <row r="72" spans="7:21" x14ac:dyDescent="0.25">
      <c r="G72" t="s">
        <v>151</v>
      </c>
      <c r="H72" s="3">
        <v>44159</v>
      </c>
      <c r="I72" t="s">
        <v>152</v>
      </c>
      <c r="J72" s="1">
        <v>5553175047</v>
      </c>
      <c r="K72" t="s">
        <v>58</v>
      </c>
      <c r="L72" t="s">
        <v>8</v>
      </c>
      <c r="U72" t="str">
        <v>Ocean Trail</v>
      </c>
    </row>
    <row r="73" spans="7:21" x14ac:dyDescent="0.25">
      <c r="G73" t="s">
        <v>153</v>
      </c>
      <c r="H73" s="3">
        <v>44011</v>
      </c>
      <c r="I73" t="s">
        <v>154</v>
      </c>
      <c r="J73" s="1">
        <v>5553185302</v>
      </c>
      <c r="K73" t="s">
        <v>155</v>
      </c>
      <c r="L73" t="s">
        <v>8</v>
      </c>
      <c r="U73" t="str">
        <v>Ocean Wave</v>
      </c>
    </row>
    <row r="74" spans="7:21" x14ac:dyDescent="0.25">
      <c r="G74" t="s">
        <v>156</v>
      </c>
      <c r="H74" s="3">
        <v>44992</v>
      </c>
      <c r="I74" t="s">
        <v>157</v>
      </c>
      <c r="J74" s="1">
        <v>5553192937</v>
      </c>
      <c r="K74" t="s">
        <v>21</v>
      </c>
      <c r="L74" t="s">
        <v>12</v>
      </c>
      <c r="U74" t="str">
        <v>Ocean Waves</v>
      </c>
    </row>
    <row r="75" spans="7:21" x14ac:dyDescent="0.25">
      <c r="G75" t="s">
        <v>158</v>
      </c>
      <c r="H75" s="3">
        <v>44159</v>
      </c>
      <c r="I75" t="s">
        <v>159</v>
      </c>
      <c r="J75" s="1">
        <v>5553194406</v>
      </c>
      <c r="K75" t="s">
        <v>61</v>
      </c>
      <c r="L75" t="s">
        <v>12</v>
      </c>
      <c r="U75" t="str">
        <v>Oceanâ€™s Embrace</v>
      </c>
    </row>
    <row r="76" spans="7:21" x14ac:dyDescent="0.25">
      <c r="G76" t="s">
        <v>160</v>
      </c>
      <c r="H76" s="3">
        <v>44717</v>
      </c>
      <c r="I76" t="s">
        <v>161</v>
      </c>
      <c r="J76" s="1">
        <v>5553198736</v>
      </c>
      <c r="K76" t="s">
        <v>101</v>
      </c>
      <c r="L76" t="s">
        <v>8</v>
      </c>
      <c r="U76" t="str">
        <v>Oceanfront Surf</v>
      </c>
    </row>
    <row r="77" spans="7:21" x14ac:dyDescent="0.25">
      <c r="G77" t="s">
        <v>162</v>
      </c>
      <c r="H77" s="3">
        <v>44999</v>
      </c>
      <c r="I77" t="s">
        <v>163</v>
      </c>
      <c r="J77" s="1">
        <v>5553210228</v>
      </c>
      <c r="K77" t="s">
        <v>130</v>
      </c>
      <c r="L77" t="s">
        <v>8</v>
      </c>
      <c r="U77" t="str">
        <v>Oceanic Surf</v>
      </c>
    </row>
    <row r="78" spans="7:21" x14ac:dyDescent="0.25">
      <c r="G78" t="s">
        <v>71</v>
      </c>
      <c r="H78" s="3">
        <v>43877</v>
      </c>
      <c r="I78" t="s">
        <v>164</v>
      </c>
      <c r="J78" s="1">
        <v>5553246704</v>
      </c>
      <c r="K78" t="s">
        <v>37</v>
      </c>
      <c r="L78" t="s">
        <v>8</v>
      </c>
      <c r="U78" t="str">
        <v>Ocean's Edge Surf</v>
      </c>
    </row>
    <row r="79" spans="7:21" x14ac:dyDescent="0.25">
      <c r="G79" t="s">
        <v>165</v>
      </c>
      <c r="H79" s="3">
        <v>44101</v>
      </c>
      <c r="I79" t="s">
        <v>166</v>
      </c>
      <c r="J79" s="1">
        <v>5553251907</v>
      </c>
      <c r="K79" t="s">
        <v>101</v>
      </c>
      <c r="L79" t="s">
        <v>8</v>
      </c>
      <c r="U79" t="str">
        <v>Pacific Waves</v>
      </c>
    </row>
    <row r="80" spans="7:21" x14ac:dyDescent="0.25">
      <c r="G80" t="s">
        <v>167</v>
      </c>
      <c r="H80" s="3">
        <v>45442</v>
      </c>
      <c r="I80" t="s">
        <v>168</v>
      </c>
      <c r="J80" s="1">
        <v>5553275674</v>
      </c>
      <c r="K80" t="s">
        <v>58</v>
      </c>
      <c r="L80" t="s">
        <v>8</v>
      </c>
      <c r="U80" t="str">
        <v>Paddle Love</v>
      </c>
    </row>
    <row r="81" spans="7:21" x14ac:dyDescent="0.25">
      <c r="G81" t="s">
        <v>90</v>
      </c>
      <c r="H81" s="3">
        <v>43918</v>
      </c>
      <c r="I81" t="s">
        <v>169</v>
      </c>
      <c r="J81" s="1">
        <v>5553310394</v>
      </c>
      <c r="K81" t="s">
        <v>89</v>
      </c>
      <c r="L81" t="s">
        <v>8</v>
      </c>
      <c r="U81" t="str">
        <v>Paradise Surf</v>
      </c>
    </row>
    <row r="82" spans="7:21" x14ac:dyDescent="0.25">
      <c r="G82" t="s">
        <v>170</v>
      </c>
      <c r="H82" s="3">
        <v>44146</v>
      </c>
      <c r="I82" t="s">
        <v>171</v>
      </c>
      <c r="J82" s="1">
        <v>5553318227</v>
      </c>
      <c r="K82" t="s">
        <v>172</v>
      </c>
      <c r="L82" t="s">
        <v>173</v>
      </c>
      <c r="U82" t="str">
        <v>Reef Break Boards</v>
      </c>
    </row>
    <row r="83" spans="7:21" x14ac:dyDescent="0.25">
      <c r="G83" t="s">
        <v>174</v>
      </c>
      <c r="H83" s="3">
        <v>44167</v>
      </c>
      <c r="I83" t="s">
        <v>175</v>
      </c>
      <c r="J83" s="1">
        <v>5553334967</v>
      </c>
      <c r="K83" t="s">
        <v>24</v>
      </c>
      <c r="L83" t="s">
        <v>12</v>
      </c>
      <c r="U83" t="str">
        <v>Reef Quest Surf</v>
      </c>
    </row>
    <row r="84" spans="7:21" x14ac:dyDescent="0.25">
      <c r="G84" t="s">
        <v>176</v>
      </c>
      <c r="H84" s="3">
        <v>44109</v>
      </c>
      <c r="I84" t="s">
        <v>177</v>
      </c>
      <c r="J84" s="1">
        <v>5553352771</v>
      </c>
      <c r="K84" t="s">
        <v>67</v>
      </c>
      <c r="L84" t="s">
        <v>8</v>
      </c>
      <c r="U84" t="str">
        <v>Reef Rider Surf</v>
      </c>
    </row>
    <row r="85" spans="7:21" x14ac:dyDescent="0.25">
      <c r="G85" t="s">
        <v>178</v>
      </c>
      <c r="H85" s="3">
        <v>44057</v>
      </c>
      <c r="I85" t="s">
        <v>179</v>
      </c>
      <c r="J85" s="1">
        <v>5553387731</v>
      </c>
      <c r="K85" t="s">
        <v>64</v>
      </c>
      <c r="L85" t="s">
        <v>8</v>
      </c>
      <c r="U85" t="str">
        <v>Reef Surfer</v>
      </c>
    </row>
    <row r="86" spans="7:21" x14ac:dyDescent="0.25">
      <c r="G86" t="s">
        <v>180</v>
      </c>
      <c r="H86" s="3">
        <v>45046</v>
      </c>
      <c r="I86" t="s">
        <v>181</v>
      </c>
      <c r="J86" s="1">
        <v>5553401746</v>
      </c>
      <c r="K86" t="s">
        <v>24</v>
      </c>
      <c r="L86" t="s">
        <v>12</v>
      </c>
      <c r="U86" t="str">
        <v>Ripple Surf Shop</v>
      </c>
    </row>
    <row r="87" spans="7:21" x14ac:dyDescent="0.25">
      <c r="G87" t="s">
        <v>182</v>
      </c>
      <c r="H87" s="3">
        <v>44599</v>
      </c>
      <c r="I87" t="s">
        <v>183</v>
      </c>
      <c r="J87" s="1">
        <v>5553408548</v>
      </c>
      <c r="K87" t="s">
        <v>184</v>
      </c>
      <c r="L87" t="s">
        <v>8</v>
      </c>
      <c r="U87" t="str">
        <v>Riptide Surf Shop</v>
      </c>
    </row>
    <row r="88" spans="7:21" x14ac:dyDescent="0.25">
      <c r="G88" t="s">
        <v>185</v>
      </c>
      <c r="H88" s="3">
        <v>45299</v>
      </c>
      <c r="I88" t="s">
        <v>186</v>
      </c>
      <c r="J88" s="1">
        <v>5553411895</v>
      </c>
      <c r="K88" t="s">
        <v>130</v>
      </c>
      <c r="L88" t="s">
        <v>8</v>
      </c>
      <c r="U88" t="str">
        <v>Salt Spray</v>
      </c>
    </row>
    <row r="89" spans="7:21" x14ac:dyDescent="0.25">
      <c r="G89" t="s">
        <v>187</v>
      </c>
      <c r="H89" s="3">
        <v>44852</v>
      </c>
      <c r="I89" t="s">
        <v>188</v>
      </c>
      <c r="J89" s="1">
        <v>5553422116</v>
      </c>
      <c r="K89" t="s">
        <v>24</v>
      </c>
      <c r="L89" t="s">
        <v>12</v>
      </c>
      <c r="U89" t="str">
        <v>Salt Water</v>
      </c>
    </row>
    <row r="90" spans="7:21" x14ac:dyDescent="0.25">
      <c r="G90" t="s">
        <v>189</v>
      </c>
      <c r="H90" s="3">
        <v>44512</v>
      </c>
      <c r="I90" t="s">
        <v>190</v>
      </c>
      <c r="J90" s="1">
        <v>5553422553</v>
      </c>
      <c r="K90" t="s">
        <v>191</v>
      </c>
      <c r="L90" t="s">
        <v>12</v>
      </c>
      <c r="U90" t="str">
        <v>Salty Surf</v>
      </c>
    </row>
    <row r="91" spans="7:21" x14ac:dyDescent="0.25">
      <c r="G91" t="s">
        <v>102</v>
      </c>
      <c r="H91" s="3">
        <v>45038</v>
      </c>
      <c r="I91" t="s">
        <v>192</v>
      </c>
      <c r="J91" s="1">
        <v>5553423765</v>
      </c>
      <c r="K91" t="s">
        <v>84</v>
      </c>
      <c r="L91" t="s">
        <v>8</v>
      </c>
      <c r="U91" t="str">
        <v>Sand Dune Surf</v>
      </c>
    </row>
    <row r="92" spans="7:21" x14ac:dyDescent="0.25">
      <c r="G92" t="s">
        <v>193</v>
      </c>
      <c r="H92" s="3">
        <v>44406</v>
      </c>
      <c r="I92" t="s">
        <v>194</v>
      </c>
      <c r="J92" s="1">
        <v>5553445538</v>
      </c>
      <c r="K92" t="s">
        <v>15</v>
      </c>
      <c r="L92" t="s">
        <v>12</v>
      </c>
      <c r="U92" t="str">
        <v>Sand Surf</v>
      </c>
    </row>
    <row r="93" spans="7:21" x14ac:dyDescent="0.25">
      <c r="G93" t="s">
        <v>195</v>
      </c>
      <c r="H93" s="3">
        <v>44407</v>
      </c>
      <c r="I93" t="s">
        <v>196</v>
      </c>
      <c r="J93" s="1">
        <v>5553460592</v>
      </c>
      <c r="K93" t="s">
        <v>64</v>
      </c>
      <c r="L93" t="s">
        <v>8</v>
      </c>
      <c r="U93" t="str">
        <v>Sandy Beach Surf</v>
      </c>
    </row>
    <row r="94" spans="7:21" x14ac:dyDescent="0.25">
      <c r="G94" t="s">
        <v>197</v>
      </c>
      <c r="H94" s="3">
        <v>43947</v>
      </c>
      <c r="I94" t="s">
        <v>198</v>
      </c>
      <c r="J94" s="1">
        <v>5553470498</v>
      </c>
      <c r="K94" t="s">
        <v>199</v>
      </c>
      <c r="L94" t="s">
        <v>200</v>
      </c>
      <c r="U94" t="str">
        <v>Sandy Shores Surf</v>
      </c>
    </row>
    <row r="95" spans="7:21" x14ac:dyDescent="0.25">
      <c r="G95" t="s">
        <v>201</v>
      </c>
      <c r="H95" s="3">
        <v>44417</v>
      </c>
      <c r="I95" t="s">
        <v>202</v>
      </c>
      <c r="J95" s="1">
        <v>5553475936</v>
      </c>
      <c r="K95" t="s">
        <v>203</v>
      </c>
      <c r="L95" t="s">
        <v>12</v>
      </c>
      <c r="U95" t="str">
        <v>Sea Foam Boards</v>
      </c>
    </row>
    <row r="96" spans="7:21" x14ac:dyDescent="0.25">
      <c r="G96" t="s">
        <v>151</v>
      </c>
      <c r="H96" s="3">
        <v>44546</v>
      </c>
      <c r="I96" t="s">
        <v>204</v>
      </c>
      <c r="J96" s="1">
        <v>5553507788</v>
      </c>
      <c r="K96" t="s">
        <v>58</v>
      </c>
      <c r="L96" t="s">
        <v>8</v>
      </c>
      <c r="U96" t="str">
        <v>Sea Rider Surf</v>
      </c>
    </row>
    <row r="97" spans="7:21" x14ac:dyDescent="0.25">
      <c r="G97" t="s">
        <v>205</v>
      </c>
      <c r="H97" s="3">
        <v>45058</v>
      </c>
      <c r="I97" t="s">
        <v>206</v>
      </c>
      <c r="J97" s="1">
        <v>5553512477</v>
      </c>
      <c r="K97" t="s">
        <v>7</v>
      </c>
      <c r="L97" t="s">
        <v>8</v>
      </c>
      <c r="U97" t="str">
        <v>Sea Surf Boards</v>
      </c>
    </row>
    <row r="98" spans="7:21" x14ac:dyDescent="0.25">
      <c r="G98" t="s">
        <v>207</v>
      </c>
      <c r="H98" s="3">
        <v>45246</v>
      </c>
      <c r="I98" t="s">
        <v>208</v>
      </c>
      <c r="J98" s="1">
        <v>5553512539</v>
      </c>
      <c r="K98" t="s">
        <v>89</v>
      </c>
      <c r="L98" t="s">
        <v>8</v>
      </c>
      <c r="U98" t="str">
        <v>Sea Surge</v>
      </c>
    </row>
    <row r="99" spans="7:21" x14ac:dyDescent="0.25">
      <c r="G99" t="s">
        <v>178</v>
      </c>
      <c r="H99" s="3">
        <v>44762</v>
      </c>
      <c r="I99" t="s">
        <v>209</v>
      </c>
      <c r="J99" s="1">
        <v>5553519383</v>
      </c>
      <c r="K99" t="s">
        <v>64</v>
      </c>
      <c r="L99" t="s">
        <v>8</v>
      </c>
      <c r="U99" t="str">
        <v>Sea Swell</v>
      </c>
    </row>
    <row r="100" spans="7:21" x14ac:dyDescent="0.25">
      <c r="G100" t="s">
        <v>210</v>
      </c>
      <c r="H100" s="3">
        <v>44944</v>
      </c>
      <c r="I100" t="s">
        <v>211</v>
      </c>
      <c r="J100" s="1">
        <v>5553543732</v>
      </c>
      <c r="K100" t="s">
        <v>34</v>
      </c>
      <c r="L100" t="s">
        <v>12</v>
      </c>
      <c r="U100" t="str">
        <v>Seagrass Surf</v>
      </c>
    </row>
    <row r="101" spans="7:21" x14ac:dyDescent="0.25">
      <c r="G101" t="s">
        <v>212</v>
      </c>
      <c r="H101" s="3">
        <v>43944</v>
      </c>
      <c r="I101" t="s">
        <v>213</v>
      </c>
      <c r="J101" s="1">
        <v>5553569279</v>
      </c>
      <c r="K101" t="s">
        <v>24</v>
      </c>
      <c r="L101" t="s">
        <v>12</v>
      </c>
      <c r="U101" t="str">
        <v>Seashore Surf Shop</v>
      </c>
    </row>
    <row r="102" spans="7:21" x14ac:dyDescent="0.25">
      <c r="G102" t="s">
        <v>214</v>
      </c>
      <c r="H102" s="3">
        <v>44347</v>
      </c>
      <c r="I102" t="s">
        <v>215</v>
      </c>
      <c r="J102" s="1">
        <v>5553612323</v>
      </c>
      <c r="K102" t="s">
        <v>216</v>
      </c>
      <c r="L102" t="s">
        <v>217</v>
      </c>
      <c r="U102" t="str">
        <v>Seaside Surf</v>
      </c>
    </row>
    <row r="103" spans="7:21" x14ac:dyDescent="0.25">
      <c r="G103" t="s">
        <v>218</v>
      </c>
      <c r="H103" s="3">
        <v>45227</v>
      </c>
      <c r="I103" t="s">
        <v>219</v>
      </c>
      <c r="J103" s="1">
        <v>5553612807</v>
      </c>
      <c r="K103" t="s">
        <v>45</v>
      </c>
      <c r="L103" t="s">
        <v>8</v>
      </c>
      <c r="U103" t="str">
        <v>Seaweed Surf</v>
      </c>
    </row>
    <row r="104" spans="7:21" x14ac:dyDescent="0.25">
      <c r="G104" t="s">
        <v>205</v>
      </c>
      <c r="H104" s="3">
        <v>44608</v>
      </c>
      <c r="I104" t="s">
        <v>220</v>
      </c>
      <c r="J104" s="1">
        <v>5553613500</v>
      </c>
      <c r="K104" t="s">
        <v>7</v>
      </c>
      <c r="L104" t="s">
        <v>8</v>
      </c>
      <c r="U104" t="str">
        <v>Shore Seeker</v>
      </c>
    </row>
    <row r="105" spans="7:21" x14ac:dyDescent="0.25">
      <c r="G105" t="s">
        <v>221</v>
      </c>
      <c r="H105" s="3">
        <v>44505</v>
      </c>
      <c r="I105" t="s">
        <v>222</v>
      </c>
      <c r="J105" s="1">
        <v>5553638926</v>
      </c>
      <c r="K105" t="s">
        <v>89</v>
      </c>
      <c r="L105" t="s">
        <v>8</v>
      </c>
      <c r="U105" t="str">
        <v>Shore Surf</v>
      </c>
    </row>
    <row r="106" spans="7:21" x14ac:dyDescent="0.25">
      <c r="G106" t="s">
        <v>170</v>
      </c>
      <c r="H106" s="3">
        <v>43882</v>
      </c>
      <c r="I106" t="s">
        <v>223</v>
      </c>
      <c r="J106" s="1">
        <v>5553643047</v>
      </c>
      <c r="K106" t="s">
        <v>172</v>
      </c>
      <c r="L106" t="s">
        <v>173</v>
      </c>
      <c r="U106" t="str">
        <v>Shore Surf Co.</v>
      </c>
    </row>
    <row r="107" spans="7:21" x14ac:dyDescent="0.25">
      <c r="G107" t="s">
        <v>170</v>
      </c>
      <c r="H107" s="3">
        <v>44147</v>
      </c>
      <c r="I107" t="s">
        <v>224</v>
      </c>
      <c r="J107" s="1">
        <v>5553674456</v>
      </c>
      <c r="K107" t="s">
        <v>172</v>
      </c>
      <c r="L107" t="s">
        <v>173</v>
      </c>
      <c r="U107" t="str">
        <v>Shore Thing Surf</v>
      </c>
    </row>
    <row r="108" spans="7:21" x14ac:dyDescent="0.25">
      <c r="G108" t="s">
        <v>225</v>
      </c>
      <c r="H108" s="3">
        <v>44132</v>
      </c>
      <c r="I108" t="s">
        <v>226</v>
      </c>
      <c r="J108" s="1">
        <v>5553713657</v>
      </c>
      <c r="K108" t="s">
        <v>47</v>
      </c>
      <c r="L108" t="s">
        <v>8</v>
      </c>
      <c r="U108" t="str">
        <v>Shore Things</v>
      </c>
    </row>
    <row r="109" spans="7:21" x14ac:dyDescent="0.25">
      <c r="G109" t="s">
        <v>41</v>
      </c>
      <c r="H109" s="3">
        <v>44039</v>
      </c>
      <c r="I109" t="s">
        <v>227</v>
      </c>
      <c r="J109" s="1">
        <v>5553738565</v>
      </c>
      <c r="K109" t="s">
        <v>40</v>
      </c>
      <c r="L109" t="s">
        <v>8</v>
      </c>
      <c r="U109" t="str">
        <v>Shoreline Shreds</v>
      </c>
    </row>
    <row r="110" spans="7:21" x14ac:dyDescent="0.25">
      <c r="G110" t="s">
        <v>228</v>
      </c>
      <c r="H110" s="3">
        <v>45345</v>
      </c>
      <c r="I110" t="s">
        <v>229</v>
      </c>
      <c r="J110" s="1">
        <v>5553778854</v>
      </c>
      <c r="K110" t="s">
        <v>61</v>
      </c>
      <c r="L110" t="s">
        <v>12</v>
      </c>
      <c r="U110" t="str">
        <v>Shoreline Surf</v>
      </c>
    </row>
    <row r="111" spans="7:21" x14ac:dyDescent="0.25">
      <c r="G111" t="s">
        <v>712</v>
      </c>
      <c r="H111" s="3">
        <v>44585</v>
      </c>
      <c r="I111" t="s">
        <v>230</v>
      </c>
      <c r="J111" s="1">
        <v>5553794109</v>
      </c>
      <c r="K111" t="s">
        <v>47</v>
      </c>
      <c r="L111" t="s">
        <v>8</v>
      </c>
      <c r="U111" t="str">
        <v>Shoreline Surf Co.</v>
      </c>
    </row>
    <row r="112" spans="7:21" x14ac:dyDescent="0.25">
      <c r="G112" t="s">
        <v>128</v>
      </c>
      <c r="H112" s="3">
        <v>45140</v>
      </c>
      <c r="I112" t="s">
        <v>231</v>
      </c>
      <c r="J112" s="1">
        <v>5553801503</v>
      </c>
      <c r="K112" t="s">
        <v>130</v>
      </c>
      <c r="L112" t="s">
        <v>8</v>
      </c>
      <c r="U112" t="str">
        <v>Sunset Surf Shop</v>
      </c>
    </row>
    <row r="113" spans="7:21" x14ac:dyDescent="0.25">
      <c r="G113" t="s">
        <v>205</v>
      </c>
      <c r="H113" s="3">
        <v>44878</v>
      </c>
      <c r="I113" t="s">
        <v>127</v>
      </c>
      <c r="J113" s="1">
        <v>5553815626</v>
      </c>
      <c r="K113" t="s">
        <v>7</v>
      </c>
      <c r="L113" t="s">
        <v>8</v>
      </c>
      <c r="U113" t="str">
        <v>Surf &amp; Sand Adventures</v>
      </c>
    </row>
    <row r="114" spans="7:21" x14ac:dyDescent="0.25">
      <c r="G114" t="s">
        <v>232</v>
      </c>
      <c r="H114" s="3">
        <v>44635</v>
      </c>
      <c r="I114" t="s">
        <v>233</v>
      </c>
      <c r="J114" s="1">
        <v>5553832020</v>
      </c>
      <c r="K114" t="s">
        <v>191</v>
      </c>
      <c r="L114" t="s">
        <v>12</v>
      </c>
      <c r="U114" t="str">
        <v>Surf Adventure</v>
      </c>
    </row>
    <row r="115" spans="7:21" x14ac:dyDescent="0.25">
      <c r="G115" t="s">
        <v>236</v>
      </c>
      <c r="H115" s="3">
        <v>44366</v>
      </c>
      <c r="I115" t="s">
        <v>237</v>
      </c>
      <c r="J115" s="1">
        <v>5553845777</v>
      </c>
      <c r="K115" t="s">
        <v>15</v>
      </c>
      <c r="L115" t="s">
        <v>12</v>
      </c>
      <c r="U115" t="str">
        <v>Surf and Sand</v>
      </c>
    </row>
    <row r="116" spans="7:21" x14ac:dyDescent="0.25">
      <c r="G116" t="s">
        <v>114</v>
      </c>
      <c r="H116" s="3">
        <v>45148</v>
      </c>
      <c r="I116" t="s">
        <v>238</v>
      </c>
      <c r="J116" s="1">
        <v>5553861812</v>
      </c>
      <c r="K116" t="s">
        <v>84</v>
      </c>
      <c r="L116" t="s">
        <v>8</v>
      </c>
      <c r="U116" t="str">
        <v>Surf Bliss</v>
      </c>
    </row>
    <row r="117" spans="7:21" x14ac:dyDescent="0.25">
      <c r="G117" t="s">
        <v>239</v>
      </c>
      <c r="H117" s="3">
        <v>45235</v>
      </c>
      <c r="I117" t="s">
        <v>240</v>
      </c>
      <c r="J117" s="1">
        <v>5553866528</v>
      </c>
      <c r="K117" t="s">
        <v>67</v>
      </c>
      <c r="L117" t="s">
        <v>8</v>
      </c>
      <c r="U117" t="str">
        <v>Surf City</v>
      </c>
    </row>
    <row r="118" spans="7:21" x14ac:dyDescent="0.25">
      <c r="G118" t="s">
        <v>182</v>
      </c>
      <c r="H118" s="3">
        <v>44849</v>
      </c>
      <c r="I118" t="s">
        <v>241</v>
      </c>
      <c r="J118" s="1">
        <v>5553894358</v>
      </c>
      <c r="K118" t="s">
        <v>184</v>
      </c>
      <c r="L118" t="s">
        <v>8</v>
      </c>
      <c r="U118" t="str">
        <v>Surf Coast</v>
      </c>
    </row>
    <row r="119" spans="7:21" x14ac:dyDescent="0.25">
      <c r="G119" t="s">
        <v>242</v>
      </c>
      <c r="H119" s="3">
        <v>44391</v>
      </c>
      <c r="I119" t="s">
        <v>243</v>
      </c>
      <c r="J119" s="1">
        <v>5553913799</v>
      </c>
      <c r="K119" t="s">
        <v>67</v>
      </c>
      <c r="L119" t="s">
        <v>8</v>
      </c>
      <c r="U119" t="str">
        <v>Surf Crafters</v>
      </c>
    </row>
    <row r="120" spans="7:21" x14ac:dyDescent="0.25">
      <c r="G120" t="s">
        <v>244</v>
      </c>
      <c r="H120" s="3">
        <v>44815</v>
      </c>
      <c r="I120" t="s">
        <v>245</v>
      </c>
      <c r="J120" s="1">
        <v>5553922380</v>
      </c>
      <c r="K120" t="s">
        <v>11</v>
      </c>
      <c r="L120" t="s">
        <v>12</v>
      </c>
      <c r="U120" t="str">
        <v>Surf Crafts</v>
      </c>
    </row>
    <row r="121" spans="7:21" x14ac:dyDescent="0.25">
      <c r="G121" t="s">
        <v>246</v>
      </c>
      <c r="H121" s="3">
        <v>45228</v>
      </c>
      <c r="I121" t="s">
        <v>247</v>
      </c>
      <c r="J121" s="1">
        <v>5553933262</v>
      </c>
      <c r="K121" t="s">
        <v>24</v>
      </c>
      <c r="L121" t="s">
        <v>12</v>
      </c>
      <c r="U121" t="str">
        <v>Surf Creations</v>
      </c>
    </row>
    <row r="122" spans="7:21" x14ac:dyDescent="0.25">
      <c r="G122" t="s">
        <v>248</v>
      </c>
      <c r="H122" s="3">
        <v>44146</v>
      </c>
      <c r="I122" t="s">
        <v>249</v>
      </c>
      <c r="J122" s="1">
        <v>5553940626</v>
      </c>
      <c r="K122" t="s">
        <v>250</v>
      </c>
      <c r="L122" t="s">
        <v>251</v>
      </c>
      <c r="U122" t="str">
        <v>Surf Culture</v>
      </c>
    </row>
    <row r="123" spans="7:21" x14ac:dyDescent="0.25">
      <c r="G123" t="s">
        <v>252</v>
      </c>
      <c r="H123" s="3">
        <v>44527</v>
      </c>
      <c r="I123" t="s">
        <v>253</v>
      </c>
      <c r="J123" s="1">
        <v>5553957271</v>
      </c>
      <c r="K123" t="s">
        <v>64</v>
      </c>
      <c r="L123" t="s">
        <v>8</v>
      </c>
      <c r="U123" t="str">
        <v>Surf Discoveries</v>
      </c>
    </row>
    <row r="124" spans="7:21" x14ac:dyDescent="0.25">
      <c r="G124" t="s">
        <v>254</v>
      </c>
      <c r="H124" s="3">
        <v>44176</v>
      </c>
      <c r="I124" t="s">
        <v>255</v>
      </c>
      <c r="J124" s="1">
        <v>5553972593</v>
      </c>
      <c r="K124" t="s">
        <v>133</v>
      </c>
      <c r="L124" t="s">
        <v>8</v>
      </c>
      <c r="U124" t="str">
        <v>Surf Dream</v>
      </c>
    </row>
    <row r="125" spans="7:21" x14ac:dyDescent="0.25">
      <c r="G125" t="s">
        <v>256</v>
      </c>
      <c r="H125" s="3">
        <v>44812</v>
      </c>
      <c r="I125" t="s">
        <v>257</v>
      </c>
      <c r="J125" s="1">
        <v>5553994887</v>
      </c>
      <c r="K125" t="s">
        <v>7</v>
      </c>
      <c r="L125" t="s">
        <v>8</v>
      </c>
      <c r="U125" t="str">
        <v>Surf Drift</v>
      </c>
    </row>
    <row r="126" spans="7:21" x14ac:dyDescent="0.25">
      <c r="G126" t="s">
        <v>51</v>
      </c>
      <c r="H126" s="3">
        <v>44273</v>
      </c>
      <c r="I126" t="s">
        <v>258</v>
      </c>
      <c r="J126" s="1">
        <v>5553998792</v>
      </c>
      <c r="K126" t="s">
        <v>53</v>
      </c>
      <c r="L126" t="s">
        <v>8</v>
      </c>
      <c r="U126" t="str">
        <v>Surf Echo</v>
      </c>
    </row>
    <row r="127" spans="7:21" x14ac:dyDescent="0.25">
      <c r="G127" t="s">
        <v>140</v>
      </c>
      <c r="H127" s="3">
        <v>45149</v>
      </c>
      <c r="I127" t="s">
        <v>259</v>
      </c>
      <c r="J127" s="1">
        <v>5554017616</v>
      </c>
      <c r="K127" t="s">
        <v>142</v>
      </c>
      <c r="L127" t="s">
        <v>143</v>
      </c>
      <c r="U127" t="str">
        <v>Surf Escape</v>
      </c>
    </row>
    <row r="128" spans="7:21" x14ac:dyDescent="0.25">
      <c r="G128" t="s">
        <v>260</v>
      </c>
      <c r="H128" s="3">
        <v>44707</v>
      </c>
      <c r="I128" t="s">
        <v>261</v>
      </c>
      <c r="J128" s="1">
        <v>5554036054</v>
      </c>
      <c r="K128" t="s">
        <v>64</v>
      </c>
      <c r="L128" t="s">
        <v>8</v>
      </c>
      <c r="U128" t="str">
        <v>Surf Essentials</v>
      </c>
    </row>
    <row r="129" spans="7:21" x14ac:dyDescent="0.25">
      <c r="G129" t="s">
        <v>262</v>
      </c>
      <c r="H129" s="3">
        <v>44062</v>
      </c>
      <c r="I129" t="s">
        <v>263</v>
      </c>
      <c r="J129" s="1">
        <v>5554055305</v>
      </c>
      <c r="K129" t="s">
        <v>40</v>
      </c>
      <c r="L129" t="s">
        <v>8</v>
      </c>
      <c r="U129" t="str">
        <v>Surf Expedition</v>
      </c>
    </row>
    <row r="130" spans="7:21" x14ac:dyDescent="0.25">
      <c r="G130" t="s">
        <v>197</v>
      </c>
      <c r="H130" s="3">
        <v>45358</v>
      </c>
      <c r="I130" t="s">
        <v>264</v>
      </c>
      <c r="J130" s="1">
        <v>5554074982</v>
      </c>
      <c r="K130" t="s">
        <v>199</v>
      </c>
      <c r="L130" t="s">
        <v>200</v>
      </c>
      <c r="U130" t="str">
        <v>Surf Frenzy</v>
      </c>
    </row>
    <row r="131" spans="7:21" x14ac:dyDescent="0.25">
      <c r="G131" t="s">
        <v>265</v>
      </c>
      <c r="H131" s="3">
        <v>44160</v>
      </c>
      <c r="I131" t="s">
        <v>266</v>
      </c>
      <c r="J131" s="1">
        <v>5554083877</v>
      </c>
      <c r="K131" t="s">
        <v>34</v>
      </c>
      <c r="L131" t="s">
        <v>12</v>
      </c>
      <c r="U131" t="str">
        <v>Surf Gateway</v>
      </c>
    </row>
    <row r="132" spans="7:21" x14ac:dyDescent="0.25">
      <c r="G132" t="s">
        <v>267</v>
      </c>
      <c r="H132" s="3">
        <v>44751</v>
      </c>
      <c r="I132" t="s">
        <v>268</v>
      </c>
      <c r="J132" s="1">
        <v>5554122084</v>
      </c>
      <c r="K132" t="s">
        <v>11</v>
      </c>
      <c r="L132" t="s">
        <v>12</v>
      </c>
      <c r="U132" t="str">
        <v>Surf Gear Essentials</v>
      </c>
    </row>
    <row r="133" spans="7:21" x14ac:dyDescent="0.25">
      <c r="G133" t="s">
        <v>269</v>
      </c>
      <c r="H133" s="3">
        <v>44961</v>
      </c>
      <c r="I133" t="s">
        <v>270</v>
      </c>
      <c r="J133" s="1">
        <v>5554144198</v>
      </c>
      <c r="K133" t="s">
        <v>101</v>
      </c>
      <c r="L133" t="s">
        <v>8</v>
      </c>
      <c r="U133" t="str">
        <v>Surf Haven Co.</v>
      </c>
    </row>
    <row r="134" spans="7:21" x14ac:dyDescent="0.25">
      <c r="G134" t="s">
        <v>271</v>
      </c>
      <c r="H134" s="3">
        <v>45422</v>
      </c>
      <c r="I134" t="s">
        <v>272</v>
      </c>
      <c r="J134" s="1">
        <v>5554147481</v>
      </c>
      <c r="K134" t="s">
        <v>18</v>
      </c>
      <c r="L134" t="s">
        <v>12</v>
      </c>
      <c r="U134" t="str">
        <v>Surf Lifestyle</v>
      </c>
    </row>
    <row r="135" spans="7:21" x14ac:dyDescent="0.25">
      <c r="G135" t="s">
        <v>273</v>
      </c>
      <c r="H135" s="3">
        <v>44920</v>
      </c>
      <c r="I135" t="s">
        <v>274</v>
      </c>
      <c r="J135" s="1">
        <v>5554177531</v>
      </c>
      <c r="K135" t="s">
        <v>45</v>
      </c>
      <c r="L135" t="s">
        <v>8</v>
      </c>
      <c r="U135" t="str">
        <v>Surf Melody</v>
      </c>
    </row>
    <row r="136" spans="7:21" x14ac:dyDescent="0.25">
      <c r="G136" t="s">
        <v>275</v>
      </c>
      <c r="H136" s="3">
        <v>44312</v>
      </c>
      <c r="I136" t="s">
        <v>276</v>
      </c>
      <c r="J136" s="1">
        <v>5554190164</v>
      </c>
      <c r="K136" t="s">
        <v>120</v>
      </c>
      <c r="L136" t="s">
        <v>8</v>
      </c>
      <c r="U136" t="str">
        <v>Surf Metropolis</v>
      </c>
    </row>
    <row r="137" spans="7:21" x14ac:dyDescent="0.25">
      <c r="G137" t="s">
        <v>277</v>
      </c>
      <c r="H137" s="3">
        <v>44985</v>
      </c>
      <c r="I137" t="s">
        <v>278</v>
      </c>
      <c r="J137" s="1">
        <v>5554198246</v>
      </c>
      <c r="K137" t="s">
        <v>184</v>
      </c>
      <c r="L137" t="s">
        <v>8</v>
      </c>
      <c r="U137" t="str">
        <v>Surf 'N Shore</v>
      </c>
    </row>
    <row r="138" spans="7:21" x14ac:dyDescent="0.25">
      <c r="G138" t="s">
        <v>138</v>
      </c>
      <c r="H138" s="3">
        <v>44497</v>
      </c>
      <c r="I138" t="s">
        <v>279</v>
      </c>
      <c r="J138" s="1">
        <v>5554246504</v>
      </c>
      <c r="K138" t="s">
        <v>67</v>
      </c>
      <c r="L138" t="s">
        <v>8</v>
      </c>
      <c r="U138" t="str">
        <v>Surf Nest</v>
      </c>
    </row>
    <row r="139" spans="7:21" x14ac:dyDescent="0.25">
      <c r="G139" t="s">
        <v>280</v>
      </c>
      <c r="H139" s="3">
        <v>43852</v>
      </c>
      <c r="I139" t="s">
        <v>281</v>
      </c>
      <c r="J139" s="1">
        <v>5554293605</v>
      </c>
      <c r="K139" t="s">
        <v>203</v>
      </c>
      <c r="L139" t="s">
        <v>12</v>
      </c>
      <c r="U139" t="str">
        <v>Surf Odyssey</v>
      </c>
    </row>
    <row r="140" spans="7:21" x14ac:dyDescent="0.25">
      <c r="G140" t="s">
        <v>282</v>
      </c>
      <c r="H140" s="3">
        <v>45129</v>
      </c>
      <c r="I140" t="s">
        <v>283</v>
      </c>
      <c r="J140" s="1">
        <v>5554318817</v>
      </c>
      <c r="K140" t="s">
        <v>61</v>
      </c>
      <c r="L140" t="s">
        <v>12</v>
      </c>
      <c r="U140" t="str">
        <v>Surf Paradise</v>
      </c>
    </row>
    <row r="141" spans="7:21" x14ac:dyDescent="0.25">
      <c r="G141" t="s">
        <v>284</v>
      </c>
      <c r="H141" s="3">
        <v>44757</v>
      </c>
      <c r="I141" t="s">
        <v>285</v>
      </c>
      <c r="J141" s="1">
        <v>5554338478</v>
      </c>
      <c r="K141" t="s">
        <v>58</v>
      </c>
      <c r="L141" t="s">
        <v>8</v>
      </c>
      <c r="U141" t="str">
        <v>Surf Resonance</v>
      </c>
    </row>
    <row r="142" spans="7:21" x14ac:dyDescent="0.25">
      <c r="G142" t="s">
        <v>38</v>
      </c>
      <c r="H142" s="3">
        <v>44734</v>
      </c>
      <c r="I142" t="s">
        <v>286</v>
      </c>
      <c r="J142" s="1">
        <v>5554342980</v>
      </c>
      <c r="K142" t="s">
        <v>40</v>
      </c>
      <c r="L142" t="s">
        <v>8</v>
      </c>
      <c r="U142" t="str">
        <v>Surf Retreat</v>
      </c>
    </row>
    <row r="143" spans="7:21" x14ac:dyDescent="0.25">
      <c r="G143" t="s">
        <v>85</v>
      </c>
      <c r="H143" s="3">
        <v>44759</v>
      </c>
      <c r="I143" t="s">
        <v>287</v>
      </c>
      <c r="J143" s="1">
        <v>5554355885</v>
      </c>
      <c r="K143" t="s">
        <v>53</v>
      </c>
      <c r="L143" t="s">
        <v>8</v>
      </c>
      <c r="U143" t="str">
        <v>Surf Rider</v>
      </c>
    </row>
    <row r="144" spans="7:21" x14ac:dyDescent="0.25">
      <c r="G144" t="s">
        <v>195</v>
      </c>
      <c r="H144" s="3">
        <v>44589</v>
      </c>
      <c r="I144" t="s">
        <v>288</v>
      </c>
      <c r="J144" s="1">
        <v>5554360231</v>
      </c>
      <c r="K144" t="s">
        <v>64</v>
      </c>
      <c r="L144" t="s">
        <v>8</v>
      </c>
      <c r="U144" t="str">
        <v>Surf Safari</v>
      </c>
    </row>
    <row r="145" spans="7:21" x14ac:dyDescent="0.25">
      <c r="G145" t="s">
        <v>182</v>
      </c>
      <c r="H145" s="3">
        <v>44563</v>
      </c>
      <c r="I145" t="s">
        <v>289</v>
      </c>
      <c r="J145" s="1">
        <v>5554379089</v>
      </c>
      <c r="K145" t="s">
        <v>184</v>
      </c>
      <c r="L145" t="s">
        <v>8</v>
      </c>
      <c r="U145" t="str">
        <v>Surf Sanctuary</v>
      </c>
    </row>
    <row r="146" spans="7:21" x14ac:dyDescent="0.25">
      <c r="G146" t="s">
        <v>712</v>
      </c>
      <c r="H146" s="3">
        <v>44523</v>
      </c>
      <c r="I146" t="s">
        <v>290</v>
      </c>
      <c r="J146" s="1">
        <v>5554385379</v>
      </c>
      <c r="K146" t="s">
        <v>47</v>
      </c>
      <c r="L146" t="s">
        <v>8</v>
      </c>
      <c r="U146" t="str">
        <v>Surf Seekers</v>
      </c>
    </row>
    <row r="147" spans="7:21" x14ac:dyDescent="0.25">
      <c r="G147" t="s">
        <v>273</v>
      </c>
      <c r="H147" s="3">
        <v>44626</v>
      </c>
      <c r="I147" t="s">
        <v>150</v>
      </c>
      <c r="J147" s="1">
        <v>5554425603</v>
      </c>
      <c r="K147" t="s">
        <v>45</v>
      </c>
      <c r="L147" t="s">
        <v>8</v>
      </c>
      <c r="U147" t="str">
        <v>Surf Splash</v>
      </c>
    </row>
    <row r="148" spans="7:21" x14ac:dyDescent="0.25">
      <c r="G148" t="s">
        <v>187</v>
      </c>
      <c r="H148" s="3">
        <v>44979</v>
      </c>
      <c r="I148" t="s">
        <v>291</v>
      </c>
      <c r="J148" s="1">
        <v>5554431279</v>
      </c>
      <c r="K148" t="s">
        <v>24</v>
      </c>
      <c r="L148" t="s">
        <v>12</v>
      </c>
      <c r="U148" t="str">
        <v>Surf Spot</v>
      </c>
    </row>
    <row r="149" spans="7:21" x14ac:dyDescent="0.25">
      <c r="G149" t="s">
        <v>292</v>
      </c>
      <c r="H149" s="3">
        <v>44431</v>
      </c>
      <c r="I149" t="s">
        <v>293</v>
      </c>
      <c r="J149" s="1">
        <v>5554477876</v>
      </c>
      <c r="K149" t="s">
        <v>50</v>
      </c>
      <c r="L149" t="s">
        <v>8</v>
      </c>
      <c r="U149" t="str">
        <v>Surf Station</v>
      </c>
    </row>
    <row r="150" spans="7:21" x14ac:dyDescent="0.25">
      <c r="G150" t="s">
        <v>228</v>
      </c>
      <c r="H150" s="3">
        <v>44272</v>
      </c>
      <c r="I150" t="s">
        <v>181</v>
      </c>
      <c r="J150" s="1">
        <v>5554479623</v>
      </c>
      <c r="K150" t="s">
        <v>61</v>
      </c>
      <c r="L150" t="s">
        <v>12</v>
      </c>
      <c r="U150" t="str">
        <v>Surf Symphony</v>
      </c>
    </row>
    <row r="151" spans="7:21" x14ac:dyDescent="0.25">
      <c r="G151" t="s">
        <v>75</v>
      </c>
      <c r="H151" s="3">
        <v>45466</v>
      </c>
      <c r="I151" t="s">
        <v>294</v>
      </c>
      <c r="J151" s="1">
        <v>5554480501</v>
      </c>
      <c r="K151" t="s">
        <v>21</v>
      </c>
      <c r="L151" t="s">
        <v>12</v>
      </c>
      <c r="U151" t="str">
        <v>Surf the Sea</v>
      </c>
    </row>
    <row r="152" spans="7:21" x14ac:dyDescent="0.25">
      <c r="G152" t="s">
        <v>140</v>
      </c>
      <c r="H152" s="3">
        <v>44960</v>
      </c>
      <c r="I152" t="s">
        <v>295</v>
      </c>
      <c r="J152" s="1">
        <v>5554493881</v>
      </c>
      <c r="K152" t="s">
        <v>142</v>
      </c>
      <c r="L152" t="s">
        <v>143</v>
      </c>
      <c r="U152" t="str">
        <v>Surf Thrill</v>
      </c>
    </row>
    <row r="153" spans="7:21" x14ac:dyDescent="0.25">
      <c r="G153" t="s">
        <v>271</v>
      </c>
      <c r="H153" s="3">
        <v>45151</v>
      </c>
      <c r="I153" t="s">
        <v>296</v>
      </c>
      <c r="J153" s="1">
        <v>5554528689</v>
      </c>
      <c r="K153" t="s">
        <v>18</v>
      </c>
      <c r="L153" t="s">
        <v>12</v>
      </c>
      <c r="U153" t="str">
        <v>Surf Tradewinds</v>
      </c>
    </row>
    <row r="154" spans="7:21" x14ac:dyDescent="0.25">
      <c r="G154" t="s">
        <v>102</v>
      </c>
      <c r="H154" s="3">
        <v>45059</v>
      </c>
      <c r="I154" t="s">
        <v>297</v>
      </c>
      <c r="J154" s="1">
        <v>5554585165</v>
      </c>
      <c r="K154" t="s">
        <v>84</v>
      </c>
      <c r="L154" t="s">
        <v>8</v>
      </c>
      <c r="U154" t="str">
        <v>Surf Vibe</v>
      </c>
    </row>
    <row r="155" spans="7:21" x14ac:dyDescent="0.25">
      <c r="G155" t="s">
        <v>298</v>
      </c>
      <c r="H155" s="3">
        <v>44875</v>
      </c>
      <c r="I155" t="s">
        <v>299</v>
      </c>
      <c r="J155" s="1">
        <v>5554604508</v>
      </c>
      <c r="K155" t="s">
        <v>130</v>
      </c>
      <c r="L155" t="s">
        <v>8</v>
      </c>
      <c r="U155" t="str">
        <v>Surf Wanderer</v>
      </c>
    </row>
    <row r="156" spans="7:21" x14ac:dyDescent="0.25">
      <c r="G156" t="s">
        <v>300</v>
      </c>
      <c r="H156" s="3">
        <v>44063</v>
      </c>
      <c r="I156" t="s">
        <v>301</v>
      </c>
      <c r="J156" s="1">
        <v>5554619518</v>
      </c>
      <c r="K156" t="s">
        <v>21</v>
      </c>
      <c r="L156" t="s">
        <v>12</v>
      </c>
      <c r="U156" t="str">
        <v>Surf Zone</v>
      </c>
    </row>
    <row r="157" spans="7:21" x14ac:dyDescent="0.25">
      <c r="G157" t="s">
        <v>16</v>
      </c>
      <c r="H157" s="3">
        <v>44519</v>
      </c>
      <c r="I157" t="s">
        <v>302</v>
      </c>
      <c r="J157" s="1">
        <v>5554623280</v>
      </c>
      <c r="K157" t="s">
        <v>18</v>
      </c>
      <c r="L157" t="s">
        <v>12</v>
      </c>
      <c r="U157" t="str">
        <v>Surfer's Point</v>
      </c>
    </row>
    <row r="158" spans="7:21" x14ac:dyDescent="0.25">
      <c r="G158" t="s">
        <v>126</v>
      </c>
      <c r="H158" s="3">
        <v>45298</v>
      </c>
      <c r="I158" t="s">
        <v>303</v>
      </c>
      <c r="J158" s="1">
        <v>5554635842</v>
      </c>
      <c r="K158" t="s">
        <v>7</v>
      </c>
      <c r="L158" t="s">
        <v>8</v>
      </c>
      <c r="U158" t="str">
        <v>Surfing Spot</v>
      </c>
    </row>
    <row r="159" spans="7:21" x14ac:dyDescent="0.25">
      <c r="G159" t="s">
        <v>304</v>
      </c>
      <c r="H159" s="3">
        <v>44215</v>
      </c>
      <c r="I159" t="s">
        <v>305</v>
      </c>
      <c r="J159" s="1">
        <v>5554646543</v>
      </c>
      <c r="K159" t="s">
        <v>45</v>
      </c>
      <c r="L159" t="s">
        <v>8</v>
      </c>
      <c r="U159" t="str">
        <v>Surfside Shack</v>
      </c>
    </row>
    <row r="160" spans="7:21" x14ac:dyDescent="0.25">
      <c r="G160" t="s">
        <v>25</v>
      </c>
      <c r="H160" s="3">
        <v>44925</v>
      </c>
      <c r="I160" t="s">
        <v>306</v>
      </c>
      <c r="J160" s="1">
        <v>5554693093</v>
      </c>
      <c r="K160" t="s">
        <v>27</v>
      </c>
      <c r="L160" t="s">
        <v>28</v>
      </c>
      <c r="U160" t="str">
        <v>Swell Surf Co.</v>
      </c>
    </row>
    <row r="161" spans="7:21" x14ac:dyDescent="0.25">
      <c r="G161" t="s">
        <v>189</v>
      </c>
      <c r="H161" s="3">
        <v>45333</v>
      </c>
      <c r="I161" t="s">
        <v>307</v>
      </c>
      <c r="J161" s="1">
        <v>5554695023</v>
      </c>
      <c r="K161" t="s">
        <v>191</v>
      </c>
      <c r="L161" t="s">
        <v>12</v>
      </c>
      <c r="U161" t="str">
        <v>Tidal Surf</v>
      </c>
    </row>
    <row r="162" spans="7:21" x14ac:dyDescent="0.25">
      <c r="G162" t="s">
        <v>156</v>
      </c>
      <c r="H162" s="3">
        <v>44661</v>
      </c>
      <c r="I162" t="s">
        <v>308</v>
      </c>
      <c r="J162" s="1">
        <v>5554702915</v>
      </c>
      <c r="K162" t="s">
        <v>21</v>
      </c>
      <c r="L162" t="s">
        <v>12</v>
      </c>
      <c r="U162" t="str">
        <v>Tidal Surf Gear</v>
      </c>
    </row>
    <row r="163" spans="7:21" x14ac:dyDescent="0.25">
      <c r="G163" t="s">
        <v>5</v>
      </c>
      <c r="H163" s="3">
        <v>44974</v>
      </c>
      <c r="I163" t="s">
        <v>309</v>
      </c>
      <c r="J163" s="1">
        <v>5554716488</v>
      </c>
      <c r="K163" t="s">
        <v>7</v>
      </c>
      <c r="L163" t="s">
        <v>8</v>
      </c>
      <c r="U163" t="str">
        <v>Tidal Surf Shop</v>
      </c>
    </row>
    <row r="164" spans="7:21" x14ac:dyDescent="0.25">
      <c r="G164" t="s">
        <v>85</v>
      </c>
      <c r="H164" s="3">
        <v>45451</v>
      </c>
      <c r="I164" t="s">
        <v>310</v>
      </c>
      <c r="J164" s="1">
        <v>5554750525</v>
      </c>
      <c r="K164" t="s">
        <v>53</v>
      </c>
      <c r="L164" t="s">
        <v>8</v>
      </c>
      <c r="U164" t="str">
        <v>Tidal Times Surf</v>
      </c>
    </row>
    <row r="165" spans="7:21" x14ac:dyDescent="0.25">
      <c r="G165" t="s">
        <v>122</v>
      </c>
      <c r="H165" s="3">
        <v>44184</v>
      </c>
      <c r="I165" t="s">
        <v>311</v>
      </c>
      <c r="J165" s="1">
        <v>5554752601</v>
      </c>
      <c r="K165" t="s">
        <v>47</v>
      </c>
      <c r="L165" t="s">
        <v>8</v>
      </c>
      <c r="U165" t="str">
        <v>Tidal Wave Surf</v>
      </c>
    </row>
    <row r="166" spans="7:21" x14ac:dyDescent="0.25">
      <c r="G166" t="s">
        <v>85</v>
      </c>
      <c r="H166" s="3">
        <v>45409</v>
      </c>
      <c r="I166" t="s">
        <v>312</v>
      </c>
      <c r="J166" s="1">
        <v>5554752794</v>
      </c>
      <c r="K166" t="s">
        <v>53</v>
      </c>
      <c r="L166" t="s">
        <v>8</v>
      </c>
      <c r="U166" t="str">
        <v>Tide Lines</v>
      </c>
    </row>
    <row r="167" spans="7:21" x14ac:dyDescent="0.25">
      <c r="G167" t="s">
        <v>151</v>
      </c>
      <c r="H167" s="3">
        <v>44508</v>
      </c>
      <c r="I167" t="s">
        <v>313</v>
      </c>
      <c r="J167" s="1">
        <v>5554758950</v>
      </c>
      <c r="K167" t="s">
        <v>58</v>
      </c>
      <c r="L167" t="s">
        <v>8</v>
      </c>
      <c r="U167" t="str">
        <v>Tide Point</v>
      </c>
    </row>
    <row r="168" spans="7:21" x14ac:dyDescent="0.25">
      <c r="G168" t="s">
        <v>90</v>
      </c>
      <c r="H168" s="3">
        <v>44409</v>
      </c>
      <c r="I168" t="s">
        <v>314</v>
      </c>
      <c r="J168" s="1">
        <v>5554779235</v>
      </c>
      <c r="K168" t="s">
        <v>89</v>
      </c>
      <c r="L168" t="s">
        <v>8</v>
      </c>
      <c r="U168" t="str">
        <v>Tide Pools Surf</v>
      </c>
    </row>
    <row r="169" spans="7:21" x14ac:dyDescent="0.25">
      <c r="G169" t="s">
        <v>189</v>
      </c>
      <c r="H169" s="3">
        <v>45248</v>
      </c>
      <c r="I169" t="s">
        <v>315</v>
      </c>
      <c r="J169" s="1">
        <v>5554788659</v>
      </c>
      <c r="K169" t="s">
        <v>191</v>
      </c>
      <c r="L169" t="s">
        <v>12</v>
      </c>
      <c r="U169" t="str">
        <v>Tide Rush Surf</v>
      </c>
    </row>
    <row r="170" spans="7:21" x14ac:dyDescent="0.25">
      <c r="G170" t="s">
        <v>316</v>
      </c>
      <c r="H170" s="3">
        <v>45422</v>
      </c>
      <c r="I170" t="s">
        <v>317</v>
      </c>
      <c r="J170" s="1">
        <v>5554799198</v>
      </c>
      <c r="K170" t="s">
        <v>203</v>
      </c>
      <c r="L170" t="s">
        <v>12</v>
      </c>
      <c r="U170" t="str">
        <v>Tide Surf</v>
      </c>
    </row>
    <row r="171" spans="7:21" x14ac:dyDescent="0.25">
      <c r="G171" t="s">
        <v>248</v>
      </c>
      <c r="H171" s="3">
        <v>45436</v>
      </c>
      <c r="I171" t="s">
        <v>318</v>
      </c>
      <c r="J171" s="1">
        <v>5554814370</v>
      </c>
      <c r="K171" t="s">
        <v>250</v>
      </c>
      <c r="L171" t="s">
        <v>251</v>
      </c>
      <c r="U171" t="str">
        <v>Tide Surf Co.</v>
      </c>
    </row>
    <row r="172" spans="7:21" x14ac:dyDescent="0.25">
      <c r="G172" t="s">
        <v>319</v>
      </c>
      <c r="H172" s="3">
        <v>45380</v>
      </c>
      <c r="I172" t="s">
        <v>320</v>
      </c>
      <c r="J172" s="1">
        <v>5554891201</v>
      </c>
      <c r="K172" t="s">
        <v>47</v>
      </c>
      <c r="L172" t="s">
        <v>8</v>
      </c>
      <c r="U172" t="str">
        <v>Tide Touch</v>
      </c>
    </row>
    <row r="173" spans="7:21" x14ac:dyDescent="0.25">
      <c r="G173" t="s">
        <v>321</v>
      </c>
      <c r="H173" s="3">
        <v>44600</v>
      </c>
      <c r="I173" t="s">
        <v>322</v>
      </c>
      <c r="J173" s="1">
        <v>5554895130</v>
      </c>
      <c r="K173" t="s">
        <v>18</v>
      </c>
      <c r="L173" t="s">
        <v>12</v>
      </c>
      <c r="U173" t="str">
        <v>Tide Tracker</v>
      </c>
    </row>
    <row r="174" spans="7:21" x14ac:dyDescent="0.25">
      <c r="G174" t="s">
        <v>323</v>
      </c>
      <c r="H174" s="3">
        <v>44168</v>
      </c>
      <c r="I174" t="s">
        <v>324</v>
      </c>
      <c r="J174" s="1">
        <v>5554906249</v>
      </c>
      <c r="K174" t="s">
        <v>203</v>
      </c>
      <c r="L174" t="s">
        <v>12</v>
      </c>
      <c r="U174" t="str">
        <v>Tide Venture</v>
      </c>
    </row>
    <row r="175" spans="7:21" x14ac:dyDescent="0.25">
      <c r="G175" t="s">
        <v>242</v>
      </c>
      <c r="H175" s="3">
        <v>45472</v>
      </c>
      <c r="I175" t="s">
        <v>325</v>
      </c>
      <c r="J175" s="1">
        <v>5554948984</v>
      </c>
      <c r="K175" t="s">
        <v>67</v>
      </c>
      <c r="L175" t="s">
        <v>8</v>
      </c>
      <c r="U175" t="str">
        <v>Wave Baron</v>
      </c>
    </row>
    <row r="176" spans="7:21" x14ac:dyDescent="0.25">
      <c r="G176" t="s">
        <v>145</v>
      </c>
      <c r="H176" s="3">
        <v>45256</v>
      </c>
      <c r="I176" t="s">
        <v>326</v>
      </c>
      <c r="J176" s="1">
        <v>5555018587</v>
      </c>
      <c r="K176" t="s">
        <v>64</v>
      </c>
      <c r="L176" t="s">
        <v>8</v>
      </c>
      <c r="U176" t="str">
        <v>Wave Bliss</v>
      </c>
    </row>
    <row r="177" spans="7:21" x14ac:dyDescent="0.25">
      <c r="G177" t="s">
        <v>69</v>
      </c>
      <c r="H177" s="3">
        <v>44794</v>
      </c>
      <c r="I177" t="s">
        <v>327</v>
      </c>
      <c r="J177" s="1">
        <v>5555028048</v>
      </c>
      <c r="K177" t="s">
        <v>18</v>
      </c>
      <c r="L177" t="s">
        <v>12</v>
      </c>
      <c r="U177" t="str">
        <v>Wave Catcher</v>
      </c>
    </row>
    <row r="178" spans="7:21" x14ac:dyDescent="0.25">
      <c r="G178" t="s">
        <v>328</v>
      </c>
      <c r="H178" s="3">
        <v>45416</v>
      </c>
      <c r="I178" t="s">
        <v>329</v>
      </c>
      <c r="J178" s="1">
        <v>5555061338</v>
      </c>
      <c r="K178" t="s">
        <v>142</v>
      </c>
      <c r="L178" t="s">
        <v>143</v>
      </c>
      <c r="U178" t="str">
        <v>Wave Chase</v>
      </c>
    </row>
    <row r="179" spans="7:21" x14ac:dyDescent="0.25">
      <c r="G179" t="s">
        <v>99</v>
      </c>
      <c r="H179" s="3">
        <v>45328</v>
      </c>
      <c r="I179" t="s">
        <v>330</v>
      </c>
      <c r="J179" s="1">
        <v>5555070190</v>
      </c>
      <c r="K179" t="s">
        <v>101</v>
      </c>
      <c r="L179" t="s">
        <v>8</v>
      </c>
      <c r="U179" t="str">
        <v>Wave Craft</v>
      </c>
    </row>
    <row r="180" spans="7:21" x14ac:dyDescent="0.25">
      <c r="G180" t="s">
        <v>280</v>
      </c>
      <c r="H180" s="3">
        <v>44968</v>
      </c>
      <c r="I180" t="s">
        <v>331</v>
      </c>
      <c r="J180" s="1">
        <v>5555077098</v>
      </c>
      <c r="K180" t="s">
        <v>203</v>
      </c>
      <c r="L180" t="s">
        <v>12</v>
      </c>
      <c r="U180" t="str">
        <v>Wave Dance</v>
      </c>
    </row>
    <row r="181" spans="7:21" x14ac:dyDescent="0.25">
      <c r="G181" t="s">
        <v>332</v>
      </c>
      <c r="H181" s="3">
        <v>44132</v>
      </c>
      <c r="I181" t="s">
        <v>333</v>
      </c>
      <c r="J181" s="1">
        <v>5555087954</v>
      </c>
      <c r="K181" t="s">
        <v>18</v>
      </c>
      <c r="L181" t="s">
        <v>12</v>
      </c>
      <c r="U181" t="str">
        <v>Wave Echo</v>
      </c>
    </row>
    <row r="182" spans="7:21" x14ac:dyDescent="0.25">
      <c r="G182" t="s">
        <v>334</v>
      </c>
      <c r="H182" s="3">
        <v>45351</v>
      </c>
      <c r="I182" t="s">
        <v>335</v>
      </c>
      <c r="J182" s="1">
        <v>5555090009</v>
      </c>
      <c r="K182" t="s">
        <v>24</v>
      </c>
      <c r="L182" t="s">
        <v>12</v>
      </c>
      <c r="U182" t="str">
        <v>Wave Explorer</v>
      </c>
    </row>
    <row r="183" spans="7:21" x14ac:dyDescent="0.25">
      <c r="G183" t="s">
        <v>336</v>
      </c>
      <c r="H183" s="3">
        <v>44870</v>
      </c>
      <c r="I183" t="s">
        <v>337</v>
      </c>
      <c r="J183" s="1">
        <v>5555096334</v>
      </c>
      <c r="K183" t="s">
        <v>34</v>
      </c>
      <c r="L183" t="s">
        <v>12</v>
      </c>
      <c r="U183" t="str">
        <v>Wave Front</v>
      </c>
    </row>
    <row r="184" spans="7:21" x14ac:dyDescent="0.25">
      <c r="G184" t="s">
        <v>197</v>
      </c>
      <c r="H184" s="3">
        <v>45434</v>
      </c>
      <c r="I184" t="s">
        <v>338</v>
      </c>
      <c r="J184" s="1">
        <v>5555106472</v>
      </c>
      <c r="K184" t="s">
        <v>199</v>
      </c>
      <c r="L184" t="s">
        <v>200</v>
      </c>
      <c r="U184" t="str">
        <v>Wave Harmony</v>
      </c>
    </row>
    <row r="185" spans="7:21" x14ac:dyDescent="0.25">
      <c r="G185" t="s">
        <v>339</v>
      </c>
      <c r="H185" s="3">
        <v>44829</v>
      </c>
      <c r="I185" t="s">
        <v>340</v>
      </c>
      <c r="J185" s="1">
        <v>5555164592</v>
      </c>
      <c r="K185" t="s">
        <v>184</v>
      </c>
      <c r="L185" t="s">
        <v>8</v>
      </c>
      <c r="U185" t="str">
        <v>Wave Journey</v>
      </c>
    </row>
    <row r="186" spans="7:21" x14ac:dyDescent="0.25">
      <c r="G186" t="s">
        <v>25</v>
      </c>
      <c r="H186" s="3">
        <v>45087</v>
      </c>
      <c r="I186" t="s">
        <v>341</v>
      </c>
      <c r="J186" s="1">
        <v>5555175026</v>
      </c>
      <c r="K186" t="s">
        <v>27</v>
      </c>
      <c r="L186" t="s">
        <v>28</v>
      </c>
      <c r="U186" t="str">
        <v>Wave King</v>
      </c>
    </row>
    <row r="187" spans="7:21" x14ac:dyDescent="0.25">
      <c r="G187" t="s">
        <v>342</v>
      </c>
      <c r="H187" s="3">
        <v>45459</v>
      </c>
      <c r="I187" t="s">
        <v>343</v>
      </c>
      <c r="J187" s="1">
        <v>5555179055</v>
      </c>
      <c r="K187" t="s">
        <v>47</v>
      </c>
      <c r="L187" t="s">
        <v>8</v>
      </c>
      <c r="U187" t="str">
        <v>Wave Motion</v>
      </c>
    </row>
    <row r="188" spans="7:21" x14ac:dyDescent="0.25">
      <c r="G188" t="s">
        <v>344</v>
      </c>
      <c r="H188" s="3">
        <v>44539</v>
      </c>
      <c r="I188" t="s">
        <v>345</v>
      </c>
      <c r="J188" s="1">
        <v>5555197419</v>
      </c>
      <c r="K188" t="s">
        <v>216</v>
      </c>
      <c r="L188" t="s">
        <v>217</v>
      </c>
      <c r="U188" t="str">
        <v>Wave Quest</v>
      </c>
    </row>
    <row r="189" spans="7:21" x14ac:dyDescent="0.25">
      <c r="G189" t="s">
        <v>346</v>
      </c>
      <c r="H189" s="3">
        <v>44808</v>
      </c>
      <c r="I189" t="s">
        <v>347</v>
      </c>
      <c r="J189" s="1">
        <v>5555210976</v>
      </c>
      <c r="K189" t="s">
        <v>47</v>
      </c>
      <c r="L189" t="s">
        <v>8</v>
      </c>
      <c r="U189" t="str">
        <v>Wave Reef</v>
      </c>
    </row>
    <row r="190" spans="7:21" x14ac:dyDescent="0.25">
      <c r="G190" t="s">
        <v>9</v>
      </c>
      <c r="H190" s="3">
        <v>44362</v>
      </c>
      <c r="I190" t="s">
        <v>348</v>
      </c>
      <c r="J190" s="1">
        <v>5555250851</v>
      </c>
      <c r="K190" t="s">
        <v>11</v>
      </c>
      <c r="L190" t="s">
        <v>12</v>
      </c>
      <c r="U190" t="str">
        <v>Wave Riders</v>
      </c>
    </row>
    <row r="191" spans="7:21" x14ac:dyDescent="0.25">
      <c r="G191" t="s">
        <v>128</v>
      </c>
      <c r="H191" s="3">
        <v>45024</v>
      </c>
      <c r="I191" t="s">
        <v>349</v>
      </c>
      <c r="J191" s="1">
        <v>5555301365</v>
      </c>
      <c r="K191" t="s">
        <v>130</v>
      </c>
      <c r="L191" t="s">
        <v>8</v>
      </c>
      <c r="U191" t="str">
        <v>Wave Runner Surf</v>
      </c>
    </row>
    <row r="192" spans="7:21" x14ac:dyDescent="0.25">
      <c r="G192" t="s">
        <v>254</v>
      </c>
      <c r="H192" s="3">
        <v>44980</v>
      </c>
      <c r="I192" t="s">
        <v>350</v>
      </c>
      <c r="J192" s="1">
        <v>5555367422</v>
      </c>
      <c r="K192" t="s">
        <v>133</v>
      </c>
      <c r="L192" t="s">
        <v>8</v>
      </c>
      <c r="U192" t="str">
        <v>Wave Seeker</v>
      </c>
    </row>
    <row r="193" spans="7:21" x14ac:dyDescent="0.25">
      <c r="G193" t="s">
        <v>351</v>
      </c>
      <c r="H193" s="3">
        <v>44958</v>
      </c>
      <c r="I193" t="s">
        <v>352</v>
      </c>
      <c r="J193" s="1">
        <v>5555376227</v>
      </c>
      <c r="K193" t="s">
        <v>45</v>
      </c>
      <c r="L193" t="s">
        <v>8</v>
      </c>
      <c r="U193" t="str">
        <v>Wave Serenity</v>
      </c>
    </row>
    <row r="194" spans="7:21" x14ac:dyDescent="0.25">
      <c r="G194" t="s">
        <v>353</v>
      </c>
      <c r="H194" s="3">
        <v>44519</v>
      </c>
      <c r="I194" t="s">
        <v>354</v>
      </c>
      <c r="J194" s="1">
        <v>5555390223</v>
      </c>
      <c r="K194" t="s">
        <v>15</v>
      </c>
      <c r="L194" t="s">
        <v>12</v>
      </c>
      <c r="U194" t="str">
        <v>Wave Tracker</v>
      </c>
    </row>
    <row r="195" spans="7:21" x14ac:dyDescent="0.25">
      <c r="G195" t="s">
        <v>195</v>
      </c>
      <c r="H195" s="3">
        <v>43918</v>
      </c>
      <c r="I195" t="s">
        <v>355</v>
      </c>
      <c r="J195" s="1">
        <v>5555405372</v>
      </c>
      <c r="K195" t="s">
        <v>64</v>
      </c>
      <c r="L195" t="s">
        <v>8</v>
      </c>
      <c r="U195" t="str">
        <v>Wave Whisperer</v>
      </c>
    </row>
    <row r="196" spans="7:21" x14ac:dyDescent="0.25">
      <c r="G196" t="s">
        <v>9</v>
      </c>
      <c r="H196" s="3">
        <v>45448</v>
      </c>
      <c r="I196" t="s">
        <v>356</v>
      </c>
      <c r="J196" s="1">
        <v>5555413940</v>
      </c>
      <c r="K196" t="s">
        <v>11</v>
      </c>
      <c r="L196" t="s">
        <v>12</v>
      </c>
      <c r="U196" t="str">
        <v>Wavefront Surf</v>
      </c>
    </row>
    <row r="197" spans="7:21" x14ac:dyDescent="0.25">
      <c r="G197" t="s">
        <v>82</v>
      </c>
      <c r="H197" s="3">
        <v>43889</v>
      </c>
      <c r="I197" t="s">
        <v>357</v>
      </c>
      <c r="J197" s="1">
        <v>5555429349</v>
      </c>
      <c r="K197" t="s">
        <v>84</v>
      </c>
      <c r="L197" t="s">
        <v>8</v>
      </c>
      <c r="U197" t="str">
        <v>Waves and Wonders</v>
      </c>
    </row>
    <row r="198" spans="7:21" x14ac:dyDescent="0.25">
      <c r="G198" t="s">
        <v>358</v>
      </c>
      <c r="H198" s="3">
        <v>43858</v>
      </c>
      <c r="I198" t="s">
        <v>359</v>
      </c>
      <c r="J198" s="1">
        <v>5555439207</v>
      </c>
      <c r="K198" t="s">
        <v>47</v>
      </c>
      <c r="L198" t="s">
        <v>8</v>
      </c>
      <c r="U198" t="str">
        <v>Waves Galore</v>
      </c>
    </row>
    <row r="199" spans="7:21" x14ac:dyDescent="0.25">
      <c r="G199" t="s">
        <v>360</v>
      </c>
      <c r="H199" s="3">
        <v>44754</v>
      </c>
      <c r="I199" t="s">
        <v>361</v>
      </c>
      <c r="J199" s="1">
        <v>5555470744</v>
      </c>
      <c r="K199" t="s">
        <v>142</v>
      </c>
      <c r="L199" t="s">
        <v>143</v>
      </c>
      <c r="U199" t="str">
        <v>Wavescape Surf</v>
      </c>
    </row>
    <row r="200" spans="7:21" x14ac:dyDescent="0.25">
      <c r="G200" t="s">
        <v>362</v>
      </c>
      <c r="H200" s="3">
        <v>44019</v>
      </c>
      <c r="I200" t="s">
        <v>363</v>
      </c>
      <c r="J200" s="1">
        <v>5555477156</v>
      </c>
      <c r="K200" t="s">
        <v>64</v>
      </c>
      <c r="L200" t="s">
        <v>8</v>
      </c>
    </row>
    <row r="201" spans="7:21" x14ac:dyDescent="0.25">
      <c r="G201" t="s">
        <v>236</v>
      </c>
      <c r="H201" s="3">
        <v>43963</v>
      </c>
      <c r="I201" t="s">
        <v>364</v>
      </c>
      <c r="J201" s="1">
        <v>5555489195</v>
      </c>
      <c r="K201" t="s">
        <v>15</v>
      </c>
      <c r="L201" t="s">
        <v>12</v>
      </c>
    </row>
    <row r="202" spans="7:21" x14ac:dyDescent="0.25">
      <c r="G202" t="s">
        <v>262</v>
      </c>
      <c r="H202" s="3">
        <v>44482</v>
      </c>
      <c r="I202" t="s">
        <v>365</v>
      </c>
      <c r="J202" s="1">
        <v>5555495875</v>
      </c>
      <c r="K202" t="s">
        <v>40</v>
      </c>
      <c r="L202" t="s">
        <v>8</v>
      </c>
    </row>
    <row r="203" spans="7:21" x14ac:dyDescent="0.25">
      <c r="G203" t="s">
        <v>366</v>
      </c>
      <c r="H203" s="3">
        <v>45322</v>
      </c>
      <c r="I203" t="s">
        <v>367</v>
      </c>
      <c r="J203" s="1">
        <v>5555514047</v>
      </c>
      <c r="K203" t="s">
        <v>89</v>
      </c>
      <c r="L203" t="s">
        <v>8</v>
      </c>
    </row>
    <row r="204" spans="7:21" x14ac:dyDescent="0.25">
      <c r="G204" t="s">
        <v>82</v>
      </c>
      <c r="H204" s="3">
        <v>43893</v>
      </c>
      <c r="I204" t="s">
        <v>368</v>
      </c>
      <c r="J204" s="1">
        <v>5555517188</v>
      </c>
      <c r="K204" t="s">
        <v>84</v>
      </c>
      <c r="L204" t="s">
        <v>8</v>
      </c>
    </row>
    <row r="205" spans="7:21" x14ac:dyDescent="0.25">
      <c r="G205" t="s">
        <v>369</v>
      </c>
      <c r="H205" s="3">
        <v>45279</v>
      </c>
      <c r="I205" t="s">
        <v>370</v>
      </c>
      <c r="J205" s="1">
        <v>5555531047</v>
      </c>
      <c r="K205" t="s">
        <v>50</v>
      </c>
      <c r="L205" t="s">
        <v>8</v>
      </c>
    </row>
    <row r="206" spans="7:21" x14ac:dyDescent="0.25">
      <c r="G206" t="s">
        <v>371</v>
      </c>
      <c r="H206" s="3">
        <v>44374</v>
      </c>
      <c r="I206" t="s">
        <v>372</v>
      </c>
      <c r="J206" s="1">
        <v>5555541285</v>
      </c>
      <c r="K206" t="s">
        <v>50</v>
      </c>
      <c r="L206" t="s">
        <v>8</v>
      </c>
    </row>
    <row r="207" spans="7:21" x14ac:dyDescent="0.25">
      <c r="G207" t="s">
        <v>93</v>
      </c>
      <c r="H207" s="3">
        <v>44887</v>
      </c>
      <c r="I207" t="s">
        <v>373</v>
      </c>
      <c r="J207" s="1">
        <v>5555542841</v>
      </c>
      <c r="K207" t="s">
        <v>40</v>
      </c>
      <c r="L207" t="s">
        <v>8</v>
      </c>
    </row>
    <row r="208" spans="7:21" x14ac:dyDescent="0.25">
      <c r="G208" t="s">
        <v>90</v>
      </c>
      <c r="H208" s="3">
        <v>43969</v>
      </c>
      <c r="I208" t="s">
        <v>374</v>
      </c>
      <c r="J208" s="1">
        <v>5555543828</v>
      </c>
      <c r="K208" t="s">
        <v>89</v>
      </c>
      <c r="L208" t="s">
        <v>8</v>
      </c>
    </row>
    <row r="209" spans="7:12" x14ac:dyDescent="0.25">
      <c r="G209" t="s">
        <v>375</v>
      </c>
      <c r="H209" s="3">
        <v>44074</v>
      </c>
      <c r="I209" t="s">
        <v>376</v>
      </c>
      <c r="J209" s="1">
        <v>5555565157</v>
      </c>
      <c r="K209" t="s">
        <v>34</v>
      </c>
      <c r="L209" t="s">
        <v>12</v>
      </c>
    </row>
    <row r="210" spans="7:12" x14ac:dyDescent="0.25">
      <c r="G210" t="s">
        <v>262</v>
      </c>
      <c r="H210" s="3">
        <v>44644</v>
      </c>
      <c r="I210" t="s">
        <v>377</v>
      </c>
      <c r="J210" s="1">
        <v>5555569215</v>
      </c>
      <c r="K210" t="s">
        <v>40</v>
      </c>
      <c r="L210" t="s">
        <v>8</v>
      </c>
    </row>
    <row r="211" spans="7:12" x14ac:dyDescent="0.25">
      <c r="G211" t="s">
        <v>212</v>
      </c>
      <c r="H211" s="3">
        <v>44648</v>
      </c>
      <c r="I211" t="s">
        <v>378</v>
      </c>
      <c r="J211" s="1">
        <v>5555574775</v>
      </c>
      <c r="K211" t="s">
        <v>24</v>
      </c>
      <c r="L211" t="s">
        <v>12</v>
      </c>
    </row>
    <row r="212" spans="7:12" x14ac:dyDescent="0.25">
      <c r="G212" t="s">
        <v>379</v>
      </c>
      <c r="H212" s="3">
        <v>43972</v>
      </c>
      <c r="I212" t="s">
        <v>380</v>
      </c>
      <c r="J212" s="1">
        <v>5555584792</v>
      </c>
      <c r="K212" t="s">
        <v>130</v>
      </c>
      <c r="L212" t="s">
        <v>8</v>
      </c>
    </row>
    <row r="213" spans="7:12" x14ac:dyDescent="0.25">
      <c r="G213" t="s">
        <v>381</v>
      </c>
      <c r="H213" s="3">
        <v>44173</v>
      </c>
      <c r="I213" t="s">
        <v>286</v>
      </c>
      <c r="J213" s="1">
        <v>5555592039</v>
      </c>
      <c r="K213" t="s">
        <v>31</v>
      </c>
      <c r="L213" t="s">
        <v>12</v>
      </c>
    </row>
    <row r="214" spans="7:12" x14ac:dyDescent="0.25">
      <c r="G214" t="s">
        <v>214</v>
      </c>
      <c r="H214" s="3">
        <v>45252</v>
      </c>
      <c r="I214" t="s">
        <v>382</v>
      </c>
      <c r="J214" s="1">
        <v>5555596201</v>
      </c>
      <c r="K214" t="s">
        <v>216</v>
      </c>
      <c r="L214" t="s">
        <v>217</v>
      </c>
    </row>
    <row r="215" spans="7:12" x14ac:dyDescent="0.25">
      <c r="G215" t="s">
        <v>256</v>
      </c>
      <c r="H215" s="3">
        <v>44028</v>
      </c>
      <c r="I215" t="s">
        <v>383</v>
      </c>
      <c r="J215" s="1">
        <v>5555606782</v>
      </c>
      <c r="K215" t="s">
        <v>7</v>
      </c>
      <c r="L215" t="s">
        <v>8</v>
      </c>
    </row>
    <row r="216" spans="7:12" x14ac:dyDescent="0.25">
      <c r="G216" t="s">
        <v>304</v>
      </c>
      <c r="H216" s="3">
        <v>45237</v>
      </c>
      <c r="I216" t="s">
        <v>384</v>
      </c>
      <c r="J216" s="1">
        <v>5555620239</v>
      </c>
      <c r="K216" t="s">
        <v>45</v>
      </c>
      <c r="L216" t="s">
        <v>8</v>
      </c>
    </row>
    <row r="217" spans="7:12" x14ac:dyDescent="0.25">
      <c r="G217" t="s">
        <v>369</v>
      </c>
      <c r="H217" s="3">
        <v>44717</v>
      </c>
      <c r="I217" t="s">
        <v>385</v>
      </c>
      <c r="J217" s="1">
        <v>5555637066</v>
      </c>
      <c r="K217" t="s">
        <v>50</v>
      </c>
      <c r="L217" t="s">
        <v>8</v>
      </c>
    </row>
    <row r="218" spans="7:12" x14ac:dyDescent="0.25">
      <c r="G218" t="s">
        <v>386</v>
      </c>
      <c r="H218" s="3">
        <v>43889</v>
      </c>
      <c r="I218" t="s">
        <v>387</v>
      </c>
      <c r="J218" s="1">
        <v>5555652879</v>
      </c>
      <c r="K218" t="s">
        <v>101</v>
      </c>
      <c r="L218" t="s">
        <v>8</v>
      </c>
    </row>
    <row r="219" spans="7:12" x14ac:dyDescent="0.25">
      <c r="G219" t="s">
        <v>71</v>
      </c>
      <c r="H219" s="3">
        <v>45191</v>
      </c>
      <c r="I219" t="s">
        <v>388</v>
      </c>
      <c r="J219" s="1">
        <v>5555658439</v>
      </c>
      <c r="K219" t="s">
        <v>37</v>
      </c>
      <c r="L219" t="s">
        <v>8</v>
      </c>
    </row>
    <row r="220" spans="7:12" x14ac:dyDescent="0.25">
      <c r="G220" t="s">
        <v>389</v>
      </c>
      <c r="H220" s="3">
        <v>44421</v>
      </c>
      <c r="I220" t="s">
        <v>390</v>
      </c>
      <c r="J220" s="1">
        <v>5555658760</v>
      </c>
      <c r="K220" t="s">
        <v>11</v>
      </c>
      <c r="L220" t="s">
        <v>12</v>
      </c>
    </row>
    <row r="221" spans="7:12" x14ac:dyDescent="0.25">
      <c r="G221" t="s">
        <v>153</v>
      </c>
      <c r="H221" s="3">
        <v>45044</v>
      </c>
      <c r="I221" t="s">
        <v>391</v>
      </c>
      <c r="J221" s="1">
        <v>5555681050</v>
      </c>
      <c r="K221" t="s">
        <v>155</v>
      </c>
      <c r="L221" t="s">
        <v>8</v>
      </c>
    </row>
    <row r="222" spans="7:12" x14ac:dyDescent="0.25">
      <c r="G222" t="s">
        <v>392</v>
      </c>
      <c r="H222" s="3">
        <v>45468</v>
      </c>
      <c r="I222" t="s">
        <v>393</v>
      </c>
      <c r="J222" s="1">
        <v>5555725992</v>
      </c>
      <c r="K222" t="s">
        <v>58</v>
      </c>
      <c r="L222" t="s">
        <v>8</v>
      </c>
    </row>
    <row r="223" spans="7:12" x14ac:dyDescent="0.25">
      <c r="G223" t="s">
        <v>394</v>
      </c>
      <c r="H223" s="3">
        <v>43853</v>
      </c>
      <c r="I223" t="s">
        <v>395</v>
      </c>
      <c r="J223" s="1">
        <v>5555745665</v>
      </c>
      <c r="K223" t="s">
        <v>84</v>
      </c>
      <c r="L223" t="s">
        <v>8</v>
      </c>
    </row>
    <row r="224" spans="7:12" x14ac:dyDescent="0.25">
      <c r="G224" t="s">
        <v>195</v>
      </c>
      <c r="H224" s="3">
        <v>45142</v>
      </c>
      <c r="I224" t="s">
        <v>396</v>
      </c>
      <c r="J224" s="1">
        <v>5555758004</v>
      </c>
      <c r="K224" t="s">
        <v>64</v>
      </c>
      <c r="L224" t="s">
        <v>8</v>
      </c>
    </row>
    <row r="225" spans="7:12" x14ac:dyDescent="0.25">
      <c r="G225" t="s">
        <v>167</v>
      </c>
      <c r="H225" s="3">
        <v>43961</v>
      </c>
      <c r="I225" t="s">
        <v>397</v>
      </c>
      <c r="J225" s="1">
        <v>5555770114</v>
      </c>
      <c r="K225" t="s">
        <v>58</v>
      </c>
      <c r="L225" t="s">
        <v>8</v>
      </c>
    </row>
    <row r="226" spans="7:12" x14ac:dyDescent="0.25">
      <c r="G226" t="s">
        <v>398</v>
      </c>
      <c r="H226" s="3">
        <v>44846</v>
      </c>
      <c r="I226" t="s">
        <v>399</v>
      </c>
      <c r="J226" s="1">
        <v>5555771174</v>
      </c>
      <c r="K226" t="s">
        <v>34</v>
      </c>
      <c r="L226" t="s">
        <v>12</v>
      </c>
    </row>
    <row r="227" spans="7:12" x14ac:dyDescent="0.25">
      <c r="G227" t="s">
        <v>228</v>
      </c>
      <c r="H227" s="3">
        <v>44778</v>
      </c>
      <c r="I227" t="s">
        <v>400</v>
      </c>
      <c r="J227" s="1">
        <v>5555821501</v>
      </c>
      <c r="K227" t="s">
        <v>61</v>
      </c>
      <c r="L227" t="s">
        <v>12</v>
      </c>
    </row>
    <row r="228" spans="7:12" x14ac:dyDescent="0.25">
      <c r="G228" t="s">
        <v>292</v>
      </c>
      <c r="H228" s="3">
        <v>45466</v>
      </c>
      <c r="I228" t="s">
        <v>401</v>
      </c>
      <c r="J228" s="1">
        <v>5555845354</v>
      </c>
      <c r="K228" t="s">
        <v>50</v>
      </c>
      <c r="L228" t="s">
        <v>8</v>
      </c>
    </row>
    <row r="229" spans="7:12" x14ac:dyDescent="0.25">
      <c r="G229" t="s">
        <v>71</v>
      </c>
      <c r="H229" s="3">
        <v>45472</v>
      </c>
      <c r="I229" t="s">
        <v>402</v>
      </c>
      <c r="J229" s="1">
        <v>5555854894</v>
      </c>
      <c r="K229" t="s">
        <v>37</v>
      </c>
      <c r="L229" t="s">
        <v>8</v>
      </c>
    </row>
    <row r="230" spans="7:12" x14ac:dyDescent="0.25">
      <c r="G230" t="s">
        <v>358</v>
      </c>
      <c r="H230" s="3">
        <v>44434</v>
      </c>
      <c r="I230" t="s">
        <v>403</v>
      </c>
      <c r="J230" s="1">
        <v>5555870995</v>
      </c>
      <c r="K230" t="s">
        <v>47</v>
      </c>
      <c r="L230" t="s">
        <v>8</v>
      </c>
    </row>
    <row r="231" spans="7:12" x14ac:dyDescent="0.25">
      <c r="G231" t="s">
        <v>99</v>
      </c>
      <c r="H231" s="3">
        <v>45405</v>
      </c>
      <c r="I231" t="s">
        <v>404</v>
      </c>
      <c r="J231" s="1">
        <v>5555900745</v>
      </c>
      <c r="K231" t="s">
        <v>101</v>
      </c>
      <c r="L231" t="s">
        <v>8</v>
      </c>
    </row>
    <row r="232" spans="7:12" x14ac:dyDescent="0.25">
      <c r="G232" t="s">
        <v>35</v>
      </c>
      <c r="H232" s="3">
        <v>44366</v>
      </c>
      <c r="I232" t="s">
        <v>405</v>
      </c>
      <c r="J232" s="1">
        <v>5555905750</v>
      </c>
      <c r="K232" t="s">
        <v>37</v>
      </c>
      <c r="L232" t="s">
        <v>8</v>
      </c>
    </row>
    <row r="233" spans="7:12" x14ac:dyDescent="0.25">
      <c r="G233" t="s">
        <v>371</v>
      </c>
      <c r="H233" s="3">
        <v>44084</v>
      </c>
      <c r="I233" t="s">
        <v>406</v>
      </c>
      <c r="J233" s="1">
        <v>5555916341</v>
      </c>
      <c r="K233" t="s">
        <v>50</v>
      </c>
      <c r="L233" t="s">
        <v>8</v>
      </c>
    </row>
    <row r="234" spans="7:12" x14ac:dyDescent="0.25">
      <c r="G234" t="s">
        <v>271</v>
      </c>
      <c r="H234" s="3">
        <v>44683</v>
      </c>
      <c r="I234" t="s">
        <v>407</v>
      </c>
      <c r="J234" s="1">
        <v>5555951020</v>
      </c>
      <c r="K234" t="s">
        <v>18</v>
      </c>
      <c r="L234" t="s">
        <v>12</v>
      </c>
    </row>
    <row r="235" spans="7:12" x14ac:dyDescent="0.25">
      <c r="G235" t="s">
        <v>408</v>
      </c>
      <c r="H235" s="3">
        <v>44487</v>
      </c>
      <c r="I235" t="s">
        <v>409</v>
      </c>
      <c r="J235" s="1">
        <v>5555960721</v>
      </c>
      <c r="K235" t="s">
        <v>120</v>
      </c>
      <c r="L235" t="s">
        <v>8</v>
      </c>
    </row>
    <row r="236" spans="7:12" x14ac:dyDescent="0.25">
      <c r="G236" t="s">
        <v>265</v>
      </c>
      <c r="H236" s="3">
        <v>44278</v>
      </c>
      <c r="I236" t="s">
        <v>410</v>
      </c>
      <c r="J236" s="1">
        <v>5555967593</v>
      </c>
      <c r="K236" t="s">
        <v>34</v>
      </c>
      <c r="L236" t="s">
        <v>12</v>
      </c>
    </row>
    <row r="237" spans="7:12" x14ac:dyDescent="0.25">
      <c r="G237" t="s">
        <v>411</v>
      </c>
      <c r="H237" s="3">
        <v>43884</v>
      </c>
      <c r="I237" t="s">
        <v>412</v>
      </c>
      <c r="J237" s="1">
        <v>5555980518</v>
      </c>
      <c r="K237" t="s">
        <v>120</v>
      </c>
      <c r="L237" t="s">
        <v>8</v>
      </c>
    </row>
    <row r="238" spans="7:12" x14ac:dyDescent="0.25">
      <c r="G238" t="s">
        <v>126</v>
      </c>
      <c r="H238" s="3">
        <v>44461</v>
      </c>
      <c r="I238" t="s">
        <v>413</v>
      </c>
      <c r="J238" s="1">
        <v>5555995660</v>
      </c>
      <c r="K238" t="s">
        <v>7</v>
      </c>
      <c r="L238" t="s">
        <v>8</v>
      </c>
    </row>
    <row r="239" spans="7:12" x14ac:dyDescent="0.25">
      <c r="G239" t="s">
        <v>35</v>
      </c>
      <c r="H239" s="3">
        <v>45426</v>
      </c>
      <c r="I239" t="s">
        <v>414</v>
      </c>
      <c r="J239" s="1">
        <v>5556010313</v>
      </c>
      <c r="K239" t="s">
        <v>37</v>
      </c>
      <c r="L239" t="s">
        <v>8</v>
      </c>
    </row>
    <row r="240" spans="7:12" x14ac:dyDescent="0.25">
      <c r="G240" t="s">
        <v>415</v>
      </c>
      <c r="H240" s="3">
        <v>44476</v>
      </c>
      <c r="I240" t="s">
        <v>416</v>
      </c>
      <c r="J240" s="1">
        <v>5556045406</v>
      </c>
      <c r="K240" t="s">
        <v>110</v>
      </c>
      <c r="L240" t="s">
        <v>8</v>
      </c>
    </row>
    <row r="241" spans="7:12" x14ac:dyDescent="0.25">
      <c r="G241" t="s">
        <v>145</v>
      </c>
      <c r="H241" s="3">
        <v>45130</v>
      </c>
      <c r="I241" t="s">
        <v>417</v>
      </c>
      <c r="J241" s="1">
        <v>5556057563</v>
      </c>
      <c r="K241" t="s">
        <v>64</v>
      </c>
      <c r="L241" t="s">
        <v>8</v>
      </c>
    </row>
    <row r="242" spans="7:12" x14ac:dyDescent="0.25">
      <c r="G242" t="s">
        <v>201</v>
      </c>
      <c r="H242" s="3">
        <v>45154</v>
      </c>
      <c r="I242" t="s">
        <v>418</v>
      </c>
      <c r="J242" s="1">
        <v>5556059651</v>
      </c>
      <c r="K242" t="s">
        <v>203</v>
      </c>
      <c r="L242" t="s">
        <v>12</v>
      </c>
    </row>
    <row r="243" spans="7:12" x14ac:dyDescent="0.25">
      <c r="G243" t="s">
        <v>48</v>
      </c>
      <c r="H243" s="3">
        <v>44215</v>
      </c>
      <c r="I243" t="s">
        <v>419</v>
      </c>
      <c r="J243" s="1">
        <v>5556078748</v>
      </c>
      <c r="K243" t="s">
        <v>50</v>
      </c>
      <c r="L243" t="s">
        <v>8</v>
      </c>
    </row>
    <row r="244" spans="7:12" x14ac:dyDescent="0.25">
      <c r="G244" t="s">
        <v>709</v>
      </c>
      <c r="H244" s="3">
        <v>44994</v>
      </c>
      <c r="I244" t="s">
        <v>420</v>
      </c>
      <c r="J244" s="1">
        <v>5556090430</v>
      </c>
      <c r="K244" t="s">
        <v>18</v>
      </c>
      <c r="L244" t="s">
        <v>12</v>
      </c>
    </row>
    <row r="245" spans="7:12" x14ac:dyDescent="0.25">
      <c r="G245" t="s">
        <v>316</v>
      </c>
      <c r="H245" s="3">
        <v>44156</v>
      </c>
      <c r="I245" t="s">
        <v>421</v>
      </c>
      <c r="J245" s="1">
        <v>5556123268</v>
      </c>
      <c r="K245" t="s">
        <v>203</v>
      </c>
      <c r="L245" t="s">
        <v>12</v>
      </c>
    </row>
    <row r="246" spans="7:12" x14ac:dyDescent="0.25">
      <c r="G246" t="s">
        <v>422</v>
      </c>
      <c r="H246" s="3">
        <v>43941</v>
      </c>
      <c r="I246" t="s">
        <v>423</v>
      </c>
      <c r="J246" s="1">
        <v>5556133958</v>
      </c>
      <c r="K246" t="s">
        <v>89</v>
      </c>
      <c r="L246" t="s">
        <v>8</v>
      </c>
    </row>
    <row r="247" spans="7:12" x14ac:dyDescent="0.25">
      <c r="G247" t="s">
        <v>424</v>
      </c>
      <c r="H247" s="3">
        <v>44596</v>
      </c>
      <c r="I247" t="s">
        <v>425</v>
      </c>
      <c r="J247" s="1">
        <v>5556137341</v>
      </c>
      <c r="K247" t="s">
        <v>45</v>
      </c>
      <c r="L247" t="s">
        <v>8</v>
      </c>
    </row>
    <row r="248" spans="7:12" x14ac:dyDescent="0.25">
      <c r="G248" t="s">
        <v>95</v>
      </c>
      <c r="H248" s="3">
        <v>44467</v>
      </c>
      <c r="I248" t="s">
        <v>426</v>
      </c>
      <c r="J248" s="1">
        <v>5556143811</v>
      </c>
      <c r="K248" t="s">
        <v>7</v>
      </c>
      <c r="L248" t="s">
        <v>8</v>
      </c>
    </row>
    <row r="249" spans="7:12" x14ac:dyDescent="0.25">
      <c r="G249" t="s">
        <v>321</v>
      </c>
      <c r="H249" s="3">
        <v>44904</v>
      </c>
      <c r="I249" t="s">
        <v>427</v>
      </c>
      <c r="J249" s="1">
        <v>5556145451</v>
      </c>
      <c r="K249" t="s">
        <v>18</v>
      </c>
      <c r="L249" t="s">
        <v>12</v>
      </c>
    </row>
    <row r="250" spans="7:12" x14ac:dyDescent="0.25">
      <c r="G250" t="s">
        <v>336</v>
      </c>
      <c r="H250" s="3">
        <v>44134</v>
      </c>
      <c r="I250" t="s">
        <v>428</v>
      </c>
      <c r="J250" s="1">
        <v>5556150665</v>
      </c>
      <c r="K250" t="s">
        <v>34</v>
      </c>
      <c r="L250" t="s">
        <v>12</v>
      </c>
    </row>
    <row r="251" spans="7:12" x14ac:dyDescent="0.25">
      <c r="G251" t="s">
        <v>429</v>
      </c>
      <c r="H251" s="3">
        <v>44280</v>
      </c>
      <c r="I251" t="s">
        <v>430</v>
      </c>
      <c r="J251" s="1">
        <v>5556171461</v>
      </c>
      <c r="K251" t="s">
        <v>11</v>
      </c>
      <c r="L251" t="s">
        <v>12</v>
      </c>
    </row>
    <row r="252" spans="7:12" x14ac:dyDescent="0.25">
      <c r="G252" t="s">
        <v>431</v>
      </c>
      <c r="H252" s="3">
        <v>45294</v>
      </c>
      <c r="I252" t="s">
        <v>432</v>
      </c>
      <c r="J252" s="1">
        <v>5556184819</v>
      </c>
      <c r="K252" t="s">
        <v>27</v>
      </c>
      <c r="L252" t="s">
        <v>28</v>
      </c>
    </row>
    <row r="253" spans="7:12" x14ac:dyDescent="0.25">
      <c r="G253" t="s">
        <v>332</v>
      </c>
      <c r="H253" s="3">
        <v>44753</v>
      </c>
      <c r="I253" t="s">
        <v>433</v>
      </c>
      <c r="J253" s="1">
        <v>5556191355</v>
      </c>
      <c r="K253" t="s">
        <v>18</v>
      </c>
      <c r="L253" t="s">
        <v>12</v>
      </c>
    </row>
    <row r="254" spans="7:12" x14ac:dyDescent="0.25">
      <c r="G254" t="s">
        <v>434</v>
      </c>
      <c r="H254" s="3">
        <v>45472</v>
      </c>
      <c r="I254" t="s">
        <v>435</v>
      </c>
      <c r="J254" s="1">
        <v>5556201939</v>
      </c>
      <c r="K254" t="s">
        <v>67</v>
      </c>
      <c r="L254" t="s">
        <v>8</v>
      </c>
    </row>
    <row r="255" spans="7:12" x14ac:dyDescent="0.25">
      <c r="G255" t="s">
        <v>319</v>
      </c>
      <c r="H255" s="3">
        <v>45447</v>
      </c>
      <c r="I255" t="s">
        <v>436</v>
      </c>
      <c r="J255" s="1">
        <v>5556268343</v>
      </c>
      <c r="K255" t="s">
        <v>47</v>
      </c>
      <c r="L255" t="s">
        <v>8</v>
      </c>
    </row>
    <row r="256" spans="7:12" x14ac:dyDescent="0.25">
      <c r="G256" t="s">
        <v>437</v>
      </c>
      <c r="H256" s="3">
        <v>44549</v>
      </c>
      <c r="I256" t="s">
        <v>438</v>
      </c>
      <c r="J256" s="1">
        <v>5556273522</v>
      </c>
      <c r="K256" t="s">
        <v>45</v>
      </c>
      <c r="L256" t="s">
        <v>8</v>
      </c>
    </row>
    <row r="257" spans="7:12" x14ac:dyDescent="0.25">
      <c r="G257" t="s">
        <v>434</v>
      </c>
      <c r="H257" s="3">
        <v>44785</v>
      </c>
      <c r="I257" t="s">
        <v>439</v>
      </c>
      <c r="J257" s="1">
        <v>5556293919</v>
      </c>
      <c r="K257" t="s">
        <v>67</v>
      </c>
      <c r="L257" t="s">
        <v>8</v>
      </c>
    </row>
    <row r="258" spans="7:12" x14ac:dyDescent="0.25">
      <c r="G258" t="s">
        <v>440</v>
      </c>
      <c r="H258" s="3">
        <v>44329</v>
      </c>
      <c r="I258" t="s">
        <v>441</v>
      </c>
      <c r="J258" s="1">
        <v>5556318220</v>
      </c>
      <c r="K258" t="s">
        <v>133</v>
      </c>
      <c r="L258" t="s">
        <v>8</v>
      </c>
    </row>
    <row r="259" spans="7:12" x14ac:dyDescent="0.25">
      <c r="G259" t="s">
        <v>437</v>
      </c>
      <c r="H259" s="3">
        <v>45067</v>
      </c>
      <c r="I259" t="s">
        <v>442</v>
      </c>
      <c r="J259" s="1">
        <v>5556318343</v>
      </c>
      <c r="K259" t="s">
        <v>45</v>
      </c>
      <c r="L259" t="s">
        <v>8</v>
      </c>
    </row>
    <row r="260" spans="7:12" x14ac:dyDescent="0.25">
      <c r="G260" t="s">
        <v>443</v>
      </c>
      <c r="H260" s="3">
        <v>45379</v>
      </c>
      <c r="I260" t="s">
        <v>444</v>
      </c>
      <c r="J260" s="1">
        <v>5556333123</v>
      </c>
      <c r="K260" t="s">
        <v>130</v>
      </c>
      <c r="L260" t="s">
        <v>8</v>
      </c>
    </row>
    <row r="261" spans="7:12" x14ac:dyDescent="0.25">
      <c r="G261" t="s">
        <v>351</v>
      </c>
      <c r="H261" s="3">
        <v>43988</v>
      </c>
      <c r="I261" t="s">
        <v>445</v>
      </c>
      <c r="J261" s="1">
        <v>5556334783</v>
      </c>
      <c r="K261" t="s">
        <v>45</v>
      </c>
      <c r="L261" t="s">
        <v>8</v>
      </c>
    </row>
    <row r="262" spans="7:12" x14ac:dyDescent="0.25">
      <c r="G262" t="s">
        <v>415</v>
      </c>
      <c r="H262" s="3">
        <v>43863</v>
      </c>
      <c r="I262" t="s">
        <v>446</v>
      </c>
      <c r="J262" s="1">
        <v>5556344021</v>
      </c>
      <c r="K262" t="s">
        <v>110</v>
      </c>
      <c r="L262" t="s">
        <v>8</v>
      </c>
    </row>
    <row r="263" spans="7:12" x14ac:dyDescent="0.25">
      <c r="G263" t="s">
        <v>351</v>
      </c>
      <c r="H263" s="3">
        <v>44619</v>
      </c>
      <c r="I263" t="s">
        <v>447</v>
      </c>
      <c r="J263" s="1">
        <v>5556349661</v>
      </c>
      <c r="K263" t="s">
        <v>45</v>
      </c>
      <c r="L263" t="s">
        <v>8</v>
      </c>
    </row>
    <row r="264" spans="7:12" x14ac:dyDescent="0.25">
      <c r="G264" t="s">
        <v>448</v>
      </c>
      <c r="H264" s="3">
        <v>44005</v>
      </c>
      <c r="I264" t="s">
        <v>449</v>
      </c>
      <c r="J264" s="1">
        <v>5556365520</v>
      </c>
      <c r="K264" t="s">
        <v>53</v>
      </c>
      <c r="L264" t="s">
        <v>8</v>
      </c>
    </row>
    <row r="265" spans="7:12" x14ac:dyDescent="0.25">
      <c r="G265" t="s">
        <v>381</v>
      </c>
      <c r="H265" s="3">
        <v>44022</v>
      </c>
      <c r="I265" t="s">
        <v>451</v>
      </c>
      <c r="J265" s="1">
        <v>5556392699</v>
      </c>
      <c r="K265" t="s">
        <v>31</v>
      </c>
      <c r="L265" t="s">
        <v>12</v>
      </c>
    </row>
    <row r="266" spans="7:12" x14ac:dyDescent="0.25">
      <c r="G266" t="s">
        <v>452</v>
      </c>
      <c r="H266" s="3">
        <v>45360</v>
      </c>
      <c r="I266" t="s">
        <v>453</v>
      </c>
      <c r="J266" s="1">
        <v>5556434174</v>
      </c>
      <c r="K266" t="s">
        <v>7</v>
      </c>
      <c r="L266" t="s">
        <v>8</v>
      </c>
    </row>
    <row r="267" spans="7:12" x14ac:dyDescent="0.25">
      <c r="G267" t="s">
        <v>454</v>
      </c>
      <c r="H267" s="3">
        <v>44484</v>
      </c>
      <c r="I267" t="s">
        <v>455</v>
      </c>
      <c r="J267" s="1">
        <v>5556449407</v>
      </c>
      <c r="K267" t="s">
        <v>155</v>
      </c>
      <c r="L267" t="s">
        <v>8</v>
      </c>
    </row>
    <row r="268" spans="7:12" x14ac:dyDescent="0.25">
      <c r="G268" t="s">
        <v>234</v>
      </c>
      <c r="H268" s="3">
        <v>45296</v>
      </c>
      <c r="I268" t="s">
        <v>456</v>
      </c>
      <c r="J268" s="1">
        <v>5556449700</v>
      </c>
      <c r="K268" t="s">
        <v>67</v>
      </c>
      <c r="L268" t="s">
        <v>8</v>
      </c>
    </row>
    <row r="269" spans="7:12" x14ac:dyDescent="0.25">
      <c r="G269" t="s">
        <v>457</v>
      </c>
      <c r="H269" s="3">
        <v>44374</v>
      </c>
      <c r="I269" t="s">
        <v>458</v>
      </c>
      <c r="J269" s="1">
        <v>5556472102</v>
      </c>
      <c r="K269" t="s">
        <v>64</v>
      </c>
      <c r="L269" t="s">
        <v>8</v>
      </c>
    </row>
    <row r="270" spans="7:12" x14ac:dyDescent="0.25">
      <c r="G270" t="s">
        <v>284</v>
      </c>
      <c r="H270" s="3">
        <v>44557</v>
      </c>
      <c r="I270" t="s">
        <v>459</v>
      </c>
      <c r="J270" s="1">
        <v>5556486326</v>
      </c>
      <c r="K270" t="s">
        <v>58</v>
      </c>
      <c r="L270" t="s">
        <v>8</v>
      </c>
    </row>
    <row r="271" spans="7:12" x14ac:dyDescent="0.25">
      <c r="G271" t="s">
        <v>346</v>
      </c>
      <c r="H271" s="3">
        <v>44845</v>
      </c>
      <c r="I271" t="s">
        <v>460</v>
      </c>
      <c r="J271" s="1">
        <v>5556492695</v>
      </c>
      <c r="K271" t="s">
        <v>47</v>
      </c>
      <c r="L271" t="s">
        <v>8</v>
      </c>
    </row>
    <row r="272" spans="7:12" x14ac:dyDescent="0.25">
      <c r="G272" t="s">
        <v>408</v>
      </c>
      <c r="H272" s="3">
        <v>44044</v>
      </c>
      <c r="I272" t="s">
        <v>461</v>
      </c>
      <c r="J272" s="1">
        <v>5556496310</v>
      </c>
      <c r="K272" t="s">
        <v>120</v>
      </c>
      <c r="L272" t="s">
        <v>8</v>
      </c>
    </row>
    <row r="273" spans="7:12" x14ac:dyDescent="0.25">
      <c r="G273" t="s">
        <v>176</v>
      </c>
      <c r="H273" s="3">
        <v>45010</v>
      </c>
      <c r="I273" t="s">
        <v>462</v>
      </c>
      <c r="J273" s="1">
        <v>5556496355</v>
      </c>
      <c r="K273" t="s">
        <v>67</v>
      </c>
      <c r="L273" t="s">
        <v>8</v>
      </c>
    </row>
    <row r="274" spans="7:12" x14ac:dyDescent="0.25">
      <c r="G274" t="s">
        <v>228</v>
      </c>
      <c r="H274" s="3">
        <v>44856</v>
      </c>
      <c r="I274" t="s">
        <v>463</v>
      </c>
      <c r="J274" s="1">
        <v>5556546952</v>
      </c>
      <c r="K274" t="s">
        <v>61</v>
      </c>
      <c r="L274" t="s">
        <v>12</v>
      </c>
    </row>
    <row r="275" spans="7:12" x14ac:dyDescent="0.25">
      <c r="G275" t="s">
        <v>19</v>
      </c>
      <c r="H275" s="3">
        <v>44607</v>
      </c>
      <c r="I275" t="s">
        <v>464</v>
      </c>
      <c r="J275" s="1">
        <v>5556552920</v>
      </c>
      <c r="K275" t="s">
        <v>21</v>
      </c>
      <c r="L275" t="s">
        <v>12</v>
      </c>
    </row>
    <row r="276" spans="7:12" x14ac:dyDescent="0.25">
      <c r="G276" t="s">
        <v>465</v>
      </c>
      <c r="H276" s="3">
        <v>44663</v>
      </c>
      <c r="I276" t="s">
        <v>466</v>
      </c>
      <c r="J276" s="1">
        <v>5556553281</v>
      </c>
      <c r="K276" t="s">
        <v>130</v>
      </c>
      <c r="L276" t="s">
        <v>8</v>
      </c>
    </row>
    <row r="277" spans="7:12" x14ac:dyDescent="0.25">
      <c r="G277" t="s">
        <v>260</v>
      </c>
      <c r="H277" s="3">
        <v>44953</v>
      </c>
      <c r="I277" t="s">
        <v>467</v>
      </c>
      <c r="J277" s="1">
        <v>5556578357</v>
      </c>
      <c r="K277" t="s">
        <v>64</v>
      </c>
      <c r="L277" t="s">
        <v>8</v>
      </c>
    </row>
    <row r="278" spans="7:12" x14ac:dyDescent="0.25">
      <c r="G278" t="s">
        <v>468</v>
      </c>
      <c r="H278" s="3">
        <v>45287</v>
      </c>
      <c r="I278" t="s">
        <v>469</v>
      </c>
      <c r="J278" s="1">
        <v>5556617055</v>
      </c>
      <c r="K278" t="s">
        <v>40</v>
      </c>
      <c r="L278" t="s">
        <v>8</v>
      </c>
    </row>
    <row r="279" spans="7:12" x14ac:dyDescent="0.25">
      <c r="G279" t="s">
        <v>165</v>
      </c>
      <c r="H279" s="3">
        <v>44893</v>
      </c>
      <c r="I279" t="s">
        <v>470</v>
      </c>
      <c r="J279" s="1">
        <v>5556617388</v>
      </c>
      <c r="K279" t="s">
        <v>101</v>
      </c>
      <c r="L279" t="s">
        <v>8</v>
      </c>
    </row>
    <row r="280" spans="7:12" x14ac:dyDescent="0.25">
      <c r="G280" t="s">
        <v>371</v>
      </c>
      <c r="H280" s="3">
        <v>45184</v>
      </c>
      <c r="I280" t="s">
        <v>471</v>
      </c>
      <c r="J280" s="1">
        <v>5556645363</v>
      </c>
      <c r="K280" t="s">
        <v>50</v>
      </c>
      <c r="L280" t="s">
        <v>8</v>
      </c>
    </row>
    <row r="281" spans="7:12" x14ac:dyDescent="0.25">
      <c r="G281" t="s">
        <v>379</v>
      </c>
      <c r="H281" s="3">
        <v>44173</v>
      </c>
      <c r="I281" t="s">
        <v>472</v>
      </c>
      <c r="J281" s="1">
        <v>5556660371</v>
      </c>
      <c r="K281" t="s">
        <v>130</v>
      </c>
      <c r="L281" t="s">
        <v>8</v>
      </c>
    </row>
    <row r="282" spans="7:12" x14ac:dyDescent="0.25">
      <c r="G282" t="s">
        <v>473</v>
      </c>
      <c r="H282" s="3">
        <v>44874</v>
      </c>
      <c r="I282" t="s">
        <v>474</v>
      </c>
      <c r="J282" s="1">
        <v>5556746387</v>
      </c>
      <c r="K282" t="s">
        <v>89</v>
      </c>
      <c r="L282" t="s">
        <v>8</v>
      </c>
    </row>
    <row r="283" spans="7:12" x14ac:dyDescent="0.25">
      <c r="G283" t="s">
        <v>475</v>
      </c>
      <c r="H283" s="3">
        <v>44686</v>
      </c>
      <c r="I283" t="s">
        <v>476</v>
      </c>
      <c r="J283" s="1">
        <v>5556794450</v>
      </c>
      <c r="K283" t="s">
        <v>50</v>
      </c>
      <c r="L283" t="s">
        <v>8</v>
      </c>
    </row>
    <row r="284" spans="7:12" x14ac:dyDescent="0.25">
      <c r="G284" t="s">
        <v>234</v>
      </c>
      <c r="H284" s="3">
        <v>44570</v>
      </c>
      <c r="I284" t="s">
        <v>477</v>
      </c>
      <c r="J284" s="1">
        <v>5556800586</v>
      </c>
      <c r="K284" t="s">
        <v>67</v>
      </c>
      <c r="L284" t="s">
        <v>8</v>
      </c>
    </row>
    <row r="285" spans="7:12" x14ac:dyDescent="0.25">
      <c r="G285" t="s">
        <v>59</v>
      </c>
      <c r="H285" s="3">
        <v>44788</v>
      </c>
      <c r="I285" t="s">
        <v>478</v>
      </c>
      <c r="J285" s="1">
        <v>5556803255</v>
      </c>
      <c r="K285" t="s">
        <v>61</v>
      </c>
      <c r="L285" t="s">
        <v>12</v>
      </c>
    </row>
    <row r="286" spans="7:12" x14ac:dyDescent="0.25">
      <c r="G286" t="s">
        <v>201</v>
      </c>
      <c r="H286" s="3">
        <v>44122</v>
      </c>
      <c r="I286" t="s">
        <v>479</v>
      </c>
      <c r="J286" s="1">
        <v>5556805783</v>
      </c>
      <c r="K286" t="s">
        <v>203</v>
      </c>
      <c r="L286" t="s">
        <v>12</v>
      </c>
    </row>
    <row r="287" spans="7:12" x14ac:dyDescent="0.25">
      <c r="G287" t="s">
        <v>106</v>
      </c>
      <c r="H287" s="3">
        <v>45130</v>
      </c>
      <c r="I287" t="s">
        <v>480</v>
      </c>
      <c r="J287" s="1">
        <v>5556873946</v>
      </c>
      <c r="K287" t="s">
        <v>11</v>
      </c>
      <c r="L287" t="s">
        <v>12</v>
      </c>
    </row>
    <row r="288" spans="7:12" x14ac:dyDescent="0.25">
      <c r="G288" t="s">
        <v>273</v>
      </c>
      <c r="H288" s="3">
        <v>44646</v>
      </c>
      <c r="I288" t="s">
        <v>481</v>
      </c>
      <c r="J288" s="1">
        <v>5556889766</v>
      </c>
      <c r="K288" t="s">
        <v>45</v>
      </c>
      <c r="L288" t="s">
        <v>8</v>
      </c>
    </row>
    <row r="289" spans="7:12" x14ac:dyDescent="0.25">
      <c r="G289" t="s">
        <v>56</v>
      </c>
      <c r="H289" s="3">
        <v>44912</v>
      </c>
      <c r="I289" t="s">
        <v>482</v>
      </c>
      <c r="J289" s="1">
        <v>5556890535</v>
      </c>
      <c r="K289" t="s">
        <v>58</v>
      </c>
      <c r="L289" t="s">
        <v>8</v>
      </c>
    </row>
    <row r="290" spans="7:12" x14ac:dyDescent="0.25">
      <c r="G290" t="s">
        <v>118</v>
      </c>
      <c r="H290" s="3">
        <v>45233</v>
      </c>
      <c r="I290" t="s">
        <v>483</v>
      </c>
      <c r="J290" s="1">
        <v>5556909283</v>
      </c>
      <c r="K290" t="s">
        <v>120</v>
      </c>
      <c r="L290" t="s">
        <v>8</v>
      </c>
    </row>
    <row r="291" spans="7:12" x14ac:dyDescent="0.25">
      <c r="G291" t="s">
        <v>484</v>
      </c>
      <c r="H291" s="3">
        <v>45162</v>
      </c>
      <c r="I291" t="s">
        <v>485</v>
      </c>
      <c r="J291" s="1">
        <v>5556925623</v>
      </c>
      <c r="K291" t="s">
        <v>40</v>
      </c>
      <c r="L291" t="s">
        <v>8</v>
      </c>
    </row>
    <row r="292" spans="7:12" x14ac:dyDescent="0.25">
      <c r="G292" t="s">
        <v>486</v>
      </c>
      <c r="H292" s="3">
        <v>45082</v>
      </c>
      <c r="I292" t="s">
        <v>487</v>
      </c>
      <c r="J292" s="1">
        <v>5556930541</v>
      </c>
      <c r="K292" t="s">
        <v>67</v>
      </c>
      <c r="L292" t="s">
        <v>8</v>
      </c>
    </row>
    <row r="293" spans="7:12" x14ac:dyDescent="0.25">
      <c r="G293" t="s">
        <v>187</v>
      </c>
      <c r="H293" s="3">
        <v>44052</v>
      </c>
      <c r="I293" t="s">
        <v>488</v>
      </c>
      <c r="J293" s="1">
        <v>5556941133</v>
      </c>
      <c r="K293" t="s">
        <v>24</v>
      </c>
      <c r="L293" t="s">
        <v>12</v>
      </c>
    </row>
    <row r="294" spans="7:12" x14ac:dyDescent="0.25">
      <c r="G294" t="s">
        <v>165</v>
      </c>
      <c r="H294" s="3">
        <v>44280</v>
      </c>
      <c r="I294" t="s">
        <v>489</v>
      </c>
      <c r="J294" s="1">
        <v>5556988354</v>
      </c>
      <c r="K294" t="s">
        <v>101</v>
      </c>
      <c r="L294" t="s">
        <v>8</v>
      </c>
    </row>
    <row r="295" spans="7:12" x14ac:dyDescent="0.25">
      <c r="G295" t="s">
        <v>138</v>
      </c>
      <c r="H295" s="3">
        <v>43891</v>
      </c>
      <c r="I295" t="s">
        <v>490</v>
      </c>
      <c r="J295" s="1">
        <v>5556990224</v>
      </c>
      <c r="K295" t="s">
        <v>67</v>
      </c>
      <c r="L295" t="s">
        <v>8</v>
      </c>
    </row>
    <row r="296" spans="7:12" x14ac:dyDescent="0.25">
      <c r="G296" t="s">
        <v>38</v>
      </c>
      <c r="H296" s="3">
        <v>44151</v>
      </c>
      <c r="I296" t="s">
        <v>491</v>
      </c>
      <c r="J296" s="1">
        <v>5556990309</v>
      </c>
      <c r="K296" t="s">
        <v>40</v>
      </c>
      <c r="L296" t="s">
        <v>8</v>
      </c>
    </row>
    <row r="297" spans="7:12" x14ac:dyDescent="0.25">
      <c r="G297" t="s">
        <v>492</v>
      </c>
      <c r="H297" s="3">
        <v>44112</v>
      </c>
      <c r="I297" t="s">
        <v>493</v>
      </c>
      <c r="J297" s="1">
        <v>5557016283</v>
      </c>
      <c r="K297" t="s">
        <v>53</v>
      </c>
      <c r="L297" t="s">
        <v>8</v>
      </c>
    </row>
    <row r="298" spans="7:12" x14ac:dyDescent="0.25">
      <c r="G298" t="s">
        <v>29</v>
      </c>
      <c r="H298" s="3">
        <v>44179</v>
      </c>
      <c r="I298" t="s">
        <v>494</v>
      </c>
      <c r="J298" s="1">
        <v>5557033474</v>
      </c>
      <c r="K298" t="s">
        <v>31</v>
      </c>
      <c r="L298" t="s">
        <v>12</v>
      </c>
    </row>
    <row r="299" spans="7:12" x14ac:dyDescent="0.25">
      <c r="G299" t="s">
        <v>65</v>
      </c>
      <c r="H299" s="3">
        <v>44496</v>
      </c>
      <c r="I299" t="s">
        <v>495</v>
      </c>
      <c r="J299" s="1">
        <v>5557037584</v>
      </c>
      <c r="K299" t="s">
        <v>67</v>
      </c>
      <c r="L299" t="s">
        <v>8</v>
      </c>
    </row>
    <row r="300" spans="7:12" x14ac:dyDescent="0.25">
      <c r="G300" t="s">
        <v>496</v>
      </c>
      <c r="H300" s="3">
        <v>44811</v>
      </c>
      <c r="I300" t="s">
        <v>497</v>
      </c>
      <c r="J300" s="1">
        <v>5557039148</v>
      </c>
      <c r="K300" t="s">
        <v>216</v>
      </c>
      <c r="L300" t="s">
        <v>217</v>
      </c>
    </row>
    <row r="301" spans="7:12" x14ac:dyDescent="0.25">
      <c r="G301" t="s">
        <v>498</v>
      </c>
      <c r="H301" s="3">
        <v>44959</v>
      </c>
      <c r="I301" t="s">
        <v>499</v>
      </c>
      <c r="J301" s="1">
        <v>5557041285</v>
      </c>
      <c r="K301" t="s">
        <v>133</v>
      </c>
      <c r="L301" t="s">
        <v>8</v>
      </c>
    </row>
    <row r="302" spans="7:12" x14ac:dyDescent="0.25">
      <c r="G302" t="s">
        <v>500</v>
      </c>
      <c r="H302" s="3">
        <v>44171</v>
      </c>
      <c r="I302" t="s">
        <v>501</v>
      </c>
      <c r="J302" s="1">
        <v>5557055838</v>
      </c>
      <c r="K302" t="s">
        <v>64</v>
      </c>
      <c r="L302" t="s">
        <v>8</v>
      </c>
    </row>
    <row r="303" spans="7:12" x14ac:dyDescent="0.25">
      <c r="G303" t="s">
        <v>114</v>
      </c>
      <c r="H303" s="3">
        <v>44351</v>
      </c>
      <c r="I303" t="s">
        <v>502</v>
      </c>
      <c r="J303" s="1">
        <v>5557057956</v>
      </c>
      <c r="K303" t="s">
        <v>84</v>
      </c>
      <c r="L303" t="s">
        <v>8</v>
      </c>
    </row>
    <row r="304" spans="7:12" x14ac:dyDescent="0.25">
      <c r="G304" t="s">
        <v>254</v>
      </c>
      <c r="H304" s="3">
        <v>45284</v>
      </c>
      <c r="I304" t="s">
        <v>503</v>
      </c>
      <c r="J304" s="1">
        <v>5557059035</v>
      </c>
      <c r="K304" t="s">
        <v>133</v>
      </c>
      <c r="L304" t="s">
        <v>8</v>
      </c>
    </row>
    <row r="305" spans="7:12" x14ac:dyDescent="0.25">
      <c r="G305" t="s">
        <v>156</v>
      </c>
      <c r="H305" s="3">
        <v>45394</v>
      </c>
      <c r="I305" t="s">
        <v>504</v>
      </c>
      <c r="J305" s="1">
        <v>5557076869</v>
      </c>
      <c r="K305" t="s">
        <v>21</v>
      </c>
      <c r="L305" t="s">
        <v>12</v>
      </c>
    </row>
    <row r="306" spans="7:12" x14ac:dyDescent="0.25">
      <c r="G306" t="s">
        <v>41</v>
      </c>
      <c r="H306" s="3">
        <v>45232</v>
      </c>
      <c r="I306" t="s">
        <v>505</v>
      </c>
      <c r="J306" s="1">
        <v>5557077845</v>
      </c>
      <c r="K306" t="s">
        <v>40</v>
      </c>
      <c r="L306" t="s">
        <v>8</v>
      </c>
    </row>
    <row r="307" spans="7:12" x14ac:dyDescent="0.25">
      <c r="G307" t="s">
        <v>389</v>
      </c>
      <c r="H307" s="3">
        <v>45436</v>
      </c>
      <c r="I307" t="s">
        <v>506</v>
      </c>
      <c r="J307" s="1">
        <v>5557081163</v>
      </c>
      <c r="K307" t="s">
        <v>11</v>
      </c>
      <c r="L307" t="s">
        <v>12</v>
      </c>
    </row>
    <row r="308" spans="7:12" x14ac:dyDescent="0.25">
      <c r="G308" t="s">
        <v>97</v>
      </c>
      <c r="H308" s="3">
        <v>44149</v>
      </c>
      <c r="I308" t="s">
        <v>507</v>
      </c>
      <c r="J308" s="1">
        <v>5557096181</v>
      </c>
      <c r="K308" t="s">
        <v>15</v>
      </c>
      <c r="L308" t="s">
        <v>12</v>
      </c>
    </row>
    <row r="309" spans="7:12" x14ac:dyDescent="0.25">
      <c r="G309" t="s">
        <v>389</v>
      </c>
      <c r="H309" s="3">
        <v>45352</v>
      </c>
      <c r="I309" t="s">
        <v>508</v>
      </c>
      <c r="J309" s="1">
        <v>5557149468</v>
      </c>
      <c r="K309" t="s">
        <v>11</v>
      </c>
      <c r="L309" t="s">
        <v>12</v>
      </c>
    </row>
    <row r="310" spans="7:12" x14ac:dyDescent="0.25">
      <c r="G310" t="s">
        <v>269</v>
      </c>
      <c r="H310" s="3">
        <v>44951</v>
      </c>
      <c r="I310" t="s">
        <v>509</v>
      </c>
      <c r="J310" s="1">
        <v>5557171082</v>
      </c>
      <c r="K310" t="s">
        <v>101</v>
      </c>
      <c r="L310" t="s">
        <v>8</v>
      </c>
    </row>
    <row r="311" spans="7:12" x14ac:dyDescent="0.25">
      <c r="G311" t="s">
        <v>510</v>
      </c>
      <c r="H311" s="3">
        <v>44940</v>
      </c>
      <c r="I311" t="s">
        <v>511</v>
      </c>
      <c r="J311" s="1">
        <v>5557195100</v>
      </c>
      <c r="K311" t="s">
        <v>11</v>
      </c>
      <c r="L311" t="s">
        <v>12</v>
      </c>
    </row>
    <row r="312" spans="7:12" x14ac:dyDescent="0.25">
      <c r="G312" t="s">
        <v>265</v>
      </c>
      <c r="H312" s="3">
        <v>44722</v>
      </c>
      <c r="I312" t="s">
        <v>512</v>
      </c>
      <c r="J312" s="1">
        <v>5557198324</v>
      </c>
      <c r="K312" t="s">
        <v>34</v>
      </c>
      <c r="L312" t="s">
        <v>12</v>
      </c>
    </row>
    <row r="313" spans="7:12" x14ac:dyDescent="0.25">
      <c r="G313" t="s">
        <v>492</v>
      </c>
      <c r="H313" s="3">
        <v>44582</v>
      </c>
      <c r="I313" t="s">
        <v>513</v>
      </c>
      <c r="J313" s="1">
        <v>5557198328</v>
      </c>
      <c r="K313" t="s">
        <v>53</v>
      </c>
      <c r="L313" t="s">
        <v>8</v>
      </c>
    </row>
    <row r="314" spans="7:12" x14ac:dyDescent="0.25">
      <c r="G314" t="s">
        <v>514</v>
      </c>
      <c r="H314" s="3">
        <v>45304</v>
      </c>
      <c r="I314" t="s">
        <v>515</v>
      </c>
      <c r="J314" s="1">
        <v>5557212818</v>
      </c>
      <c r="K314" t="s">
        <v>110</v>
      </c>
      <c r="L314" t="s">
        <v>8</v>
      </c>
    </row>
    <row r="315" spans="7:12" x14ac:dyDescent="0.25">
      <c r="G315" t="s">
        <v>210</v>
      </c>
      <c r="H315" s="3">
        <v>44707</v>
      </c>
      <c r="I315" t="s">
        <v>516</v>
      </c>
      <c r="J315" s="1">
        <v>5557240926</v>
      </c>
      <c r="K315" t="s">
        <v>34</v>
      </c>
      <c r="L315" t="s">
        <v>12</v>
      </c>
    </row>
    <row r="316" spans="7:12" x14ac:dyDescent="0.25">
      <c r="G316" t="s">
        <v>408</v>
      </c>
      <c r="H316" s="3">
        <v>44149</v>
      </c>
      <c r="I316" t="s">
        <v>517</v>
      </c>
      <c r="J316" s="1">
        <v>5557258384</v>
      </c>
      <c r="K316" t="s">
        <v>120</v>
      </c>
      <c r="L316" t="s">
        <v>8</v>
      </c>
    </row>
    <row r="317" spans="7:12" x14ac:dyDescent="0.25">
      <c r="G317" t="s">
        <v>518</v>
      </c>
      <c r="H317" s="3">
        <v>44839</v>
      </c>
      <c r="I317" t="s">
        <v>519</v>
      </c>
      <c r="J317" s="1">
        <v>5557267260</v>
      </c>
      <c r="K317" t="s">
        <v>110</v>
      </c>
      <c r="L317" t="s">
        <v>8</v>
      </c>
    </row>
    <row r="318" spans="7:12" x14ac:dyDescent="0.25">
      <c r="G318" t="s">
        <v>5</v>
      </c>
      <c r="H318" s="3">
        <v>44700</v>
      </c>
      <c r="I318" t="s">
        <v>441</v>
      </c>
      <c r="J318" s="1">
        <v>5557289020</v>
      </c>
      <c r="K318" t="s">
        <v>7</v>
      </c>
      <c r="L318" t="s">
        <v>8</v>
      </c>
    </row>
    <row r="319" spans="7:12" x14ac:dyDescent="0.25">
      <c r="G319" t="s">
        <v>520</v>
      </c>
      <c r="H319" s="3">
        <v>44784</v>
      </c>
      <c r="I319" t="s">
        <v>521</v>
      </c>
      <c r="J319" s="1">
        <v>5557306663</v>
      </c>
      <c r="K319" t="s">
        <v>24</v>
      </c>
      <c r="L319" t="s">
        <v>12</v>
      </c>
    </row>
    <row r="320" spans="7:12" x14ac:dyDescent="0.25">
      <c r="G320" t="s">
        <v>358</v>
      </c>
      <c r="H320" s="3">
        <v>45113</v>
      </c>
      <c r="I320" t="s">
        <v>522</v>
      </c>
      <c r="J320" s="1">
        <v>5557306670</v>
      </c>
      <c r="K320" t="s">
        <v>47</v>
      </c>
      <c r="L320" t="s">
        <v>8</v>
      </c>
    </row>
    <row r="321" spans="7:12" x14ac:dyDescent="0.25">
      <c r="G321" t="s">
        <v>523</v>
      </c>
      <c r="H321" s="3">
        <v>45056</v>
      </c>
      <c r="I321" t="s">
        <v>524</v>
      </c>
      <c r="J321" s="1">
        <v>5557311747</v>
      </c>
      <c r="K321" t="s">
        <v>64</v>
      </c>
      <c r="L321" t="s">
        <v>8</v>
      </c>
    </row>
    <row r="322" spans="7:12" x14ac:dyDescent="0.25">
      <c r="G322" t="s">
        <v>140</v>
      </c>
      <c r="H322" s="3">
        <v>44134</v>
      </c>
      <c r="I322" t="s">
        <v>525</v>
      </c>
      <c r="J322" s="1">
        <v>5557328307</v>
      </c>
      <c r="K322" t="s">
        <v>142</v>
      </c>
      <c r="L322" t="s">
        <v>143</v>
      </c>
    </row>
    <row r="323" spans="7:12" x14ac:dyDescent="0.25">
      <c r="G323" t="s">
        <v>13</v>
      </c>
      <c r="H323" s="3">
        <v>44392</v>
      </c>
      <c r="I323" t="s">
        <v>526</v>
      </c>
      <c r="J323" s="1">
        <v>5557337988</v>
      </c>
      <c r="K323" t="s">
        <v>15</v>
      </c>
      <c r="L323" t="s">
        <v>12</v>
      </c>
    </row>
    <row r="324" spans="7:12" x14ac:dyDescent="0.25">
      <c r="G324" t="s">
        <v>5</v>
      </c>
      <c r="H324" s="3">
        <v>44034</v>
      </c>
      <c r="I324" t="s">
        <v>527</v>
      </c>
      <c r="J324" s="1">
        <v>5557368734</v>
      </c>
      <c r="K324" t="s">
        <v>7</v>
      </c>
      <c r="L324" t="s">
        <v>8</v>
      </c>
    </row>
    <row r="325" spans="7:12" x14ac:dyDescent="0.25">
      <c r="G325" t="s">
        <v>180</v>
      </c>
      <c r="H325" s="3">
        <v>44805</v>
      </c>
      <c r="I325" t="s">
        <v>528</v>
      </c>
      <c r="J325" s="1">
        <v>5557375153</v>
      </c>
      <c r="K325" t="s">
        <v>24</v>
      </c>
      <c r="L325" t="s">
        <v>12</v>
      </c>
    </row>
    <row r="326" spans="7:12" x14ac:dyDescent="0.25">
      <c r="G326" t="s">
        <v>457</v>
      </c>
      <c r="H326" s="3">
        <v>44833</v>
      </c>
      <c r="I326" t="s">
        <v>529</v>
      </c>
      <c r="J326" s="1">
        <v>5557436746</v>
      </c>
      <c r="K326" t="s">
        <v>64</v>
      </c>
      <c r="L326" t="s">
        <v>8</v>
      </c>
    </row>
    <row r="327" spans="7:12" x14ac:dyDescent="0.25">
      <c r="G327" t="s">
        <v>530</v>
      </c>
      <c r="H327" s="3">
        <v>45013</v>
      </c>
      <c r="I327" t="s">
        <v>531</v>
      </c>
      <c r="J327" s="1">
        <v>5557440914</v>
      </c>
      <c r="K327" t="s">
        <v>18</v>
      </c>
      <c r="L327" t="s">
        <v>12</v>
      </c>
    </row>
    <row r="328" spans="7:12" x14ac:dyDescent="0.25">
      <c r="G328" t="s">
        <v>532</v>
      </c>
      <c r="H328" s="3">
        <v>44522</v>
      </c>
      <c r="I328" t="s">
        <v>533</v>
      </c>
      <c r="J328" s="1">
        <v>5557446328</v>
      </c>
      <c r="K328" t="s">
        <v>155</v>
      </c>
      <c r="L328" t="s">
        <v>8</v>
      </c>
    </row>
    <row r="329" spans="7:12" x14ac:dyDescent="0.25">
      <c r="G329" t="s">
        <v>236</v>
      </c>
      <c r="H329" s="3">
        <v>44544</v>
      </c>
      <c r="I329" t="s">
        <v>534</v>
      </c>
      <c r="J329" s="1">
        <v>5557467350</v>
      </c>
      <c r="K329" t="s">
        <v>15</v>
      </c>
      <c r="L329" t="s">
        <v>12</v>
      </c>
    </row>
    <row r="330" spans="7:12" x14ac:dyDescent="0.25">
      <c r="G330" t="s">
        <v>214</v>
      </c>
      <c r="H330" s="3">
        <v>43846</v>
      </c>
      <c r="I330" t="s">
        <v>535</v>
      </c>
      <c r="J330" s="1">
        <v>5557480546</v>
      </c>
      <c r="K330" t="s">
        <v>216</v>
      </c>
      <c r="L330" t="s">
        <v>217</v>
      </c>
    </row>
    <row r="331" spans="7:12" x14ac:dyDescent="0.25">
      <c r="G331" t="s">
        <v>452</v>
      </c>
      <c r="H331" s="3">
        <v>44001</v>
      </c>
      <c r="I331" t="s">
        <v>536</v>
      </c>
      <c r="J331" s="1">
        <v>5557480863</v>
      </c>
      <c r="K331" t="s">
        <v>7</v>
      </c>
      <c r="L331" t="s">
        <v>8</v>
      </c>
    </row>
    <row r="332" spans="7:12" x14ac:dyDescent="0.25">
      <c r="G332" t="s">
        <v>346</v>
      </c>
      <c r="H332" s="3">
        <v>44045</v>
      </c>
      <c r="I332" t="s">
        <v>537</v>
      </c>
      <c r="J332" s="1">
        <v>5557513927</v>
      </c>
      <c r="K332" t="s">
        <v>47</v>
      </c>
      <c r="L332" t="s">
        <v>8</v>
      </c>
    </row>
    <row r="333" spans="7:12" x14ac:dyDescent="0.25">
      <c r="G333" t="s">
        <v>106</v>
      </c>
      <c r="H333" s="3">
        <v>44332</v>
      </c>
      <c r="I333" t="s">
        <v>538</v>
      </c>
      <c r="J333" s="1">
        <v>5557564502</v>
      </c>
      <c r="K333" t="s">
        <v>11</v>
      </c>
      <c r="L333" t="s">
        <v>12</v>
      </c>
    </row>
    <row r="334" spans="7:12" x14ac:dyDescent="0.25">
      <c r="G334" t="s">
        <v>484</v>
      </c>
      <c r="H334" s="3">
        <v>45148</v>
      </c>
      <c r="I334" t="s">
        <v>539</v>
      </c>
      <c r="J334" s="1">
        <v>5557579700</v>
      </c>
      <c r="K334" t="s">
        <v>40</v>
      </c>
      <c r="L334" t="s">
        <v>8</v>
      </c>
    </row>
    <row r="335" spans="7:12" x14ac:dyDescent="0.25">
      <c r="G335" t="s">
        <v>540</v>
      </c>
      <c r="H335" s="3">
        <v>45098</v>
      </c>
      <c r="I335" t="s">
        <v>541</v>
      </c>
      <c r="J335" s="1">
        <v>5557585650</v>
      </c>
      <c r="K335" t="s">
        <v>130</v>
      </c>
      <c r="L335" t="s">
        <v>8</v>
      </c>
    </row>
    <row r="336" spans="7:12" x14ac:dyDescent="0.25">
      <c r="G336" t="s">
        <v>542</v>
      </c>
      <c r="H336" s="3">
        <v>44059</v>
      </c>
      <c r="I336" t="s">
        <v>543</v>
      </c>
      <c r="J336" s="1">
        <v>5557591883</v>
      </c>
      <c r="K336" t="s">
        <v>110</v>
      </c>
      <c r="L336" t="s">
        <v>8</v>
      </c>
    </row>
    <row r="337" spans="7:12" x14ac:dyDescent="0.25">
      <c r="G337" t="s">
        <v>484</v>
      </c>
      <c r="H337" s="3">
        <v>45216</v>
      </c>
      <c r="I337" t="s">
        <v>544</v>
      </c>
      <c r="J337" s="1">
        <v>5557601347</v>
      </c>
      <c r="K337" t="s">
        <v>40</v>
      </c>
      <c r="L337" t="s">
        <v>8</v>
      </c>
    </row>
    <row r="338" spans="7:12" x14ac:dyDescent="0.25">
      <c r="G338" t="s">
        <v>530</v>
      </c>
      <c r="H338" s="3">
        <v>43843</v>
      </c>
      <c r="I338" t="s">
        <v>545</v>
      </c>
      <c r="J338" s="1">
        <v>5557608189</v>
      </c>
      <c r="K338" t="s">
        <v>18</v>
      </c>
      <c r="L338" t="s">
        <v>12</v>
      </c>
    </row>
    <row r="339" spans="7:12" x14ac:dyDescent="0.25">
      <c r="G339" t="s">
        <v>486</v>
      </c>
      <c r="H339" s="3">
        <v>44438</v>
      </c>
      <c r="I339" t="s">
        <v>546</v>
      </c>
      <c r="J339" s="1">
        <v>5557628601</v>
      </c>
      <c r="K339" t="s">
        <v>67</v>
      </c>
      <c r="L339" t="s">
        <v>8</v>
      </c>
    </row>
    <row r="340" spans="7:12" x14ac:dyDescent="0.25">
      <c r="G340" t="s">
        <v>547</v>
      </c>
      <c r="H340" s="3">
        <v>44908</v>
      </c>
      <c r="I340" t="s">
        <v>548</v>
      </c>
      <c r="J340" s="1">
        <v>5557632365</v>
      </c>
      <c r="K340" t="s">
        <v>184</v>
      </c>
      <c r="L340" t="s">
        <v>8</v>
      </c>
    </row>
    <row r="341" spans="7:12" x14ac:dyDescent="0.25">
      <c r="G341" t="s">
        <v>197</v>
      </c>
      <c r="H341" s="3">
        <v>44417</v>
      </c>
      <c r="I341" t="s">
        <v>549</v>
      </c>
      <c r="J341" s="1">
        <v>5557681410</v>
      </c>
      <c r="K341" t="s">
        <v>199</v>
      </c>
      <c r="L341" t="s">
        <v>200</v>
      </c>
    </row>
    <row r="342" spans="7:12" x14ac:dyDescent="0.25">
      <c r="G342" t="s">
        <v>51</v>
      </c>
      <c r="H342" s="3">
        <v>44582</v>
      </c>
      <c r="I342" t="s">
        <v>550</v>
      </c>
      <c r="J342" s="1">
        <v>5557702794</v>
      </c>
      <c r="K342" t="s">
        <v>53</v>
      </c>
      <c r="L342" t="s">
        <v>8</v>
      </c>
    </row>
    <row r="343" spans="7:12" x14ac:dyDescent="0.25">
      <c r="G343" t="s">
        <v>59</v>
      </c>
      <c r="H343" s="3">
        <v>44947</v>
      </c>
      <c r="I343" t="s">
        <v>551</v>
      </c>
      <c r="J343" s="1">
        <v>5557704306</v>
      </c>
      <c r="K343" t="s">
        <v>61</v>
      </c>
      <c r="L343" t="s">
        <v>12</v>
      </c>
    </row>
    <row r="344" spans="7:12" x14ac:dyDescent="0.25">
      <c r="G344" t="s">
        <v>552</v>
      </c>
      <c r="H344" s="3">
        <v>44715</v>
      </c>
      <c r="I344" t="s">
        <v>553</v>
      </c>
      <c r="J344" s="1">
        <v>5557726137</v>
      </c>
      <c r="K344" t="s">
        <v>58</v>
      </c>
      <c r="L344" t="s">
        <v>8</v>
      </c>
    </row>
    <row r="345" spans="7:12" x14ac:dyDescent="0.25">
      <c r="G345" t="s">
        <v>167</v>
      </c>
      <c r="H345" s="3">
        <v>44548</v>
      </c>
      <c r="I345" t="s">
        <v>554</v>
      </c>
      <c r="J345" s="1">
        <v>5557746285</v>
      </c>
      <c r="K345" t="s">
        <v>58</v>
      </c>
      <c r="L345" t="s">
        <v>8</v>
      </c>
    </row>
    <row r="346" spans="7:12" x14ac:dyDescent="0.25">
      <c r="G346" t="s">
        <v>555</v>
      </c>
      <c r="H346" s="3">
        <v>45147</v>
      </c>
      <c r="I346" t="s">
        <v>556</v>
      </c>
      <c r="J346" s="1">
        <v>5557753898</v>
      </c>
      <c r="K346" t="s">
        <v>15</v>
      </c>
      <c r="L346" t="s">
        <v>12</v>
      </c>
    </row>
    <row r="347" spans="7:12" x14ac:dyDescent="0.25">
      <c r="G347" t="s">
        <v>475</v>
      </c>
      <c r="H347" s="3">
        <v>43842</v>
      </c>
      <c r="I347" t="s">
        <v>557</v>
      </c>
      <c r="J347" s="1">
        <v>5557758276</v>
      </c>
      <c r="K347" t="s">
        <v>50</v>
      </c>
      <c r="L347" t="s">
        <v>8</v>
      </c>
    </row>
    <row r="348" spans="7:12" x14ac:dyDescent="0.25">
      <c r="G348" t="s">
        <v>162</v>
      </c>
      <c r="H348" s="3">
        <v>45031</v>
      </c>
      <c r="I348" t="s">
        <v>558</v>
      </c>
      <c r="J348" s="1">
        <v>5557780189</v>
      </c>
      <c r="K348" t="s">
        <v>130</v>
      </c>
      <c r="L348" t="s">
        <v>8</v>
      </c>
    </row>
    <row r="349" spans="7:12" x14ac:dyDescent="0.25">
      <c r="G349" t="s">
        <v>422</v>
      </c>
      <c r="H349" s="3">
        <v>45295</v>
      </c>
      <c r="I349" t="s">
        <v>559</v>
      </c>
      <c r="J349" s="1">
        <v>5557781320</v>
      </c>
      <c r="K349" t="s">
        <v>89</v>
      </c>
      <c r="L349" t="s">
        <v>8</v>
      </c>
    </row>
    <row r="350" spans="7:12" x14ac:dyDescent="0.25">
      <c r="G350" t="s">
        <v>75</v>
      </c>
      <c r="H350" s="3">
        <v>44836</v>
      </c>
      <c r="I350" t="s">
        <v>560</v>
      </c>
      <c r="J350" s="1">
        <v>5557802715</v>
      </c>
      <c r="K350" t="s">
        <v>21</v>
      </c>
      <c r="L350" t="s">
        <v>12</v>
      </c>
    </row>
    <row r="351" spans="7:12" x14ac:dyDescent="0.25">
      <c r="G351" t="s">
        <v>182</v>
      </c>
      <c r="H351" s="3">
        <v>44517</v>
      </c>
      <c r="I351" t="s">
        <v>561</v>
      </c>
      <c r="J351" s="1">
        <v>5557813499</v>
      </c>
      <c r="K351" t="s">
        <v>184</v>
      </c>
      <c r="L351" t="s">
        <v>8</v>
      </c>
    </row>
    <row r="352" spans="7:12" x14ac:dyDescent="0.25">
      <c r="G352" t="s">
        <v>43</v>
      </c>
      <c r="H352" s="3">
        <v>44470</v>
      </c>
      <c r="I352" t="s">
        <v>562</v>
      </c>
      <c r="J352" s="1">
        <v>5557859705</v>
      </c>
      <c r="K352" t="s">
        <v>45</v>
      </c>
      <c r="L352" t="s">
        <v>8</v>
      </c>
    </row>
    <row r="353" spans="7:12" x14ac:dyDescent="0.25">
      <c r="G353" t="s">
        <v>176</v>
      </c>
      <c r="H353" s="3">
        <v>44279</v>
      </c>
      <c r="I353" t="s">
        <v>563</v>
      </c>
      <c r="J353" s="1">
        <v>5557863998</v>
      </c>
      <c r="K353" t="s">
        <v>67</v>
      </c>
      <c r="L353" t="s">
        <v>8</v>
      </c>
    </row>
    <row r="354" spans="7:12" x14ac:dyDescent="0.25">
      <c r="G354" t="s">
        <v>346</v>
      </c>
      <c r="H354" s="3">
        <v>44740</v>
      </c>
      <c r="I354" t="s">
        <v>564</v>
      </c>
      <c r="J354" s="1">
        <v>5557874522</v>
      </c>
      <c r="K354" t="s">
        <v>47</v>
      </c>
      <c r="L354" t="s">
        <v>8</v>
      </c>
    </row>
    <row r="355" spans="7:12" x14ac:dyDescent="0.25">
      <c r="G355" t="s">
        <v>437</v>
      </c>
      <c r="H355" s="3">
        <v>44027</v>
      </c>
      <c r="I355" t="s">
        <v>565</v>
      </c>
      <c r="J355" s="1">
        <v>5557913169</v>
      </c>
      <c r="K355" t="s">
        <v>45</v>
      </c>
      <c r="L355" t="s">
        <v>8</v>
      </c>
    </row>
    <row r="356" spans="7:12" x14ac:dyDescent="0.25">
      <c r="G356" t="s">
        <v>566</v>
      </c>
      <c r="H356" s="3">
        <v>44507</v>
      </c>
      <c r="I356" t="s">
        <v>567</v>
      </c>
      <c r="J356" s="1">
        <v>5557914872</v>
      </c>
      <c r="K356" t="s">
        <v>27</v>
      </c>
      <c r="L356" t="s">
        <v>28</v>
      </c>
    </row>
    <row r="357" spans="7:12" x14ac:dyDescent="0.25">
      <c r="G357" t="s">
        <v>75</v>
      </c>
      <c r="H357" s="3">
        <v>44658</v>
      </c>
      <c r="I357" t="s">
        <v>568</v>
      </c>
      <c r="J357" s="1">
        <v>5557926061</v>
      </c>
      <c r="K357" t="s">
        <v>21</v>
      </c>
      <c r="L357" t="s">
        <v>12</v>
      </c>
    </row>
    <row r="358" spans="7:12" x14ac:dyDescent="0.25">
      <c r="G358" t="s">
        <v>569</v>
      </c>
      <c r="H358" s="3">
        <v>44276</v>
      </c>
      <c r="I358" t="s">
        <v>570</v>
      </c>
      <c r="J358" s="1">
        <v>5557930680</v>
      </c>
      <c r="K358" t="s">
        <v>18</v>
      </c>
      <c r="L358" t="s">
        <v>12</v>
      </c>
    </row>
    <row r="359" spans="7:12" x14ac:dyDescent="0.25">
      <c r="G359" t="s">
        <v>158</v>
      </c>
      <c r="H359" s="3">
        <v>44969</v>
      </c>
      <c r="I359" t="s">
        <v>571</v>
      </c>
      <c r="J359" s="1">
        <v>5557946785</v>
      </c>
      <c r="K359" t="s">
        <v>61</v>
      </c>
      <c r="L359" t="s">
        <v>12</v>
      </c>
    </row>
    <row r="360" spans="7:12" x14ac:dyDescent="0.25">
      <c r="G360" t="s">
        <v>457</v>
      </c>
      <c r="H360" s="3">
        <v>43872</v>
      </c>
      <c r="I360" t="s">
        <v>572</v>
      </c>
      <c r="J360" s="1">
        <v>5557948712</v>
      </c>
      <c r="K360" t="s">
        <v>64</v>
      </c>
      <c r="L360" t="s">
        <v>8</v>
      </c>
    </row>
    <row r="361" spans="7:12" x14ac:dyDescent="0.25">
      <c r="G361" t="s">
        <v>498</v>
      </c>
      <c r="H361" s="3">
        <v>45184</v>
      </c>
      <c r="I361" t="s">
        <v>573</v>
      </c>
      <c r="J361" s="1">
        <v>5557953230</v>
      </c>
      <c r="K361" t="s">
        <v>133</v>
      </c>
      <c r="L361" t="s">
        <v>8</v>
      </c>
    </row>
    <row r="362" spans="7:12" x14ac:dyDescent="0.25">
      <c r="G362" t="s">
        <v>56</v>
      </c>
      <c r="H362" s="3">
        <v>45473</v>
      </c>
      <c r="I362" t="s">
        <v>574</v>
      </c>
      <c r="J362" s="1">
        <v>5557960015</v>
      </c>
      <c r="K362" t="s">
        <v>58</v>
      </c>
      <c r="L362" t="s">
        <v>8</v>
      </c>
    </row>
    <row r="363" spans="7:12" x14ac:dyDescent="0.25">
      <c r="G363" t="s">
        <v>16</v>
      </c>
      <c r="H363" s="3">
        <v>45243</v>
      </c>
      <c r="I363" t="s">
        <v>575</v>
      </c>
      <c r="J363" s="1">
        <v>5557991370</v>
      </c>
      <c r="K363" t="s">
        <v>18</v>
      </c>
      <c r="L363" t="s">
        <v>12</v>
      </c>
    </row>
    <row r="364" spans="7:12" x14ac:dyDescent="0.25">
      <c r="G364" t="s">
        <v>122</v>
      </c>
      <c r="H364" s="3">
        <v>44588</v>
      </c>
      <c r="I364" t="s">
        <v>576</v>
      </c>
      <c r="J364" s="1">
        <v>5558001230</v>
      </c>
      <c r="K364" t="s">
        <v>47</v>
      </c>
      <c r="L364" t="s">
        <v>8</v>
      </c>
    </row>
    <row r="365" spans="7:12" x14ac:dyDescent="0.25">
      <c r="G365" t="s">
        <v>225</v>
      </c>
      <c r="H365" s="3">
        <v>44055</v>
      </c>
      <c r="I365" t="s">
        <v>577</v>
      </c>
      <c r="J365" s="1">
        <v>5558007098</v>
      </c>
      <c r="K365" t="s">
        <v>47</v>
      </c>
      <c r="L365" t="s">
        <v>8</v>
      </c>
    </row>
    <row r="366" spans="7:12" x14ac:dyDescent="0.25">
      <c r="G366" t="s">
        <v>389</v>
      </c>
      <c r="H366" s="3">
        <v>44476</v>
      </c>
      <c r="I366" t="s">
        <v>578</v>
      </c>
      <c r="J366" s="1">
        <v>5558055074</v>
      </c>
      <c r="K366" t="s">
        <v>11</v>
      </c>
      <c r="L366" t="s">
        <v>12</v>
      </c>
    </row>
    <row r="367" spans="7:12" x14ac:dyDescent="0.25">
      <c r="G367" t="s">
        <v>242</v>
      </c>
      <c r="H367" s="3">
        <v>45199</v>
      </c>
      <c r="I367" t="s">
        <v>579</v>
      </c>
      <c r="J367" s="1">
        <v>5558055182</v>
      </c>
      <c r="K367" t="s">
        <v>67</v>
      </c>
      <c r="L367" t="s">
        <v>8</v>
      </c>
    </row>
    <row r="368" spans="7:12" x14ac:dyDescent="0.25">
      <c r="G368" t="s">
        <v>162</v>
      </c>
      <c r="H368" s="3">
        <v>44653</v>
      </c>
      <c r="I368" t="s">
        <v>580</v>
      </c>
      <c r="J368" s="1">
        <v>5558073464</v>
      </c>
      <c r="K368" t="s">
        <v>130</v>
      </c>
      <c r="L368" t="s">
        <v>8</v>
      </c>
    </row>
    <row r="369" spans="7:12" x14ac:dyDescent="0.25">
      <c r="G369" t="s">
        <v>581</v>
      </c>
      <c r="H369" s="3">
        <v>44642</v>
      </c>
      <c r="I369" t="s">
        <v>582</v>
      </c>
      <c r="J369" s="1">
        <v>5558088635</v>
      </c>
      <c r="K369" t="s">
        <v>7</v>
      </c>
      <c r="L369" t="s">
        <v>8</v>
      </c>
    </row>
    <row r="370" spans="7:12" x14ac:dyDescent="0.25">
      <c r="G370" t="s">
        <v>473</v>
      </c>
      <c r="H370" s="3">
        <v>44798</v>
      </c>
      <c r="I370" t="s">
        <v>583</v>
      </c>
      <c r="J370" s="1">
        <v>5558094969</v>
      </c>
      <c r="K370" t="s">
        <v>89</v>
      </c>
      <c r="L370" t="s">
        <v>8</v>
      </c>
    </row>
    <row r="371" spans="7:12" x14ac:dyDescent="0.25">
      <c r="G371" t="s">
        <v>102</v>
      </c>
      <c r="H371" s="3">
        <v>44754</v>
      </c>
      <c r="I371" t="s">
        <v>584</v>
      </c>
      <c r="J371" s="1">
        <v>5558100500</v>
      </c>
      <c r="K371" t="s">
        <v>84</v>
      </c>
      <c r="L371" t="s">
        <v>8</v>
      </c>
    </row>
    <row r="372" spans="7:12" x14ac:dyDescent="0.25">
      <c r="G372" t="s">
        <v>371</v>
      </c>
      <c r="H372" s="3">
        <v>45314</v>
      </c>
      <c r="I372" t="s">
        <v>585</v>
      </c>
      <c r="J372" s="1">
        <v>5558113503</v>
      </c>
      <c r="K372" t="s">
        <v>50</v>
      </c>
      <c r="L372" t="s">
        <v>8</v>
      </c>
    </row>
    <row r="373" spans="7:12" x14ac:dyDescent="0.25">
      <c r="G373" t="s">
        <v>586</v>
      </c>
      <c r="H373" s="3">
        <v>44188</v>
      </c>
      <c r="I373" t="s">
        <v>587</v>
      </c>
      <c r="J373" s="1">
        <v>5558119738</v>
      </c>
      <c r="K373" t="s">
        <v>7</v>
      </c>
      <c r="L373" t="s">
        <v>8</v>
      </c>
    </row>
    <row r="374" spans="7:12" x14ac:dyDescent="0.25">
      <c r="G374" t="s">
        <v>232</v>
      </c>
      <c r="H374" s="3">
        <v>44259</v>
      </c>
      <c r="I374" t="s">
        <v>588</v>
      </c>
      <c r="J374" s="1">
        <v>5558132287</v>
      </c>
      <c r="K374" t="s">
        <v>191</v>
      </c>
      <c r="L374" t="s">
        <v>12</v>
      </c>
    </row>
    <row r="375" spans="7:12" x14ac:dyDescent="0.25">
      <c r="G375" t="s">
        <v>555</v>
      </c>
      <c r="H375" s="3">
        <v>43860</v>
      </c>
      <c r="I375" t="s">
        <v>589</v>
      </c>
      <c r="J375" s="1">
        <v>5558141548</v>
      </c>
      <c r="K375" t="s">
        <v>15</v>
      </c>
      <c r="L375" t="s">
        <v>12</v>
      </c>
    </row>
    <row r="376" spans="7:12" x14ac:dyDescent="0.25">
      <c r="G376" t="s">
        <v>13</v>
      </c>
      <c r="H376" s="3">
        <v>43922</v>
      </c>
      <c r="I376" t="s">
        <v>590</v>
      </c>
      <c r="J376" s="1">
        <v>5558144689</v>
      </c>
      <c r="K376" t="s">
        <v>15</v>
      </c>
      <c r="L376" t="s">
        <v>12</v>
      </c>
    </row>
    <row r="377" spans="7:12" x14ac:dyDescent="0.25">
      <c r="G377" t="s">
        <v>362</v>
      </c>
      <c r="H377" s="3">
        <v>44787</v>
      </c>
      <c r="I377" t="s">
        <v>591</v>
      </c>
      <c r="J377" s="1">
        <v>5558150593</v>
      </c>
      <c r="K377" t="s">
        <v>64</v>
      </c>
      <c r="L377" t="s">
        <v>8</v>
      </c>
    </row>
    <row r="378" spans="7:12" x14ac:dyDescent="0.25">
      <c r="G378" t="s">
        <v>300</v>
      </c>
      <c r="H378" s="3">
        <v>44341</v>
      </c>
      <c r="I378" t="s">
        <v>592</v>
      </c>
      <c r="J378" s="1">
        <v>5558152290</v>
      </c>
      <c r="K378" t="s">
        <v>21</v>
      </c>
      <c r="L378" t="s">
        <v>12</v>
      </c>
    </row>
    <row r="379" spans="7:12" x14ac:dyDescent="0.25">
      <c r="G379" t="s">
        <v>593</v>
      </c>
      <c r="H379" s="3">
        <v>44968</v>
      </c>
      <c r="I379" t="s">
        <v>594</v>
      </c>
      <c r="J379" s="1">
        <v>5558179165</v>
      </c>
      <c r="K379" t="s">
        <v>84</v>
      </c>
      <c r="L379" t="s">
        <v>8</v>
      </c>
    </row>
    <row r="380" spans="7:12" x14ac:dyDescent="0.25">
      <c r="G380" t="s">
        <v>262</v>
      </c>
      <c r="H380" s="3">
        <v>43964</v>
      </c>
      <c r="I380" t="s">
        <v>595</v>
      </c>
      <c r="J380" s="1">
        <v>5558208465</v>
      </c>
      <c r="K380" t="s">
        <v>40</v>
      </c>
      <c r="L380" t="s">
        <v>8</v>
      </c>
    </row>
    <row r="381" spans="7:12" x14ac:dyDescent="0.25">
      <c r="G381" t="s">
        <v>353</v>
      </c>
      <c r="H381" s="3">
        <v>44840</v>
      </c>
      <c r="I381" t="s">
        <v>596</v>
      </c>
      <c r="J381" s="1">
        <v>5558229486</v>
      </c>
      <c r="K381" t="s">
        <v>15</v>
      </c>
      <c r="L381" t="s">
        <v>12</v>
      </c>
    </row>
    <row r="382" spans="7:12" x14ac:dyDescent="0.25">
      <c r="G382" t="s">
        <v>116</v>
      </c>
      <c r="H382" s="3">
        <v>44243</v>
      </c>
      <c r="I382" t="s">
        <v>597</v>
      </c>
      <c r="J382" s="1">
        <v>5558233095</v>
      </c>
      <c r="K382" t="s">
        <v>24</v>
      </c>
      <c r="L382" t="s">
        <v>12</v>
      </c>
    </row>
    <row r="383" spans="7:12" x14ac:dyDescent="0.25">
      <c r="G383" t="s">
        <v>160</v>
      </c>
      <c r="H383" s="3">
        <v>43878</v>
      </c>
      <c r="I383" t="s">
        <v>598</v>
      </c>
      <c r="J383" s="1">
        <v>5558236289</v>
      </c>
      <c r="K383" t="s">
        <v>101</v>
      </c>
      <c r="L383" t="s">
        <v>8</v>
      </c>
    </row>
    <row r="384" spans="7:12" x14ac:dyDescent="0.25">
      <c r="G384" t="s">
        <v>319</v>
      </c>
      <c r="H384" s="3">
        <v>44791</v>
      </c>
      <c r="I384" t="s">
        <v>599</v>
      </c>
      <c r="J384" s="1">
        <v>5558239070</v>
      </c>
      <c r="K384" t="s">
        <v>47</v>
      </c>
      <c r="L384" t="s">
        <v>8</v>
      </c>
    </row>
    <row r="385" spans="7:12" x14ac:dyDescent="0.25">
      <c r="G385" t="s">
        <v>381</v>
      </c>
      <c r="H385" s="3">
        <v>45373</v>
      </c>
      <c r="I385" t="s">
        <v>600</v>
      </c>
      <c r="J385" s="1">
        <v>5558266717</v>
      </c>
      <c r="K385" t="s">
        <v>31</v>
      </c>
      <c r="L385" t="s">
        <v>12</v>
      </c>
    </row>
    <row r="386" spans="7:12" x14ac:dyDescent="0.25">
      <c r="G386" t="s">
        <v>709</v>
      </c>
      <c r="H386" s="3">
        <v>44531</v>
      </c>
      <c r="I386" t="s">
        <v>601</v>
      </c>
      <c r="J386" s="1">
        <v>5558278225</v>
      </c>
      <c r="K386" t="s">
        <v>18</v>
      </c>
      <c r="L386" t="s">
        <v>12</v>
      </c>
    </row>
    <row r="387" spans="7:12" x14ac:dyDescent="0.25">
      <c r="G387" t="s">
        <v>518</v>
      </c>
      <c r="H387" s="3">
        <v>44284</v>
      </c>
      <c r="I387" t="s">
        <v>602</v>
      </c>
      <c r="J387" s="1">
        <v>5558305308</v>
      </c>
      <c r="K387" t="s">
        <v>110</v>
      </c>
      <c r="L387" t="s">
        <v>8</v>
      </c>
    </row>
    <row r="388" spans="7:12" x14ac:dyDescent="0.25">
      <c r="G388" t="s">
        <v>207</v>
      </c>
      <c r="H388" s="3">
        <v>44657</v>
      </c>
      <c r="I388" t="s">
        <v>603</v>
      </c>
      <c r="J388" s="1">
        <v>5558319671</v>
      </c>
      <c r="K388" t="s">
        <v>89</v>
      </c>
      <c r="L388" t="s">
        <v>8</v>
      </c>
    </row>
    <row r="389" spans="7:12" x14ac:dyDescent="0.25">
      <c r="G389" t="s">
        <v>35</v>
      </c>
      <c r="H389" s="3">
        <v>44339</v>
      </c>
      <c r="I389" t="s">
        <v>604</v>
      </c>
      <c r="J389" s="1">
        <v>5558339004</v>
      </c>
      <c r="K389" t="s">
        <v>37</v>
      </c>
      <c r="L389" t="s">
        <v>8</v>
      </c>
    </row>
    <row r="390" spans="7:12" x14ac:dyDescent="0.25">
      <c r="G390" t="s">
        <v>73</v>
      </c>
      <c r="H390" s="3">
        <v>45207</v>
      </c>
      <c r="I390" t="s">
        <v>605</v>
      </c>
      <c r="J390" s="1">
        <v>5558350289</v>
      </c>
      <c r="K390" t="s">
        <v>11</v>
      </c>
      <c r="L390" t="s">
        <v>12</v>
      </c>
    </row>
    <row r="391" spans="7:12" x14ac:dyDescent="0.25">
      <c r="G391" t="s">
        <v>97</v>
      </c>
      <c r="H391" s="3">
        <v>43872</v>
      </c>
      <c r="I391" t="s">
        <v>606</v>
      </c>
      <c r="J391" s="1">
        <v>5558393912</v>
      </c>
      <c r="K391" t="s">
        <v>15</v>
      </c>
      <c r="L391" t="s">
        <v>12</v>
      </c>
    </row>
    <row r="392" spans="7:12" x14ac:dyDescent="0.25">
      <c r="G392" t="s">
        <v>82</v>
      </c>
      <c r="H392" s="3">
        <v>45373</v>
      </c>
      <c r="I392" t="s">
        <v>607</v>
      </c>
      <c r="J392" s="1">
        <v>5558435520</v>
      </c>
      <c r="K392" t="s">
        <v>84</v>
      </c>
      <c r="L392" t="s">
        <v>8</v>
      </c>
    </row>
    <row r="393" spans="7:12" x14ac:dyDescent="0.25">
      <c r="G393" t="s">
        <v>608</v>
      </c>
      <c r="H393" s="3">
        <v>44689</v>
      </c>
      <c r="I393" t="s">
        <v>609</v>
      </c>
      <c r="J393" s="1">
        <v>5558443187</v>
      </c>
      <c r="K393" t="s">
        <v>120</v>
      </c>
      <c r="L393" t="s">
        <v>8</v>
      </c>
    </row>
    <row r="394" spans="7:12" x14ac:dyDescent="0.25">
      <c r="G394" t="s">
        <v>29</v>
      </c>
      <c r="H394" s="3">
        <v>44419</v>
      </c>
      <c r="I394" t="s">
        <v>610</v>
      </c>
      <c r="J394" s="1">
        <v>5558461164</v>
      </c>
      <c r="K394" t="s">
        <v>31</v>
      </c>
      <c r="L394" t="s">
        <v>12</v>
      </c>
    </row>
    <row r="395" spans="7:12" x14ac:dyDescent="0.25">
      <c r="G395" t="s">
        <v>392</v>
      </c>
      <c r="H395" s="3">
        <v>44287</v>
      </c>
      <c r="I395" t="s">
        <v>611</v>
      </c>
      <c r="J395" s="1">
        <v>5558467977</v>
      </c>
      <c r="K395" t="s">
        <v>58</v>
      </c>
      <c r="L395" t="s">
        <v>8</v>
      </c>
    </row>
    <row r="396" spans="7:12" x14ac:dyDescent="0.25">
      <c r="G396" t="s">
        <v>375</v>
      </c>
      <c r="H396" s="3">
        <v>44039</v>
      </c>
      <c r="I396" t="s">
        <v>612</v>
      </c>
      <c r="J396" s="1">
        <v>5558481556</v>
      </c>
      <c r="K396" t="s">
        <v>34</v>
      </c>
      <c r="L396" t="s">
        <v>12</v>
      </c>
    </row>
    <row r="397" spans="7:12" x14ac:dyDescent="0.25">
      <c r="G397" t="s">
        <v>280</v>
      </c>
      <c r="H397" s="3">
        <v>45180</v>
      </c>
      <c r="I397" t="s">
        <v>613</v>
      </c>
      <c r="J397" s="1">
        <v>5558493944</v>
      </c>
      <c r="K397" t="s">
        <v>203</v>
      </c>
      <c r="L397" t="s">
        <v>12</v>
      </c>
    </row>
    <row r="398" spans="7:12" x14ac:dyDescent="0.25">
      <c r="G398" t="s">
        <v>170</v>
      </c>
      <c r="H398" s="3">
        <v>45181</v>
      </c>
      <c r="I398" t="s">
        <v>614</v>
      </c>
      <c r="J398" s="1">
        <v>5558495466</v>
      </c>
      <c r="K398" t="s">
        <v>172</v>
      </c>
      <c r="L398" t="s">
        <v>173</v>
      </c>
    </row>
    <row r="399" spans="7:12" x14ac:dyDescent="0.25">
      <c r="G399" t="s">
        <v>434</v>
      </c>
      <c r="H399" s="3">
        <v>43831</v>
      </c>
      <c r="I399" t="s">
        <v>615</v>
      </c>
      <c r="J399" s="1">
        <v>5558495578</v>
      </c>
      <c r="K399" t="s">
        <v>67</v>
      </c>
      <c r="L399" t="s">
        <v>8</v>
      </c>
    </row>
    <row r="400" spans="7:12" x14ac:dyDescent="0.25">
      <c r="G400" t="s">
        <v>498</v>
      </c>
      <c r="H400" s="3">
        <v>44909</v>
      </c>
      <c r="I400" t="s">
        <v>616</v>
      </c>
      <c r="J400" s="1">
        <v>5558505536</v>
      </c>
      <c r="K400" t="s">
        <v>133</v>
      </c>
      <c r="L400" t="s">
        <v>8</v>
      </c>
    </row>
    <row r="401" spans="7:12" x14ac:dyDescent="0.25">
      <c r="G401" t="s">
        <v>138</v>
      </c>
      <c r="H401" s="3">
        <v>44482</v>
      </c>
      <c r="I401" t="s">
        <v>617</v>
      </c>
      <c r="J401" s="1">
        <v>5558521970</v>
      </c>
      <c r="K401" t="s">
        <v>67</v>
      </c>
      <c r="L401" t="s">
        <v>8</v>
      </c>
    </row>
    <row r="402" spans="7:12" x14ac:dyDescent="0.25">
      <c r="G402" t="s">
        <v>510</v>
      </c>
      <c r="H402" s="3">
        <v>44103</v>
      </c>
      <c r="I402" t="s">
        <v>618</v>
      </c>
      <c r="J402" s="1">
        <v>5558526749</v>
      </c>
      <c r="K402" t="s">
        <v>11</v>
      </c>
      <c r="L402" t="s">
        <v>12</v>
      </c>
    </row>
    <row r="403" spans="7:12" x14ac:dyDescent="0.25">
      <c r="G403" t="s">
        <v>29</v>
      </c>
      <c r="H403" s="3">
        <v>44443</v>
      </c>
      <c r="I403" t="s">
        <v>619</v>
      </c>
      <c r="J403" s="1">
        <v>5558529208</v>
      </c>
      <c r="K403" t="s">
        <v>31</v>
      </c>
      <c r="L403" t="s">
        <v>12</v>
      </c>
    </row>
    <row r="404" spans="7:12" x14ac:dyDescent="0.25">
      <c r="G404" t="s">
        <v>292</v>
      </c>
      <c r="H404" s="3">
        <v>45401</v>
      </c>
      <c r="I404" t="s">
        <v>620</v>
      </c>
      <c r="J404" s="1">
        <v>5558532876</v>
      </c>
      <c r="K404" t="s">
        <v>50</v>
      </c>
      <c r="L404" t="s">
        <v>8</v>
      </c>
    </row>
    <row r="405" spans="7:12" x14ac:dyDescent="0.25">
      <c r="G405" t="s">
        <v>621</v>
      </c>
      <c r="H405" s="3">
        <v>44226</v>
      </c>
      <c r="I405" t="s">
        <v>622</v>
      </c>
      <c r="J405" s="1">
        <v>5558560655</v>
      </c>
      <c r="K405" t="s">
        <v>203</v>
      </c>
      <c r="L405" t="s">
        <v>12</v>
      </c>
    </row>
    <row r="406" spans="7:12" x14ac:dyDescent="0.25">
      <c r="G406" t="s">
        <v>532</v>
      </c>
      <c r="H406" s="3">
        <v>44473</v>
      </c>
      <c r="I406" t="s">
        <v>623</v>
      </c>
      <c r="J406" s="1">
        <v>5558560878</v>
      </c>
      <c r="K406" t="s">
        <v>155</v>
      </c>
      <c r="L406" t="s">
        <v>8</v>
      </c>
    </row>
    <row r="407" spans="7:12" x14ac:dyDescent="0.25">
      <c r="G407" t="s">
        <v>465</v>
      </c>
      <c r="H407" s="3">
        <v>45209</v>
      </c>
      <c r="I407" t="s">
        <v>624</v>
      </c>
      <c r="J407" s="1">
        <v>5558601611</v>
      </c>
      <c r="K407" t="s">
        <v>130</v>
      </c>
      <c r="L407" t="s">
        <v>8</v>
      </c>
    </row>
    <row r="408" spans="7:12" x14ac:dyDescent="0.25">
      <c r="G408" t="s">
        <v>131</v>
      </c>
      <c r="H408" s="3">
        <v>43898</v>
      </c>
      <c r="I408" t="s">
        <v>625</v>
      </c>
      <c r="J408" s="1">
        <v>5558629673</v>
      </c>
      <c r="K408" t="s">
        <v>133</v>
      </c>
      <c r="L408" t="s">
        <v>8</v>
      </c>
    </row>
    <row r="409" spans="7:12" x14ac:dyDescent="0.25">
      <c r="G409" t="s">
        <v>99</v>
      </c>
      <c r="H409" s="3">
        <v>43859</v>
      </c>
      <c r="I409" t="s">
        <v>427</v>
      </c>
      <c r="J409" s="1">
        <v>5558641001</v>
      </c>
      <c r="K409" t="s">
        <v>101</v>
      </c>
      <c r="L409" t="s">
        <v>8</v>
      </c>
    </row>
    <row r="410" spans="7:12" x14ac:dyDescent="0.25">
      <c r="G410" t="s">
        <v>626</v>
      </c>
      <c r="H410" s="3">
        <v>44523</v>
      </c>
      <c r="I410" t="s">
        <v>627</v>
      </c>
      <c r="J410" s="1">
        <v>5558660199</v>
      </c>
      <c r="K410" t="s">
        <v>24</v>
      </c>
      <c r="L410" t="s">
        <v>12</v>
      </c>
    </row>
    <row r="411" spans="7:12" x14ac:dyDescent="0.25">
      <c r="G411" t="s">
        <v>260</v>
      </c>
      <c r="H411" s="3">
        <v>44841</v>
      </c>
      <c r="I411" t="s">
        <v>628</v>
      </c>
      <c r="J411" s="1">
        <v>5558665393</v>
      </c>
      <c r="K411" t="s">
        <v>64</v>
      </c>
      <c r="L411" t="s">
        <v>8</v>
      </c>
    </row>
    <row r="412" spans="7:12" x14ac:dyDescent="0.25">
      <c r="G412" t="s">
        <v>239</v>
      </c>
      <c r="H412" s="3">
        <v>45381</v>
      </c>
      <c r="I412" t="s">
        <v>629</v>
      </c>
      <c r="J412" s="1">
        <v>5558677929</v>
      </c>
      <c r="K412" t="s">
        <v>67</v>
      </c>
      <c r="L412" t="s">
        <v>8</v>
      </c>
    </row>
    <row r="413" spans="7:12" x14ac:dyDescent="0.25">
      <c r="G413" t="s">
        <v>95</v>
      </c>
      <c r="H413" s="3">
        <v>44792</v>
      </c>
      <c r="I413" t="s">
        <v>630</v>
      </c>
      <c r="J413" s="1">
        <v>5558682651</v>
      </c>
      <c r="K413" t="s">
        <v>7</v>
      </c>
      <c r="L413" t="s">
        <v>8</v>
      </c>
    </row>
    <row r="414" spans="7:12" x14ac:dyDescent="0.25">
      <c r="G414" t="s">
        <v>358</v>
      </c>
      <c r="H414" s="3">
        <v>43833</v>
      </c>
      <c r="I414" t="s">
        <v>631</v>
      </c>
      <c r="J414" s="1">
        <v>5558725539</v>
      </c>
      <c r="K414" t="s">
        <v>47</v>
      </c>
      <c r="L414" t="s">
        <v>8</v>
      </c>
    </row>
    <row r="415" spans="7:12" x14ac:dyDescent="0.25">
      <c r="G415" t="s">
        <v>158</v>
      </c>
      <c r="H415" s="3">
        <v>44883</v>
      </c>
      <c r="I415" t="s">
        <v>632</v>
      </c>
      <c r="J415" s="1">
        <v>5558735534</v>
      </c>
      <c r="K415" t="s">
        <v>61</v>
      </c>
      <c r="L415" t="s">
        <v>12</v>
      </c>
    </row>
    <row r="416" spans="7:12" x14ac:dyDescent="0.25">
      <c r="G416" t="s">
        <v>165</v>
      </c>
      <c r="H416" s="3">
        <v>45246</v>
      </c>
      <c r="I416" t="s">
        <v>633</v>
      </c>
      <c r="J416" s="1">
        <v>5558763455</v>
      </c>
      <c r="K416" t="s">
        <v>101</v>
      </c>
      <c r="L416" t="s">
        <v>8</v>
      </c>
    </row>
    <row r="417" spans="7:12" x14ac:dyDescent="0.25">
      <c r="G417" t="s">
        <v>260</v>
      </c>
      <c r="H417" s="3">
        <v>45147</v>
      </c>
      <c r="I417" t="s">
        <v>634</v>
      </c>
      <c r="J417" s="1">
        <v>5558790297</v>
      </c>
      <c r="K417" t="s">
        <v>64</v>
      </c>
      <c r="L417" t="s">
        <v>8</v>
      </c>
    </row>
    <row r="418" spans="7:12" x14ac:dyDescent="0.25">
      <c r="G418" t="s">
        <v>392</v>
      </c>
      <c r="H418" s="3">
        <v>44475</v>
      </c>
      <c r="I418" t="s">
        <v>635</v>
      </c>
      <c r="J418" s="1">
        <v>5558813566</v>
      </c>
      <c r="K418" t="s">
        <v>58</v>
      </c>
      <c r="L418" t="s">
        <v>8</v>
      </c>
    </row>
    <row r="419" spans="7:12" x14ac:dyDescent="0.25">
      <c r="G419" t="s">
        <v>569</v>
      </c>
      <c r="H419" s="3">
        <v>44880</v>
      </c>
      <c r="I419" t="s">
        <v>636</v>
      </c>
      <c r="J419" s="1">
        <v>5558838594</v>
      </c>
      <c r="K419" t="s">
        <v>18</v>
      </c>
      <c r="L419" t="s">
        <v>12</v>
      </c>
    </row>
    <row r="420" spans="7:12" x14ac:dyDescent="0.25">
      <c r="G420" t="s">
        <v>275</v>
      </c>
      <c r="H420" s="3">
        <v>43980</v>
      </c>
      <c r="I420" t="s">
        <v>637</v>
      </c>
      <c r="J420" s="1">
        <v>5558840961</v>
      </c>
      <c r="K420" t="s">
        <v>120</v>
      </c>
      <c r="L420" t="s">
        <v>8</v>
      </c>
    </row>
    <row r="421" spans="7:12" x14ac:dyDescent="0.25">
      <c r="G421" t="s">
        <v>232</v>
      </c>
      <c r="H421" s="3">
        <v>44279</v>
      </c>
      <c r="I421" t="s">
        <v>638</v>
      </c>
      <c r="J421" s="1">
        <v>5558865500</v>
      </c>
      <c r="K421" t="s">
        <v>191</v>
      </c>
      <c r="L421" t="s">
        <v>12</v>
      </c>
    </row>
    <row r="422" spans="7:12" x14ac:dyDescent="0.25">
      <c r="G422" t="s">
        <v>394</v>
      </c>
      <c r="H422" s="3">
        <v>44410</v>
      </c>
      <c r="I422" t="s">
        <v>639</v>
      </c>
      <c r="J422" s="1">
        <v>5558866763</v>
      </c>
      <c r="K422" t="s">
        <v>84</v>
      </c>
      <c r="L422" t="s">
        <v>8</v>
      </c>
    </row>
    <row r="423" spans="7:12" x14ac:dyDescent="0.25">
      <c r="G423" t="s">
        <v>174</v>
      </c>
      <c r="H423" s="3">
        <v>44341</v>
      </c>
      <c r="I423" t="s">
        <v>640</v>
      </c>
      <c r="J423" s="1">
        <v>5558900509</v>
      </c>
      <c r="K423" t="s">
        <v>24</v>
      </c>
      <c r="L423" t="s">
        <v>12</v>
      </c>
    </row>
    <row r="424" spans="7:12" x14ac:dyDescent="0.25">
      <c r="G424" t="s">
        <v>124</v>
      </c>
      <c r="H424" s="3">
        <v>43902</v>
      </c>
      <c r="I424" t="s">
        <v>641</v>
      </c>
      <c r="J424" s="1">
        <v>5558917559</v>
      </c>
      <c r="K424" t="s">
        <v>7</v>
      </c>
      <c r="L424" t="s">
        <v>8</v>
      </c>
    </row>
    <row r="425" spans="7:12" x14ac:dyDescent="0.25">
      <c r="G425" t="s">
        <v>162</v>
      </c>
      <c r="H425" s="3">
        <v>44296</v>
      </c>
      <c r="I425" t="s">
        <v>642</v>
      </c>
      <c r="J425" s="1">
        <v>5558920183</v>
      </c>
      <c r="K425" t="s">
        <v>130</v>
      </c>
      <c r="L425" t="s">
        <v>8</v>
      </c>
    </row>
    <row r="426" spans="7:12" x14ac:dyDescent="0.25">
      <c r="G426" t="s">
        <v>147</v>
      </c>
      <c r="H426" s="3">
        <v>44064</v>
      </c>
      <c r="I426" t="s">
        <v>643</v>
      </c>
      <c r="J426" s="1">
        <v>5558961479</v>
      </c>
      <c r="K426" t="s">
        <v>37</v>
      </c>
      <c r="L426" t="s">
        <v>8</v>
      </c>
    </row>
    <row r="427" spans="7:12" x14ac:dyDescent="0.25">
      <c r="G427" t="s">
        <v>77</v>
      </c>
      <c r="H427" s="3">
        <v>45009</v>
      </c>
      <c r="I427" t="s">
        <v>644</v>
      </c>
      <c r="J427" s="1">
        <v>5558974054</v>
      </c>
      <c r="K427" t="s">
        <v>7</v>
      </c>
      <c r="L427" t="s">
        <v>8</v>
      </c>
    </row>
    <row r="428" spans="7:12" x14ac:dyDescent="0.25">
      <c r="G428" t="s">
        <v>434</v>
      </c>
      <c r="H428" s="3">
        <v>44456</v>
      </c>
      <c r="I428" t="s">
        <v>645</v>
      </c>
      <c r="J428" s="1">
        <v>5558998858</v>
      </c>
      <c r="K428" t="s">
        <v>67</v>
      </c>
      <c r="L428" t="s">
        <v>8</v>
      </c>
    </row>
    <row r="429" spans="7:12" x14ac:dyDescent="0.25">
      <c r="G429" t="s">
        <v>118</v>
      </c>
      <c r="H429" s="3">
        <v>44863</v>
      </c>
      <c r="I429" t="s">
        <v>646</v>
      </c>
      <c r="J429" s="1">
        <v>5559004358</v>
      </c>
      <c r="K429" t="s">
        <v>120</v>
      </c>
      <c r="L429" t="s">
        <v>8</v>
      </c>
    </row>
    <row r="430" spans="7:12" x14ac:dyDescent="0.25">
      <c r="G430" t="s">
        <v>484</v>
      </c>
      <c r="H430" s="3">
        <v>44752</v>
      </c>
      <c r="I430" t="s">
        <v>647</v>
      </c>
      <c r="J430" s="1">
        <v>5559031083</v>
      </c>
      <c r="K430" t="s">
        <v>40</v>
      </c>
      <c r="L430" t="s">
        <v>8</v>
      </c>
    </row>
    <row r="431" spans="7:12" x14ac:dyDescent="0.25">
      <c r="G431" t="s">
        <v>379</v>
      </c>
      <c r="H431" s="3">
        <v>43881</v>
      </c>
      <c r="I431" t="s">
        <v>648</v>
      </c>
      <c r="J431" s="1">
        <v>5559056491</v>
      </c>
      <c r="K431" t="s">
        <v>130</v>
      </c>
      <c r="L431" t="s">
        <v>8</v>
      </c>
    </row>
    <row r="432" spans="7:12" x14ac:dyDescent="0.25">
      <c r="G432" t="s">
        <v>292</v>
      </c>
      <c r="H432" s="3">
        <v>44181</v>
      </c>
      <c r="I432" t="s">
        <v>649</v>
      </c>
      <c r="J432" s="1">
        <v>5559062119</v>
      </c>
      <c r="K432" t="s">
        <v>50</v>
      </c>
      <c r="L432" t="s">
        <v>8</v>
      </c>
    </row>
    <row r="433" spans="7:12" x14ac:dyDescent="0.25">
      <c r="G433" t="s">
        <v>514</v>
      </c>
      <c r="H433" s="3">
        <v>44424</v>
      </c>
      <c r="I433" t="s">
        <v>650</v>
      </c>
      <c r="J433" s="1">
        <v>5559072495</v>
      </c>
      <c r="K433" t="s">
        <v>110</v>
      </c>
      <c r="L433" t="s">
        <v>8</v>
      </c>
    </row>
    <row r="434" spans="7:12" x14ac:dyDescent="0.25">
      <c r="G434" t="s">
        <v>79</v>
      </c>
      <c r="H434" s="3">
        <v>44103</v>
      </c>
      <c r="I434" t="s">
        <v>651</v>
      </c>
      <c r="J434" s="1">
        <v>5559077151</v>
      </c>
      <c r="K434" t="s">
        <v>40</v>
      </c>
      <c r="L434" t="s">
        <v>8</v>
      </c>
    </row>
    <row r="435" spans="7:12" x14ac:dyDescent="0.25">
      <c r="G435" t="s">
        <v>411</v>
      </c>
      <c r="H435" s="3">
        <v>44774</v>
      </c>
      <c r="I435" t="s">
        <v>652</v>
      </c>
      <c r="J435" s="1">
        <v>5559116666</v>
      </c>
      <c r="K435" t="s">
        <v>120</v>
      </c>
      <c r="L435" t="s">
        <v>8</v>
      </c>
    </row>
    <row r="436" spans="7:12" x14ac:dyDescent="0.25">
      <c r="G436" t="s">
        <v>97</v>
      </c>
      <c r="H436" s="3">
        <v>44391</v>
      </c>
      <c r="I436" t="s">
        <v>653</v>
      </c>
      <c r="J436" s="1">
        <v>5559116853</v>
      </c>
      <c r="K436" t="s">
        <v>15</v>
      </c>
      <c r="L436" t="s">
        <v>12</v>
      </c>
    </row>
    <row r="437" spans="7:12" x14ac:dyDescent="0.25">
      <c r="G437" t="s">
        <v>360</v>
      </c>
      <c r="H437" s="3">
        <v>44045</v>
      </c>
      <c r="I437" t="s">
        <v>654</v>
      </c>
      <c r="J437" s="1">
        <v>5559130770</v>
      </c>
      <c r="K437" t="s">
        <v>142</v>
      </c>
      <c r="L437" t="s">
        <v>143</v>
      </c>
    </row>
    <row r="438" spans="7:12" x14ac:dyDescent="0.25">
      <c r="G438" t="s">
        <v>457</v>
      </c>
      <c r="H438" s="3">
        <v>43893</v>
      </c>
      <c r="I438" t="s">
        <v>655</v>
      </c>
      <c r="J438" s="1">
        <v>5559155324</v>
      </c>
      <c r="K438" t="s">
        <v>64</v>
      </c>
      <c r="L438" t="s">
        <v>8</v>
      </c>
    </row>
    <row r="439" spans="7:12" x14ac:dyDescent="0.25">
      <c r="G439" t="s">
        <v>73</v>
      </c>
      <c r="H439" s="3">
        <v>44206</v>
      </c>
      <c r="I439" t="s">
        <v>656</v>
      </c>
      <c r="J439" s="1">
        <v>5559203013</v>
      </c>
      <c r="K439" t="s">
        <v>11</v>
      </c>
      <c r="L439" t="s">
        <v>12</v>
      </c>
    </row>
    <row r="440" spans="7:12" x14ac:dyDescent="0.25">
      <c r="G440" t="s">
        <v>43</v>
      </c>
      <c r="H440" s="3">
        <v>44943</v>
      </c>
      <c r="I440" t="s">
        <v>657</v>
      </c>
      <c r="J440" s="1">
        <v>5559232192</v>
      </c>
      <c r="K440" t="s">
        <v>45</v>
      </c>
      <c r="L440" t="s">
        <v>8</v>
      </c>
    </row>
    <row r="441" spans="7:12" x14ac:dyDescent="0.25">
      <c r="G441" t="s">
        <v>530</v>
      </c>
      <c r="H441" s="3">
        <v>44415</v>
      </c>
      <c r="I441" t="s">
        <v>658</v>
      </c>
      <c r="J441" s="1">
        <v>5559235205</v>
      </c>
      <c r="K441" t="s">
        <v>18</v>
      </c>
      <c r="L441" t="s">
        <v>12</v>
      </c>
    </row>
    <row r="442" spans="7:12" x14ac:dyDescent="0.25">
      <c r="G442" t="s">
        <v>174</v>
      </c>
      <c r="H442" s="3">
        <v>44519</v>
      </c>
      <c r="I442" t="s">
        <v>659</v>
      </c>
      <c r="J442" s="1">
        <v>5559242727</v>
      </c>
      <c r="K442" t="s">
        <v>24</v>
      </c>
      <c r="L442" t="s">
        <v>12</v>
      </c>
    </row>
    <row r="443" spans="7:12" x14ac:dyDescent="0.25">
      <c r="G443" t="s">
        <v>246</v>
      </c>
      <c r="H443" s="3">
        <v>45389</v>
      </c>
      <c r="I443" t="s">
        <v>660</v>
      </c>
      <c r="J443" s="1">
        <v>5559244486</v>
      </c>
      <c r="K443" t="s">
        <v>24</v>
      </c>
      <c r="L443" t="s">
        <v>12</v>
      </c>
    </row>
    <row r="444" spans="7:12" x14ac:dyDescent="0.25">
      <c r="G444" t="s">
        <v>468</v>
      </c>
      <c r="H444" s="3">
        <v>44239</v>
      </c>
      <c r="I444" t="s">
        <v>661</v>
      </c>
      <c r="J444" s="1">
        <v>5559266419</v>
      </c>
      <c r="K444" t="s">
        <v>40</v>
      </c>
      <c r="L444" t="s">
        <v>8</v>
      </c>
    </row>
    <row r="445" spans="7:12" x14ac:dyDescent="0.25">
      <c r="G445" t="s">
        <v>136</v>
      </c>
      <c r="H445" s="3">
        <v>44848</v>
      </c>
      <c r="I445" t="s">
        <v>374</v>
      </c>
      <c r="J445" s="1">
        <v>5559271068</v>
      </c>
      <c r="K445" t="s">
        <v>24</v>
      </c>
      <c r="L445" t="s">
        <v>12</v>
      </c>
    </row>
    <row r="446" spans="7:12" x14ac:dyDescent="0.25">
      <c r="G446" t="s">
        <v>662</v>
      </c>
      <c r="H446" s="3">
        <v>45275</v>
      </c>
      <c r="I446" t="s">
        <v>663</v>
      </c>
      <c r="J446" s="1">
        <v>5559279696</v>
      </c>
      <c r="K446" t="s">
        <v>21</v>
      </c>
      <c r="L446" t="s">
        <v>12</v>
      </c>
    </row>
    <row r="447" spans="7:12" x14ac:dyDescent="0.25">
      <c r="G447" t="s">
        <v>454</v>
      </c>
      <c r="H447" s="3">
        <v>44742</v>
      </c>
      <c r="I447" t="s">
        <v>664</v>
      </c>
      <c r="J447" s="1">
        <v>5559285048</v>
      </c>
      <c r="K447" t="s">
        <v>155</v>
      </c>
      <c r="L447" t="s">
        <v>8</v>
      </c>
    </row>
    <row r="448" spans="7:12" x14ac:dyDescent="0.25">
      <c r="G448" t="s">
        <v>665</v>
      </c>
      <c r="H448" s="3">
        <v>44370</v>
      </c>
      <c r="I448" t="s">
        <v>666</v>
      </c>
      <c r="J448" s="1">
        <v>5559290172</v>
      </c>
      <c r="K448" t="s">
        <v>31</v>
      </c>
      <c r="L448" t="s">
        <v>12</v>
      </c>
    </row>
    <row r="449" spans="7:12" x14ac:dyDescent="0.25">
      <c r="G449" t="s">
        <v>54</v>
      </c>
      <c r="H449" s="3">
        <v>44002</v>
      </c>
      <c r="I449" t="s">
        <v>667</v>
      </c>
      <c r="J449" s="1">
        <v>5559308421</v>
      </c>
      <c r="K449" t="s">
        <v>50</v>
      </c>
      <c r="L449" t="s">
        <v>8</v>
      </c>
    </row>
    <row r="450" spans="7:12" x14ac:dyDescent="0.25">
      <c r="G450" t="s">
        <v>429</v>
      </c>
      <c r="H450" s="3">
        <v>45287</v>
      </c>
      <c r="I450" t="s">
        <v>668</v>
      </c>
      <c r="J450" s="1">
        <v>5559312131</v>
      </c>
      <c r="K450" t="s">
        <v>11</v>
      </c>
      <c r="L450" t="s">
        <v>12</v>
      </c>
    </row>
    <row r="451" spans="7:12" x14ac:dyDescent="0.25">
      <c r="G451" t="s">
        <v>16</v>
      </c>
      <c r="H451" s="3">
        <v>44484</v>
      </c>
      <c r="I451" t="s">
        <v>669</v>
      </c>
      <c r="J451" s="1">
        <v>5559322964</v>
      </c>
      <c r="K451" t="s">
        <v>18</v>
      </c>
      <c r="L451" t="s">
        <v>12</v>
      </c>
    </row>
    <row r="452" spans="7:12" x14ac:dyDescent="0.25">
      <c r="G452" t="s">
        <v>176</v>
      </c>
      <c r="H452" s="3">
        <v>45442</v>
      </c>
      <c r="I452" t="s">
        <v>670</v>
      </c>
      <c r="J452" s="1">
        <v>5559375305</v>
      </c>
      <c r="K452" t="s">
        <v>67</v>
      </c>
      <c r="L452" t="s">
        <v>8</v>
      </c>
    </row>
    <row r="453" spans="7:12" x14ac:dyDescent="0.25">
      <c r="G453" t="s">
        <v>300</v>
      </c>
      <c r="H453" s="3">
        <v>44676</v>
      </c>
      <c r="I453" t="s">
        <v>671</v>
      </c>
      <c r="J453" s="1">
        <v>5559376356</v>
      </c>
      <c r="K453" t="s">
        <v>21</v>
      </c>
      <c r="L453" t="s">
        <v>12</v>
      </c>
    </row>
    <row r="454" spans="7:12" x14ac:dyDescent="0.25">
      <c r="G454" t="s">
        <v>275</v>
      </c>
      <c r="H454" s="3">
        <v>43840</v>
      </c>
      <c r="I454" t="s">
        <v>672</v>
      </c>
      <c r="J454" s="1">
        <v>5559395647</v>
      </c>
      <c r="K454" t="s">
        <v>120</v>
      </c>
      <c r="L454" t="s">
        <v>8</v>
      </c>
    </row>
    <row r="455" spans="7:12" x14ac:dyDescent="0.25">
      <c r="G455" t="s">
        <v>269</v>
      </c>
      <c r="H455" s="3">
        <v>45369</v>
      </c>
      <c r="I455" t="s">
        <v>673</v>
      </c>
      <c r="J455" s="1">
        <v>5559396796</v>
      </c>
      <c r="K455" t="s">
        <v>101</v>
      </c>
      <c r="L455" t="s">
        <v>8</v>
      </c>
    </row>
    <row r="456" spans="7:12" x14ac:dyDescent="0.25">
      <c r="G456" t="s">
        <v>136</v>
      </c>
      <c r="H456" s="3">
        <v>44629</v>
      </c>
      <c r="I456" t="s">
        <v>674</v>
      </c>
      <c r="J456" s="1">
        <v>5559405397</v>
      </c>
      <c r="K456" t="s">
        <v>24</v>
      </c>
      <c r="L456" t="s">
        <v>12</v>
      </c>
    </row>
    <row r="457" spans="7:12" x14ac:dyDescent="0.25">
      <c r="G457" t="s">
        <v>271</v>
      </c>
      <c r="H457" s="3">
        <v>44638</v>
      </c>
      <c r="I457" t="s">
        <v>675</v>
      </c>
      <c r="J457" s="1">
        <v>5559411927</v>
      </c>
      <c r="K457" t="s">
        <v>18</v>
      </c>
      <c r="L457" t="s">
        <v>12</v>
      </c>
    </row>
    <row r="458" spans="7:12" x14ac:dyDescent="0.25">
      <c r="G458" t="s">
        <v>73</v>
      </c>
      <c r="H458" s="3">
        <v>44330</v>
      </c>
      <c r="I458" t="s">
        <v>676</v>
      </c>
      <c r="J458" s="1">
        <v>5559414762</v>
      </c>
      <c r="K458" t="s">
        <v>11</v>
      </c>
      <c r="L458" t="s">
        <v>12</v>
      </c>
    </row>
    <row r="459" spans="7:12" x14ac:dyDescent="0.25">
      <c r="G459" t="s">
        <v>677</v>
      </c>
      <c r="H459" s="3">
        <v>44195</v>
      </c>
      <c r="I459" t="s">
        <v>678</v>
      </c>
      <c r="J459" s="1">
        <v>5559415813</v>
      </c>
      <c r="K459" t="s">
        <v>58</v>
      </c>
      <c r="L459" t="s">
        <v>8</v>
      </c>
    </row>
    <row r="460" spans="7:12" x14ac:dyDescent="0.25">
      <c r="G460" t="s">
        <v>540</v>
      </c>
      <c r="H460" s="3">
        <v>44045</v>
      </c>
      <c r="I460" t="s">
        <v>679</v>
      </c>
      <c r="J460" s="1">
        <v>5559451553</v>
      </c>
      <c r="K460" t="s">
        <v>130</v>
      </c>
      <c r="L460" t="s">
        <v>8</v>
      </c>
    </row>
    <row r="461" spans="7:12" x14ac:dyDescent="0.25">
      <c r="G461" t="s">
        <v>187</v>
      </c>
      <c r="H461" s="3">
        <v>44308</v>
      </c>
      <c r="I461" t="s">
        <v>680</v>
      </c>
      <c r="J461" s="1">
        <v>5559457003</v>
      </c>
      <c r="K461" t="s">
        <v>24</v>
      </c>
      <c r="L461" t="s">
        <v>12</v>
      </c>
    </row>
    <row r="462" spans="7:12" x14ac:dyDescent="0.25">
      <c r="G462" t="s">
        <v>167</v>
      </c>
      <c r="H462" s="3">
        <v>44670</v>
      </c>
      <c r="I462" t="s">
        <v>681</v>
      </c>
      <c r="J462" s="1">
        <v>5559466125</v>
      </c>
      <c r="K462" t="s">
        <v>58</v>
      </c>
      <c r="L462" t="s">
        <v>8</v>
      </c>
    </row>
    <row r="463" spans="7:12" x14ac:dyDescent="0.25">
      <c r="G463" t="s">
        <v>682</v>
      </c>
      <c r="H463" s="3">
        <v>45364</v>
      </c>
      <c r="I463" t="s">
        <v>683</v>
      </c>
      <c r="J463" s="1">
        <v>5559472386</v>
      </c>
      <c r="K463" t="s">
        <v>64</v>
      </c>
      <c r="L463" t="s">
        <v>8</v>
      </c>
    </row>
    <row r="464" spans="7:12" x14ac:dyDescent="0.25">
      <c r="G464" t="s">
        <v>321</v>
      </c>
      <c r="H464" s="3">
        <v>44254</v>
      </c>
      <c r="I464" t="s">
        <v>684</v>
      </c>
      <c r="J464" s="1">
        <v>5559480943</v>
      </c>
      <c r="K464" t="s">
        <v>18</v>
      </c>
      <c r="L464" t="s">
        <v>12</v>
      </c>
    </row>
    <row r="465" spans="7:12" x14ac:dyDescent="0.25">
      <c r="G465" t="s">
        <v>685</v>
      </c>
      <c r="H465" s="3">
        <v>44845</v>
      </c>
      <c r="I465" t="s">
        <v>686</v>
      </c>
      <c r="J465" s="1">
        <v>5559489943</v>
      </c>
      <c r="K465" t="s">
        <v>53</v>
      </c>
      <c r="L465" t="s">
        <v>8</v>
      </c>
    </row>
    <row r="466" spans="7:12" x14ac:dyDescent="0.25">
      <c r="G466" t="s">
        <v>687</v>
      </c>
      <c r="H466" s="3">
        <v>44534</v>
      </c>
      <c r="I466" t="s">
        <v>688</v>
      </c>
      <c r="J466" s="1">
        <v>5559501828</v>
      </c>
      <c r="K466" t="s">
        <v>24</v>
      </c>
      <c r="L466" t="s">
        <v>12</v>
      </c>
    </row>
    <row r="467" spans="7:12" x14ac:dyDescent="0.25">
      <c r="G467" t="s">
        <v>160</v>
      </c>
      <c r="H467" s="3">
        <v>44364</v>
      </c>
      <c r="I467" t="s">
        <v>689</v>
      </c>
      <c r="J467" s="1">
        <v>5559523472</v>
      </c>
      <c r="K467" t="s">
        <v>101</v>
      </c>
      <c r="L467" t="s">
        <v>8</v>
      </c>
    </row>
    <row r="468" spans="7:12" x14ac:dyDescent="0.25">
      <c r="G468" t="s">
        <v>108</v>
      </c>
      <c r="H468" s="3">
        <v>44113</v>
      </c>
      <c r="I468" t="s">
        <v>690</v>
      </c>
      <c r="J468" s="1">
        <v>5559533510</v>
      </c>
      <c r="K468" t="s">
        <v>110</v>
      </c>
      <c r="L468" t="s">
        <v>8</v>
      </c>
    </row>
    <row r="469" spans="7:12" x14ac:dyDescent="0.25">
      <c r="G469" t="s">
        <v>59</v>
      </c>
      <c r="H469" s="3">
        <v>44268</v>
      </c>
      <c r="I469" t="s">
        <v>568</v>
      </c>
      <c r="J469" s="1">
        <v>5559554642</v>
      </c>
      <c r="K469" t="s">
        <v>61</v>
      </c>
      <c r="L469" t="s">
        <v>12</v>
      </c>
    </row>
    <row r="470" spans="7:12" x14ac:dyDescent="0.25">
      <c r="G470" t="s">
        <v>465</v>
      </c>
      <c r="H470" s="3">
        <v>44663</v>
      </c>
      <c r="I470" t="s">
        <v>691</v>
      </c>
      <c r="J470" s="1">
        <v>5559557006</v>
      </c>
      <c r="K470" t="s">
        <v>130</v>
      </c>
      <c r="L470" t="s">
        <v>8</v>
      </c>
    </row>
    <row r="471" spans="7:12" x14ac:dyDescent="0.25">
      <c r="G471" t="s">
        <v>379</v>
      </c>
      <c r="H471" s="3">
        <v>44579</v>
      </c>
      <c r="I471" t="s">
        <v>692</v>
      </c>
      <c r="J471" s="1">
        <v>5559576195</v>
      </c>
      <c r="K471" t="s">
        <v>130</v>
      </c>
      <c r="L471" t="s">
        <v>8</v>
      </c>
    </row>
    <row r="472" spans="7:12" x14ac:dyDescent="0.25">
      <c r="G472" t="s">
        <v>54</v>
      </c>
      <c r="H472" s="3">
        <v>44734</v>
      </c>
      <c r="I472" t="s">
        <v>693</v>
      </c>
      <c r="J472" s="1">
        <v>5559625312</v>
      </c>
      <c r="K472" t="s">
        <v>50</v>
      </c>
      <c r="L472" t="s">
        <v>8</v>
      </c>
    </row>
    <row r="473" spans="7:12" x14ac:dyDescent="0.25">
      <c r="G473" t="s">
        <v>555</v>
      </c>
      <c r="H473" s="3">
        <v>44705</v>
      </c>
      <c r="I473" t="s">
        <v>694</v>
      </c>
      <c r="J473" s="1">
        <v>5559628866</v>
      </c>
      <c r="K473" t="s">
        <v>15</v>
      </c>
      <c r="L473" t="s">
        <v>12</v>
      </c>
    </row>
    <row r="474" spans="7:12" x14ac:dyDescent="0.25">
      <c r="G474" t="s">
        <v>151</v>
      </c>
      <c r="H474" s="3">
        <v>44646</v>
      </c>
      <c r="I474" t="s">
        <v>695</v>
      </c>
      <c r="J474" s="1">
        <v>5559636971</v>
      </c>
      <c r="K474" t="s">
        <v>58</v>
      </c>
      <c r="L474" t="s">
        <v>8</v>
      </c>
    </row>
    <row r="475" spans="7:12" x14ac:dyDescent="0.25">
      <c r="G475" t="s">
        <v>626</v>
      </c>
      <c r="H475" s="3">
        <v>44083</v>
      </c>
      <c r="I475" t="s">
        <v>696</v>
      </c>
      <c r="J475" s="1">
        <v>5559694658</v>
      </c>
      <c r="K475" t="s">
        <v>24</v>
      </c>
      <c r="L475" t="s">
        <v>12</v>
      </c>
    </row>
    <row r="476" spans="7:12" x14ac:dyDescent="0.25">
      <c r="G476" t="s">
        <v>697</v>
      </c>
      <c r="H476" s="3">
        <v>44021</v>
      </c>
      <c r="I476" t="s">
        <v>698</v>
      </c>
      <c r="J476" s="1">
        <v>5559696508</v>
      </c>
      <c r="K476" t="s">
        <v>155</v>
      </c>
      <c r="L476" t="s">
        <v>8</v>
      </c>
    </row>
    <row r="477" spans="7:12" x14ac:dyDescent="0.25">
      <c r="G477" t="s">
        <v>319</v>
      </c>
      <c r="H477" s="3">
        <v>43853</v>
      </c>
      <c r="I477" t="s">
        <v>699</v>
      </c>
      <c r="J477" s="1">
        <v>5559716475</v>
      </c>
      <c r="K477" t="s">
        <v>47</v>
      </c>
      <c r="L477" t="s">
        <v>8</v>
      </c>
    </row>
    <row r="478" spans="7:12" x14ac:dyDescent="0.25">
      <c r="G478" t="s">
        <v>160</v>
      </c>
      <c r="H478" s="3">
        <v>43909</v>
      </c>
      <c r="I478" t="s">
        <v>700</v>
      </c>
      <c r="J478" s="1">
        <v>5559753237</v>
      </c>
      <c r="K478" t="s">
        <v>101</v>
      </c>
      <c r="L478" t="s">
        <v>8</v>
      </c>
    </row>
    <row r="479" spans="7:12" x14ac:dyDescent="0.25">
      <c r="G479" t="s">
        <v>136</v>
      </c>
      <c r="H479" s="3">
        <v>45075</v>
      </c>
      <c r="I479" t="s">
        <v>701</v>
      </c>
      <c r="J479" s="1">
        <v>5559801685</v>
      </c>
      <c r="K479" t="s">
        <v>24</v>
      </c>
      <c r="L479" t="s">
        <v>12</v>
      </c>
    </row>
    <row r="480" spans="7:12" x14ac:dyDescent="0.25">
      <c r="G480" t="s">
        <v>13</v>
      </c>
      <c r="H480" s="3">
        <v>45064</v>
      </c>
      <c r="I480" t="s">
        <v>702</v>
      </c>
      <c r="J480" s="1">
        <v>5559806632</v>
      </c>
      <c r="K480" t="s">
        <v>15</v>
      </c>
      <c r="L480" t="s">
        <v>12</v>
      </c>
    </row>
    <row r="481" spans="7:12" x14ac:dyDescent="0.25">
      <c r="G481" t="s">
        <v>351</v>
      </c>
      <c r="H481" s="3">
        <v>44808</v>
      </c>
      <c r="I481" t="s">
        <v>703</v>
      </c>
      <c r="J481" s="1">
        <v>5559812577</v>
      </c>
      <c r="K481" t="s">
        <v>45</v>
      </c>
      <c r="L481" t="s">
        <v>8</v>
      </c>
    </row>
    <row r="482" spans="7:12" x14ac:dyDescent="0.25">
      <c r="G482" t="s">
        <v>500</v>
      </c>
      <c r="H482" s="3">
        <v>44979</v>
      </c>
      <c r="I482" t="s">
        <v>390</v>
      </c>
      <c r="J482" s="1">
        <v>5559852704</v>
      </c>
      <c r="K482" t="s">
        <v>64</v>
      </c>
      <c r="L482" t="s">
        <v>8</v>
      </c>
    </row>
    <row r="483" spans="7:12" x14ac:dyDescent="0.25">
      <c r="G483" t="s">
        <v>704</v>
      </c>
      <c r="H483" s="3">
        <v>44715</v>
      </c>
      <c r="I483" t="s">
        <v>705</v>
      </c>
      <c r="J483" s="1">
        <v>5559904117</v>
      </c>
      <c r="K483" t="s">
        <v>133</v>
      </c>
      <c r="L483" t="s">
        <v>8</v>
      </c>
    </row>
    <row r="484" spans="7:12" x14ac:dyDescent="0.25">
      <c r="G484" t="s">
        <v>706</v>
      </c>
      <c r="H484" s="3">
        <v>44766</v>
      </c>
      <c r="I484" t="s">
        <v>707</v>
      </c>
      <c r="J484" s="1">
        <v>5559956229</v>
      </c>
      <c r="K484" t="s">
        <v>31</v>
      </c>
      <c r="L484" t="s">
        <v>12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C04A-1FF2-44F5-8288-7F2FF7AE319E}">
  <dimension ref="B1:U484"/>
  <sheetViews>
    <sheetView workbookViewId="0">
      <selection activeCell="C5" sqref="C5"/>
    </sheetView>
  </sheetViews>
  <sheetFormatPr defaultRowHeight="15" x14ac:dyDescent="0.25"/>
  <cols>
    <col min="1" max="1" width="3.7109375" customWidth="1"/>
    <col min="2" max="2" width="16.5703125" customWidth="1"/>
    <col min="3" max="3" width="14" customWidth="1"/>
    <col min="4" max="4" width="14.5703125" customWidth="1"/>
    <col min="5" max="5" width="9.7109375" customWidth="1"/>
    <col min="7" max="7" width="21.5703125" bestFit="1" customWidth="1"/>
    <col min="8" max="8" width="10.5703125" bestFit="1" customWidth="1"/>
    <col min="9" max="9" width="16.28515625" bestFit="1" customWidth="1"/>
    <col min="10" max="10" width="16.85546875" bestFit="1" customWidth="1"/>
    <col min="11" max="11" width="18" bestFit="1" customWidth="1"/>
    <col min="12" max="12" width="14.42578125" bestFit="1" customWidth="1"/>
    <col min="19" max="19" width="9.42578125" bestFit="1" customWidth="1"/>
  </cols>
  <sheetData>
    <row r="1" spans="2:21" s="5" customFormat="1" ht="30" customHeight="1" x14ac:dyDescent="0.35">
      <c r="B1" s="5" t="s">
        <v>724</v>
      </c>
    </row>
    <row r="3" spans="2:21" x14ac:dyDescent="0.25">
      <c r="B3" s="7" t="s">
        <v>711</v>
      </c>
      <c r="C3" s="7" t="s">
        <v>1</v>
      </c>
      <c r="D3" s="7" t="s">
        <v>2</v>
      </c>
      <c r="E3" s="7" t="s">
        <v>4</v>
      </c>
    </row>
    <row r="4" spans="2:21" x14ac:dyDescent="0.25">
      <c r="B4" t="s">
        <v>712</v>
      </c>
      <c r="C4" t="str" cm="1">
        <f t="array" ref="C4:E7">_xlfn._xlws.FILTER(_xlfn.CHOOSECOLS(tblContacts3[[Contact Name]:[State]],1,2,4),tblContacts3[Customer Name]=B4)</f>
        <v>Ketty</v>
      </c>
      <c r="D4" s="1">
        <v>5552264675</v>
      </c>
      <c r="E4" t="str">
        <v>California</v>
      </c>
      <c r="S4" s="3"/>
    </row>
    <row r="5" spans="2:21" x14ac:dyDescent="0.25">
      <c r="C5" t="str">
        <v>Justine</v>
      </c>
      <c r="D5" s="1">
        <v>5552879911</v>
      </c>
      <c r="E5" t="str">
        <v>California</v>
      </c>
      <c r="S5" s="3"/>
    </row>
    <row r="6" spans="2:21" x14ac:dyDescent="0.25">
      <c r="C6" t="str">
        <v>Inger</v>
      </c>
      <c r="D6" s="1">
        <v>5553794109</v>
      </c>
      <c r="E6" t="str">
        <v>California</v>
      </c>
      <c r="G6" t="s">
        <v>0</v>
      </c>
      <c r="H6" t="s">
        <v>708</v>
      </c>
      <c r="I6" t="s">
        <v>1</v>
      </c>
      <c r="J6" t="s">
        <v>2</v>
      </c>
      <c r="K6" t="s">
        <v>3</v>
      </c>
      <c r="L6" t="s">
        <v>4</v>
      </c>
      <c r="U6" s="2" t="s">
        <v>713</v>
      </c>
    </row>
    <row r="7" spans="2:21" x14ac:dyDescent="0.25">
      <c r="C7" t="str">
        <v>Jimmy</v>
      </c>
      <c r="D7" s="1">
        <v>5554385379</v>
      </c>
      <c r="E7" t="str">
        <v>Florida</v>
      </c>
      <c r="G7" t="s">
        <v>5</v>
      </c>
      <c r="H7" s="3">
        <v>44932</v>
      </c>
      <c r="I7" t="s">
        <v>6</v>
      </c>
      <c r="J7" s="1">
        <v>5552031671</v>
      </c>
      <c r="K7" t="s">
        <v>7</v>
      </c>
      <c r="L7" t="s">
        <v>8</v>
      </c>
      <c r="U7" t="str" cm="1">
        <f t="array" ref="U7:U199">_xlfn._xlws.SORT(_xlfn.UNIQUE(G7:G484))</f>
        <v>Adventure Surf</v>
      </c>
    </row>
    <row r="8" spans="2:21" x14ac:dyDescent="0.25">
      <c r="D8" s="1"/>
      <c r="G8" t="s">
        <v>9</v>
      </c>
      <c r="H8" s="3">
        <v>44552</v>
      </c>
      <c r="I8" t="s">
        <v>10</v>
      </c>
      <c r="J8" s="1">
        <v>5552053422</v>
      </c>
      <c r="K8" t="s">
        <v>11</v>
      </c>
      <c r="L8" t="s">
        <v>12</v>
      </c>
      <c r="U8" t="str">
        <v>Aqua Edge</v>
      </c>
    </row>
    <row r="9" spans="2:21" x14ac:dyDescent="0.25">
      <c r="D9" s="1"/>
      <c r="G9" t="s">
        <v>13</v>
      </c>
      <c r="H9" s="3">
        <v>45031</v>
      </c>
      <c r="I9" t="s">
        <v>14</v>
      </c>
      <c r="J9" s="1">
        <v>5552086767</v>
      </c>
      <c r="K9" t="s">
        <v>15</v>
      </c>
      <c r="L9" t="s">
        <v>12</v>
      </c>
      <c r="U9" t="str">
        <v>Aqua Surf</v>
      </c>
    </row>
    <row r="10" spans="2:21" x14ac:dyDescent="0.25">
      <c r="D10" s="1"/>
      <c r="G10" t="s">
        <v>712</v>
      </c>
      <c r="H10" s="3">
        <v>45366</v>
      </c>
      <c r="I10" t="s">
        <v>46</v>
      </c>
      <c r="J10" s="1">
        <v>5552264675</v>
      </c>
      <c r="K10" t="s">
        <v>47</v>
      </c>
      <c r="L10" t="s">
        <v>8</v>
      </c>
      <c r="U10" t="str">
        <v>Bayside Boards</v>
      </c>
    </row>
    <row r="11" spans="2:21" x14ac:dyDescent="0.25">
      <c r="G11" t="s">
        <v>234</v>
      </c>
      <c r="H11" s="3">
        <v>44967</v>
      </c>
      <c r="I11" t="s">
        <v>235</v>
      </c>
      <c r="J11" s="1">
        <v>5553839979</v>
      </c>
      <c r="K11" t="s">
        <v>67</v>
      </c>
      <c r="L11" t="s">
        <v>8</v>
      </c>
      <c r="U11" t="str">
        <v>Beach Boys Surf</v>
      </c>
    </row>
    <row r="12" spans="2:21" x14ac:dyDescent="0.25">
      <c r="G12" t="s">
        <v>16</v>
      </c>
      <c r="H12" s="3">
        <v>44493</v>
      </c>
      <c r="I12" t="s">
        <v>17</v>
      </c>
      <c r="J12" s="1">
        <v>5552101719</v>
      </c>
      <c r="K12" t="s">
        <v>18</v>
      </c>
      <c r="L12" t="s">
        <v>12</v>
      </c>
      <c r="U12" t="str">
        <v>Beach Break Boards</v>
      </c>
    </row>
    <row r="13" spans="2:21" x14ac:dyDescent="0.25">
      <c r="G13" t="s">
        <v>19</v>
      </c>
      <c r="H13" s="3">
        <v>44525</v>
      </c>
      <c r="I13" t="s">
        <v>20</v>
      </c>
      <c r="J13" s="1">
        <v>5552109172</v>
      </c>
      <c r="K13" t="s">
        <v>21</v>
      </c>
      <c r="L13" t="s">
        <v>12</v>
      </c>
      <c r="U13" t="str">
        <v>Beach Breeze Surf</v>
      </c>
    </row>
    <row r="14" spans="2:21" x14ac:dyDescent="0.25">
      <c r="G14" t="s">
        <v>22</v>
      </c>
      <c r="H14" s="3">
        <v>43839</v>
      </c>
      <c r="I14" t="s">
        <v>23</v>
      </c>
      <c r="J14" s="1">
        <v>5552143357</v>
      </c>
      <c r="K14" t="s">
        <v>24</v>
      </c>
      <c r="L14" t="s">
        <v>12</v>
      </c>
      <c r="U14" t="str">
        <v>Beach Dancer</v>
      </c>
    </row>
    <row r="15" spans="2:21" x14ac:dyDescent="0.25">
      <c r="G15" t="s">
        <v>25</v>
      </c>
      <c r="H15" s="3">
        <v>44801</v>
      </c>
      <c r="I15" t="s">
        <v>26</v>
      </c>
      <c r="J15" s="1">
        <v>5552149758</v>
      </c>
      <c r="K15" t="s">
        <v>27</v>
      </c>
      <c r="L15" t="s">
        <v>28</v>
      </c>
      <c r="U15" t="str">
        <v>Beach Patrol Surf</v>
      </c>
    </row>
    <row r="16" spans="2:21" x14ac:dyDescent="0.25">
      <c r="G16" t="s">
        <v>234</v>
      </c>
      <c r="H16" s="3">
        <v>44373</v>
      </c>
      <c r="I16" t="s">
        <v>450</v>
      </c>
      <c r="J16" s="1">
        <v>5556386203</v>
      </c>
      <c r="K16" t="s">
        <v>67</v>
      </c>
      <c r="L16" t="s">
        <v>8</v>
      </c>
      <c r="U16" t="str">
        <v>Beach Surf Co.</v>
      </c>
    </row>
    <row r="17" spans="7:21" x14ac:dyDescent="0.25">
      <c r="G17" t="s">
        <v>29</v>
      </c>
      <c r="H17" s="3">
        <v>44772</v>
      </c>
      <c r="I17" t="s">
        <v>30</v>
      </c>
      <c r="J17" s="1">
        <v>5552156082</v>
      </c>
      <c r="K17" t="s">
        <v>31</v>
      </c>
      <c r="L17" t="s">
        <v>12</v>
      </c>
      <c r="U17" t="str">
        <v>Beach Wave</v>
      </c>
    </row>
    <row r="18" spans="7:21" x14ac:dyDescent="0.25">
      <c r="G18" t="s">
        <v>32</v>
      </c>
      <c r="H18" s="3">
        <v>44956</v>
      </c>
      <c r="I18" t="s">
        <v>33</v>
      </c>
      <c r="J18" s="1">
        <v>5552158213</v>
      </c>
      <c r="K18" t="s">
        <v>34</v>
      </c>
      <c r="L18" t="s">
        <v>12</v>
      </c>
      <c r="U18" t="str">
        <v>Beach Wind Surf</v>
      </c>
    </row>
    <row r="19" spans="7:21" x14ac:dyDescent="0.25">
      <c r="G19" t="s">
        <v>35</v>
      </c>
      <c r="H19" s="3">
        <v>43845</v>
      </c>
      <c r="I19" t="s">
        <v>36</v>
      </c>
      <c r="J19" s="1">
        <v>5552161499</v>
      </c>
      <c r="K19" t="s">
        <v>37</v>
      </c>
      <c r="L19" t="s">
        <v>8</v>
      </c>
      <c r="U19" t="str">
        <v>Beachcomber Boards</v>
      </c>
    </row>
    <row r="20" spans="7:21" x14ac:dyDescent="0.25">
      <c r="G20" t="s">
        <v>712</v>
      </c>
      <c r="H20" s="3">
        <v>45373</v>
      </c>
      <c r="I20" t="s">
        <v>121</v>
      </c>
      <c r="J20" s="1">
        <v>5552879911</v>
      </c>
      <c r="K20" t="s">
        <v>47</v>
      </c>
      <c r="L20" t="s">
        <v>8</v>
      </c>
      <c r="U20" t="str">
        <v>Beachfront Bliss</v>
      </c>
    </row>
    <row r="21" spans="7:21" x14ac:dyDescent="0.25">
      <c r="G21" t="s">
        <v>38</v>
      </c>
      <c r="H21" s="3">
        <v>45448</v>
      </c>
      <c r="I21" t="s">
        <v>39</v>
      </c>
      <c r="J21" s="1">
        <v>5552169194</v>
      </c>
      <c r="K21" t="s">
        <v>40</v>
      </c>
      <c r="L21" t="s">
        <v>8</v>
      </c>
      <c r="U21" t="str">
        <v>Beachfront Boys Surf</v>
      </c>
    </row>
    <row r="22" spans="7:21" x14ac:dyDescent="0.25">
      <c r="G22" t="s">
        <v>41</v>
      </c>
      <c r="H22" s="3">
        <v>44185</v>
      </c>
      <c r="I22" t="s">
        <v>42</v>
      </c>
      <c r="J22" s="1">
        <v>5552202998</v>
      </c>
      <c r="K22" t="s">
        <v>40</v>
      </c>
      <c r="L22" t="s">
        <v>8</v>
      </c>
      <c r="U22" t="str">
        <v>Beachfront Surf</v>
      </c>
    </row>
    <row r="23" spans="7:21" x14ac:dyDescent="0.25">
      <c r="G23" t="s">
        <v>43</v>
      </c>
      <c r="H23" s="3">
        <v>44760</v>
      </c>
      <c r="I23" t="s">
        <v>44</v>
      </c>
      <c r="J23" s="1">
        <v>5552212337</v>
      </c>
      <c r="K23" t="s">
        <v>45</v>
      </c>
      <c r="L23" t="s">
        <v>8</v>
      </c>
      <c r="U23" t="str">
        <v>Beachfront Surf Co.</v>
      </c>
    </row>
    <row r="24" spans="7:21" x14ac:dyDescent="0.25">
      <c r="G24" t="s">
        <v>48</v>
      </c>
      <c r="H24" s="3">
        <v>45195</v>
      </c>
      <c r="I24" t="s">
        <v>49</v>
      </c>
      <c r="J24" s="1">
        <v>5552267646</v>
      </c>
      <c r="K24" t="s">
        <v>50</v>
      </c>
      <c r="L24" t="s">
        <v>8</v>
      </c>
      <c r="U24" t="str">
        <v>Beachside Bliss</v>
      </c>
    </row>
    <row r="25" spans="7:21" x14ac:dyDescent="0.25">
      <c r="G25" t="s">
        <v>51</v>
      </c>
      <c r="H25" s="3">
        <v>44854</v>
      </c>
      <c r="I25" t="s">
        <v>52</v>
      </c>
      <c r="J25" s="1">
        <v>5552300019</v>
      </c>
      <c r="K25" t="s">
        <v>53</v>
      </c>
      <c r="L25" t="s">
        <v>8</v>
      </c>
      <c r="U25" t="str">
        <v>Beachside Boards</v>
      </c>
    </row>
    <row r="26" spans="7:21" x14ac:dyDescent="0.25">
      <c r="G26" t="s">
        <v>54</v>
      </c>
      <c r="H26" s="3">
        <v>44922</v>
      </c>
      <c r="I26" t="s">
        <v>55</v>
      </c>
      <c r="J26" s="1">
        <v>5552322832</v>
      </c>
      <c r="K26" t="s">
        <v>50</v>
      </c>
      <c r="L26" t="s">
        <v>8</v>
      </c>
      <c r="U26" t="str">
        <v>Beachside Shred</v>
      </c>
    </row>
    <row r="27" spans="7:21" x14ac:dyDescent="0.25">
      <c r="G27" t="s">
        <v>56</v>
      </c>
      <c r="H27" s="3">
        <v>45341</v>
      </c>
      <c r="I27" t="s">
        <v>57</v>
      </c>
      <c r="J27" s="1">
        <v>5552361740</v>
      </c>
      <c r="K27" t="s">
        <v>58</v>
      </c>
      <c r="L27" t="s">
        <v>8</v>
      </c>
      <c r="U27" t="str">
        <v>Big Surf</v>
      </c>
    </row>
    <row r="28" spans="7:21" x14ac:dyDescent="0.25">
      <c r="G28" t="s">
        <v>59</v>
      </c>
      <c r="H28" s="3">
        <v>44202</v>
      </c>
      <c r="I28" t="s">
        <v>60</v>
      </c>
      <c r="J28" s="1">
        <v>5552370438</v>
      </c>
      <c r="K28" t="s">
        <v>61</v>
      </c>
      <c r="L28" t="s">
        <v>12</v>
      </c>
      <c r="U28" t="str">
        <v>Big Wave Surf</v>
      </c>
    </row>
    <row r="29" spans="7:21" x14ac:dyDescent="0.25">
      <c r="G29" t="s">
        <v>62</v>
      </c>
      <c r="H29" s="3">
        <v>44678</v>
      </c>
      <c r="I29" t="s">
        <v>63</v>
      </c>
      <c r="J29" s="1">
        <v>5552419601</v>
      </c>
      <c r="K29" t="s">
        <v>64</v>
      </c>
      <c r="L29" t="s">
        <v>8</v>
      </c>
      <c r="U29" t="str">
        <v>Blue Crest Surf</v>
      </c>
    </row>
    <row r="30" spans="7:21" x14ac:dyDescent="0.25">
      <c r="G30" t="s">
        <v>65</v>
      </c>
      <c r="H30" s="3">
        <v>45197</v>
      </c>
      <c r="I30" t="s">
        <v>66</v>
      </c>
      <c r="J30" s="1">
        <v>5552441639</v>
      </c>
      <c r="K30" t="s">
        <v>67</v>
      </c>
      <c r="L30" t="s">
        <v>8</v>
      </c>
      <c r="U30" t="str">
        <v>Blue Horizon Surf</v>
      </c>
    </row>
    <row r="31" spans="7:21" x14ac:dyDescent="0.25">
      <c r="G31" t="s">
        <v>9</v>
      </c>
      <c r="H31" s="3">
        <v>45288</v>
      </c>
      <c r="I31" t="s">
        <v>68</v>
      </c>
      <c r="J31" s="1">
        <v>5552460300</v>
      </c>
      <c r="K31" t="s">
        <v>11</v>
      </c>
      <c r="L31" t="s">
        <v>12</v>
      </c>
      <c r="U31" t="str">
        <v>Blue Ocean Surf</v>
      </c>
    </row>
    <row r="32" spans="7:21" x14ac:dyDescent="0.25">
      <c r="G32" t="s">
        <v>69</v>
      </c>
      <c r="H32" s="3">
        <v>43913</v>
      </c>
      <c r="I32" t="s">
        <v>70</v>
      </c>
      <c r="J32" s="1">
        <v>5552467627</v>
      </c>
      <c r="K32" t="s">
        <v>18</v>
      </c>
      <c r="L32" t="s">
        <v>12</v>
      </c>
      <c r="U32" t="str">
        <v>Blue Reef Surf</v>
      </c>
    </row>
    <row r="33" spans="7:21" x14ac:dyDescent="0.25">
      <c r="G33" t="s">
        <v>71</v>
      </c>
      <c r="H33" s="3">
        <v>45215</v>
      </c>
      <c r="I33" t="s">
        <v>72</v>
      </c>
      <c r="J33" s="1">
        <v>5552473707</v>
      </c>
      <c r="K33" t="s">
        <v>37</v>
      </c>
      <c r="L33" t="s">
        <v>8</v>
      </c>
      <c r="U33" t="str">
        <v>Blue Wave Surf</v>
      </c>
    </row>
    <row r="34" spans="7:21" x14ac:dyDescent="0.25">
      <c r="G34" t="s">
        <v>73</v>
      </c>
      <c r="H34" s="3">
        <v>44155</v>
      </c>
      <c r="I34" t="s">
        <v>74</v>
      </c>
      <c r="J34" s="1">
        <v>5552492775</v>
      </c>
      <c r="K34" t="s">
        <v>11</v>
      </c>
      <c r="L34" t="s">
        <v>12</v>
      </c>
      <c r="U34" t="str">
        <v>Board Leaders</v>
      </c>
    </row>
    <row r="35" spans="7:21" x14ac:dyDescent="0.25">
      <c r="G35" t="s">
        <v>75</v>
      </c>
      <c r="H35" s="3">
        <v>45174</v>
      </c>
      <c r="I35" t="s">
        <v>76</v>
      </c>
      <c r="J35" s="1">
        <v>5552507671</v>
      </c>
      <c r="K35" t="s">
        <v>21</v>
      </c>
      <c r="L35" t="s">
        <v>12</v>
      </c>
      <c r="U35" t="str">
        <v>Board Masters</v>
      </c>
    </row>
    <row r="36" spans="7:21" x14ac:dyDescent="0.25">
      <c r="G36" t="s">
        <v>77</v>
      </c>
      <c r="H36" s="3">
        <v>44238</v>
      </c>
      <c r="I36" t="s">
        <v>78</v>
      </c>
      <c r="J36" s="1">
        <v>5552520807</v>
      </c>
      <c r="K36" t="s">
        <v>7</v>
      </c>
      <c r="L36" t="s">
        <v>8</v>
      </c>
      <c r="U36" t="str">
        <v>Boardriders Club</v>
      </c>
    </row>
    <row r="37" spans="7:21" x14ac:dyDescent="0.25">
      <c r="G37" t="s">
        <v>79</v>
      </c>
      <c r="H37" s="3">
        <v>44325</v>
      </c>
      <c r="I37" t="s">
        <v>80</v>
      </c>
      <c r="J37" s="1">
        <v>5552532426</v>
      </c>
      <c r="K37" t="s">
        <v>40</v>
      </c>
      <c r="L37" t="s">
        <v>8</v>
      </c>
      <c r="U37" t="str">
        <v>Boardriders Surf</v>
      </c>
    </row>
    <row r="38" spans="7:21" x14ac:dyDescent="0.25">
      <c r="G38" t="s">
        <v>19</v>
      </c>
      <c r="H38" s="3">
        <v>44254</v>
      </c>
      <c r="I38" t="s">
        <v>81</v>
      </c>
      <c r="J38" s="1">
        <v>5552556504</v>
      </c>
      <c r="K38" t="s">
        <v>21</v>
      </c>
      <c r="L38" t="s">
        <v>12</v>
      </c>
      <c r="U38" t="str">
        <v>Boardwalk Surf</v>
      </c>
    </row>
    <row r="39" spans="7:21" x14ac:dyDescent="0.25">
      <c r="G39" t="s">
        <v>82</v>
      </c>
      <c r="H39" s="3">
        <v>45008</v>
      </c>
      <c r="I39" t="s">
        <v>83</v>
      </c>
      <c r="J39" s="1">
        <v>5552586965</v>
      </c>
      <c r="K39" t="s">
        <v>84</v>
      </c>
      <c r="L39" t="s">
        <v>8</v>
      </c>
      <c r="U39" t="str">
        <v>Breaker Bar Surf</v>
      </c>
    </row>
    <row r="40" spans="7:21" x14ac:dyDescent="0.25">
      <c r="G40" t="s">
        <v>85</v>
      </c>
      <c r="H40" s="3">
        <v>44639</v>
      </c>
      <c r="I40" t="s">
        <v>86</v>
      </c>
      <c r="J40" s="1">
        <v>5552601007</v>
      </c>
      <c r="K40" t="s">
        <v>53</v>
      </c>
      <c r="L40" t="s">
        <v>8</v>
      </c>
      <c r="U40" t="str">
        <v>Breaker Point Surf</v>
      </c>
    </row>
    <row r="41" spans="7:21" x14ac:dyDescent="0.25">
      <c r="G41" t="s">
        <v>87</v>
      </c>
      <c r="H41" s="3">
        <v>44199</v>
      </c>
      <c r="I41" t="s">
        <v>88</v>
      </c>
      <c r="J41" s="1">
        <v>5552605482</v>
      </c>
      <c r="K41" t="s">
        <v>89</v>
      </c>
      <c r="L41" t="s">
        <v>8</v>
      </c>
      <c r="U41" t="str">
        <v>Coastal Curves</v>
      </c>
    </row>
    <row r="42" spans="7:21" x14ac:dyDescent="0.25">
      <c r="G42" t="s">
        <v>90</v>
      </c>
      <c r="H42" s="3">
        <v>45326</v>
      </c>
      <c r="I42" t="s">
        <v>91</v>
      </c>
      <c r="J42" s="1">
        <v>5552611915</v>
      </c>
      <c r="K42" t="s">
        <v>89</v>
      </c>
      <c r="L42" t="s">
        <v>8</v>
      </c>
      <c r="U42" t="str">
        <v>Coastal Wave</v>
      </c>
    </row>
    <row r="43" spans="7:21" x14ac:dyDescent="0.25">
      <c r="G43" t="s">
        <v>43</v>
      </c>
      <c r="H43" s="3">
        <v>43999</v>
      </c>
      <c r="I43" t="s">
        <v>92</v>
      </c>
      <c r="J43" s="1">
        <v>5552692975</v>
      </c>
      <c r="K43" t="s">
        <v>45</v>
      </c>
      <c r="L43" t="s">
        <v>8</v>
      </c>
      <c r="U43" t="str">
        <v>Coastline Surf</v>
      </c>
    </row>
    <row r="44" spans="7:21" x14ac:dyDescent="0.25">
      <c r="G44" t="s">
        <v>93</v>
      </c>
      <c r="H44" s="3">
        <v>44448</v>
      </c>
      <c r="I44" t="s">
        <v>94</v>
      </c>
      <c r="J44" s="1">
        <v>5552709625</v>
      </c>
      <c r="K44" t="s">
        <v>40</v>
      </c>
      <c r="L44" t="s">
        <v>8</v>
      </c>
      <c r="U44" t="str">
        <v>Coral Cove</v>
      </c>
    </row>
    <row r="45" spans="7:21" x14ac:dyDescent="0.25">
      <c r="G45" t="s">
        <v>95</v>
      </c>
      <c r="H45" s="3">
        <v>44812</v>
      </c>
      <c r="I45" t="s">
        <v>96</v>
      </c>
      <c r="J45" s="1">
        <v>5552716564</v>
      </c>
      <c r="K45" t="s">
        <v>7</v>
      </c>
      <c r="L45" t="s">
        <v>8</v>
      </c>
      <c r="U45" t="str">
        <v>Coral Surf</v>
      </c>
    </row>
    <row r="46" spans="7:21" x14ac:dyDescent="0.25">
      <c r="G46" t="s">
        <v>97</v>
      </c>
      <c r="H46" s="3">
        <v>43867</v>
      </c>
      <c r="I46" t="s">
        <v>98</v>
      </c>
      <c r="J46" s="1">
        <v>5552758045</v>
      </c>
      <c r="K46" t="s">
        <v>15</v>
      </c>
      <c r="L46" t="s">
        <v>12</v>
      </c>
      <c r="U46" t="str">
        <v>Dream Wave</v>
      </c>
    </row>
    <row r="47" spans="7:21" x14ac:dyDescent="0.25">
      <c r="G47" t="s">
        <v>99</v>
      </c>
      <c r="H47" s="3">
        <v>44636</v>
      </c>
      <c r="I47" t="s">
        <v>100</v>
      </c>
      <c r="J47" s="1">
        <v>5552767845</v>
      </c>
      <c r="K47" t="s">
        <v>101</v>
      </c>
      <c r="L47" t="s">
        <v>8</v>
      </c>
      <c r="U47" t="str">
        <v>Dune Rider Surf</v>
      </c>
    </row>
    <row r="48" spans="7:21" x14ac:dyDescent="0.25">
      <c r="G48" t="s">
        <v>102</v>
      </c>
      <c r="H48" s="3">
        <v>43973</v>
      </c>
      <c r="I48" t="s">
        <v>103</v>
      </c>
      <c r="J48" s="1">
        <v>5552771169</v>
      </c>
      <c r="K48" t="s">
        <v>84</v>
      </c>
      <c r="L48" t="s">
        <v>8</v>
      </c>
      <c r="U48" t="str">
        <v>Dune Surf</v>
      </c>
    </row>
    <row r="49" spans="7:21" x14ac:dyDescent="0.25">
      <c r="G49" t="s">
        <v>54</v>
      </c>
      <c r="H49" s="3">
        <v>45447</v>
      </c>
      <c r="I49" t="s">
        <v>104</v>
      </c>
      <c r="J49" s="1">
        <v>5552794888</v>
      </c>
      <c r="K49" t="s">
        <v>50</v>
      </c>
      <c r="L49" t="s">
        <v>8</v>
      </c>
      <c r="U49" t="str">
        <v>Endless Summer Surf</v>
      </c>
    </row>
    <row r="50" spans="7:21" x14ac:dyDescent="0.25">
      <c r="G50" t="s">
        <v>38</v>
      </c>
      <c r="H50" s="3">
        <v>43979</v>
      </c>
      <c r="I50" t="s">
        <v>105</v>
      </c>
      <c r="J50" s="1">
        <v>5552801438</v>
      </c>
      <c r="K50" t="s">
        <v>40</v>
      </c>
      <c r="L50" t="s">
        <v>8</v>
      </c>
      <c r="U50" t="str">
        <v>Epic Surf Tours</v>
      </c>
    </row>
    <row r="51" spans="7:21" x14ac:dyDescent="0.25">
      <c r="G51" t="s">
        <v>106</v>
      </c>
      <c r="H51" s="3">
        <v>44098</v>
      </c>
      <c r="I51" t="s">
        <v>107</v>
      </c>
      <c r="J51" s="1">
        <v>5552820508</v>
      </c>
      <c r="K51" t="s">
        <v>11</v>
      </c>
      <c r="L51" t="s">
        <v>12</v>
      </c>
      <c r="U51" t="str">
        <v>Epic Waves</v>
      </c>
    </row>
    <row r="52" spans="7:21" x14ac:dyDescent="0.25">
      <c r="G52" t="s">
        <v>108</v>
      </c>
      <c r="H52" s="3">
        <v>44560</v>
      </c>
      <c r="I52" t="s">
        <v>109</v>
      </c>
      <c r="J52" s="1">
        <v>5552831530</v>
      </c>
      <c r="K52" t="s">
        <v>110</v>
      </c>
      <c r="L52" t="s">
        <v>8</v>
      </c>
      <c r="U52" t="str">
        <v>Gone Surfing</v>
      </c>
    </row>
    <row r="53" spans="7:21" x14ac:dyDescent="0.25">
      <c r="G53" t="s">
        <v>111</v>
      </c>
      <c r="H53" s="3">
        <v>45037</v>
      </c>
      <c r="I53" t="s">
        <v>112</v>
      </c>
      <c r="J53" s="1">
        <v>5552836230</v>
      </c>
      <c r="K53" t="s">
        <v>27</v>
      </c>
      <c r="L53" t="s">
        <v>28</v>
      </c>
      <c r="U53" t="str">
        <v>Harbor Surf</v>
      </c>
    </row>
    <row r="54" spans="7:21" x14ac:dyDescent="0.25">
      <c r="G54" t="s">
        <v>106</v>
      </c>
      <c r="H54" s="3">
        <v>44151</v>
      </c>
      <c r="I54" t="s">
        <v>113</v>
      </c>
      <c r="J54" s="1">
        <v>5552839556</v>
      </c>
      <c r="K54" t="s">
        <v>11</v>
      </c>
      <c r="L54" t="s">
        <v>12</v>
      </c>
      <c r="U54" t="str">
        <v>Haven Surf</v>
      </c>
    </row>
    <row r="55" spans="7:21" x14ac:dyDescent="0.25">
      <c r="G55" t="s">
        <v>114</v>
      </c>
      <c r="H55" s="3">
        <v>44815</v>
      </c>
      <c r="I55" t="s">
        <v>115</v>
      </c>
      <c r="J55" s="1">
        <v>5552845862</v>
      </c>
      <c r="K55" t="s">
        <v>84</v>
      </c>
      <c r="L55" t="s">
        <v>8</v>
      </c>
      <c r="U55" t="str">
        <v>High Tide Surf</v>
      </c>
    </row>
    <row r="56" spans="7:21" x14ac:dyDescent="0.25">
      <c r="G56" t="s">
        <v>116</v>
      </c>
      <c r="H56" s="3">
        <v>45167</v>
      </c>
      <c r="I56" t="s">
        <v>117</v>
      </c>
      <c r="J56" s="1">
        <v>5552850629</v>
      </c>
      <c r="K56" t="s">
        <v>24</v>
      </c>
      <c r="L56" t="s">
        <v>12</v>
      </c>
      <c r="U56" t="str">
        <v>Horizon Surf</v>
      </c>
    </row>
    <row r="57" spans="7:21" x14ac:dyDescent="0.25">
      <c r="G57" t="s">
        <v>118</v>
      </c>
      <c r="H57" s="3">
        <v>45234</v>
      </c>
      <c r="I57" t="s">
        <v>119</v>
      </c>
      <c r="J57" s="1">
        <v>5552856285</v>
      </c>
      <c r="K57" t="s">
        <v>120</v>
      </c>
      <c r="L57" t="s">
        <v>8</v>
      </c>
      <c r="U57" t="str">
        <v>Island Waves</v>
      </c>
    </row>
    <row r="58" spans="7:21" x14ac:dyDescent="0.25">
      <c r="G58" t="s">
        <v>122</v>
      </c>
      <c r="H58" s="3">
        <v>43899</v>
      </c>
      <c r="I58" t="s">
        <v>123</v>
      </c>
      <c r="J58" s="1">
        <v>5552970600</v>
      </c>
      <c r="K58" t="s">
        <v>47</v>
      </c>
      <c r="L58" t="s">
        <v>8</v>
      </c>
      <c r="U58" t="str">
        <v>Maritime Surf</v>
      </c>
    </row>
    <row r="59" spans="7:21" x14ac:dyDescent="0.25">
      <c r="G59" t="s">
        <v>124</v>
      </c>
      <c r="H59" s="3">
        <v>45177</v>
      </c>
      <c r="I59" t="s">
        <v>125</v>
      </c>
      <c r="J59" s="1">
        <v>5553000419</v>
      </c>
      <c r="K59" t="s">
        <v>7</v>
      </c>
      <c r="L59" t="s">
        <v>8</v>
      </c>
      <c r="U59" t="str">
        <v>Mystic Surf</v>
      </c>
    </row>
    <row r="60" spans="7:21" x14ac:dyDescent="0.25">
      <c r="G60" t="s">
        <v>126</v>
      </c>
      <c r="H60" s="3">
        <v>43933</v>
      </c>
      <c r="I60" t="s">
        <v>127</v>
      </c>
      <c r="J60" s="1">
        <v>5553023763</v>
      </c>
      <c r="K60" t="s">
        <v>7</v>
      </c>
      <c r="L60" t="s">
        <v>8</v>
      </c>
      <c r="U60" t="str">
        <v>Mystic Wave</v>
      </c>
    </row>
    <row r="61" spans="7:21" x14ac:dyDescent="0.25">
      <c r="G61" t="s">
        <v>128</v>
      </c>
      <c r="H61" s="3">
        <v>43950</v>
      </c>
      <c r="I61" t="s">
        <v>129</v>
      </c>
      <c r="J61" s="1">
        <v>5553042773</v>
      </c>
      <c r="K61" t="s">
        <v>130</v>
      </c>
      <c r="L61" t="s">
        <v>8</v>
      </c>
      <c r="U61" t="str">
        <v>Ocean Bliss Surf</v>
      </c>
    </row>
    <row r="62" spans="7:21" x14ac:dyDescent="0.25">
      <c r="G62" t="s">
        <v>131</v>
      </c>
      <c r="H62" s="3">
        <v>44806</v>
      </c>
      <c r="I62" t="s">
        <v>132</v>
      </c>
      <c r="J62" s="1">
        <v>5553044604</v>
      </c>
      <c r="K62" t="s">
        <v>133</v>
      </c>
      <c r="L62" t="s">
        <v>8</v>
      </c>
      <c r="U62" t="str">
        <v>Ocean Crest</v>
      </c>
    </row>
    <row r="63" spans="7:21" x14ac:dyDescent="0.25">
      <c r="G63" t="s">
        <v>118</v>
      </c>
      <c r="H63" s="3">
        <v>44781</v>
      </c>
      <c r="I63" t="s">
        <v>134</v>
      </c>
      <c r="J63" s="1">
        <v>5553048471</v>
      </c>
      <c r="K63" t="s">
        <v>120</v>
      </c>
      <c r="L63" t="s">
        <v>8</v>
      </c>
      <c r="U63" t="str">
        <v>Ocean Explorer</v>
      </c>
    </row>
    <row r="64" spans="7:21" x14ac:dyDescent="0.25">
      <c r="G64" t="s">
        <v>77</v>
      </c>
      <c r="H64" s="3">
        <v>45298</v>
      </c>
      <c r="I64" t="s">
        <v>135</v>
      </c>
      <c r="J64" s="1">
        <v>5553074200</v>
      </c>
      <c r="K64" t="s">
        <v>7</v>
      </c>
      <c r="L64" t="s">
        <v>8</v>
      </c>
      <c r="U64" t="str">
        <v>Ocean Glide Surf</v>
      </c>
    </row>
    <row r="65" spans="7:21" x14ac:dyDescent="0.25">
      <c r="G65" t="s">
        <v>136</v>
      </c>
      <c r="H65" s="3">
        <v>44660</v>
      </c>
      <c r="I65" t="s">
        <v>137</v>
      </c>
      <c r="J65" s="1">
        <v>5553085978</v>
      </c>
      <c r="K65" t="s">
        <v>24</v>
      </c>
      <c r="L65" t="s">
        <v>12</v>
      </c>
      <c r="U65" t="str">
        <v>Ocean Line Surf</v>
      </c>
    </row>
    <row r="66" spans="7:21" x14ac:dyDescent="0.25">
      <c r="G66" t="s">
        <v>138</v>
      </c>
      <c r="H66" s="3">
        <v>44437</v>
      </c>
      <c r="I66" t="s">
        <v>139</v>
      </c>
      <c r="J66" s="1">
        <v>5553113194</v>
      </c>
      <c r="K66" t="s">
        <v>67</v>
      </c>
      <c r="L66" t="s">
        <v>8</v>
      </c>
      <c r="U66" t="str">
        <v>Ocean Mist Surf</v>
      </c>
    </row>
    <row r="67" spans="7:21" x14ac:dyDescent="0.25">
      <c r="G67" t="s">
        <v>140</v>
      </c>
      <c r="H67" s="3">
        <v>45389</v>
      </c>
      <c r="I67" t="s">
        <v>141</v>
      </c>
      <c r="J67" s="1">
        <v>5553123302</v>
      </c>
      <c r="K67" t="s">
        <v>142</v>
      </c>
      <c r="L67" t="s">
        <v>143</v>
      </c>
      <c r="U67" t="str">
        <v>Ocean Pulse</v>
      </c>
    </row>
    <row r="68" spans="7:21" x14ac:dyDescent="0.25">
      <c r="G68" t="s">
        <v>65</v>
      </c>
      <c r="H68" s="3">
        <v>43860</v>
      </c>
      <c r="I68" t="s">
        <v>144</v>
      </c>
      <c r="J68" s="1">
        <v>5553139519</v>
      </c>
      <c r="K68" t="s">
        <v>67</v>
      </c>
      <c r="L68" t="s">
        <v>8</v>
      </c>
      <c r="U68" t="str">
        <v>Ocean Retreat Surf</v>
      </c>
    </row>
    <row r="69" spans="7:21" x14ac:dyDescent="0.25">
      <c r="G69" t="s">
        <v>145</v>
      </c>
      <c r="H69" s="3">
        <v>44050</v>
      </c>
      <c r="I69" t="s">
        <v>146</v>
      </c>
      <c r="J69" s="1">
        <v>5553153919</v>
      </c>
      <c r="K69" t="s">
        <v>64</v>
      </c>
      <c r="L69" t="s">
        <v>8</v>
      </c>
      <c r="U69" t="str">
        <v>Ocean Spray Surf</v>
      </c>
    </row>
    <row r="70" spans="7:21" x14ac:dyDescent="0.25">
      <c r="G70" t="s">
        <v>147</v>
      </c>
      <c r="H70" s="3">
        <v>44993</v>
      </c>
      <c r="I70" t="s">
        <v>148</v>
      </c>
      <c r="J70" s="1">
        <v>5553166789</v>
      </c>
      <c r="K70" t="s">
        <v>37</v>
      </c>
      <c r="L70" t="s">
        <v>8</v>
      </c>
      <c r="U70" t="str">
        <v>Ocean Swell</v>
      </c>
    </row>
    <row r="71" spans="7:21" x14ac:dyDescent="0.25">
      <c r="G71" t="s">
        <v>149</v>
      </c>
      <c r="H71" s="3">
        <v>44109</v>
      </c>
      <c r="I71" t="s">
        <v>150</v>
      </c>
      <c r="J71" s="1">
        <v>5553168659</v>
      </c>
      <c r="K71" t="s">
        <v>45</v>
      </c>
      <c r="L71" t="s">
        <v>8</v>
      </c>
      <c r="U71" t="str">
        <v>Ocean Tide</v>
      </c>
    </row>
    <row r="72" spans="7:21" x14ac:dyDescent="0.25">
      <c r="G72" t="s">
        <v>151</v>
      </c>
      <c r="H72" s="3">
        <v>44159</v>
      </c>
      <c r="I72" t="s">
        <v>152</v>
      </c>
      <c r="J72" s="1">
        <v>5553175047</v>
      </c>
      <c r="K72" t="s">
        <v>58</v>
      </c>
      <c r="L72" t="s">
        <v>8</v>
      </c>
      <c r="U72" t="str">
        <v>Ocean Trail</v>
      </c>
    </row>
    <row r="73" spans="7:21" x14ac:dyDescent="0.25">
      <c r="G73" t="s">
        <v>153</v>
      </c>
      <c r="H73" s="3">
        <v>44011</v>
      </c>
      <c r="I73" t="s">
        <v>154</v>
      </c>
      <c r="J73" s="1">
        <v>5553185302</v>
      </c>
      <c r="K73" t="s">
        <v>155</v>
      </c>
      <c r="L73" t="s">
        <v>8</v>
      </c>
      <c r="U73" t="str">
        <v>Ocean Wave</v>
      </c>
    </row>
    <row r="74" spans="7:21" x14ac:dyDescent="0.25">
      <c r="G74" t="s">
        <v>156</v>
      </c>
      <c r="H74" s="3">
        <v>44992</v>
      </c>
      <c r="I74" t="s">
        <v>157</v>
      </c>
      <c r="J74" s="1">
        <v>5553192937</v>
      </c>
      <c r="K74" t="s">
        <v>21</v>
      </c>
      <c r="L74" t="s">
        <v>12</v>
      </c>
      <c r="U74" t="str">
        <v>Ocean Waves</v>
      </c>
    </row>
    <row r="75" spans="7:21" x14ac:dyDescent="0.25">
      <c r="G75" t="s">
        <v>158</v>
      </c>
      <c r="H75" s="3">
        <v>44159</v>
      </c>
      <c r="I75" t="s">
        <v>159</v>
      </c>
      <c r="J75" s="1">
        <v>5553194406</v>
      </c>
      <c r="K75" t="s">
        <v>61</v>
      </c>
      <c r="L75" t="s">
        <v>12</v>
      </c>
      <c r="U75" t="str">
        <v>Oceanâ€™s Embrace</v>
      </c>
    </row>
    <row r="76" spans="7:21" x14ac:dyDescent="0.25">
      <c r="G76" t="s">
        <v>160</v>
      </c>
      <c r="H76" s="3">
        <v>44717</v>
      </c>
      <c r="I76" t="s">
        <v>161</v>
      </c>
      <c r="J76" s="1">
        <v>5553198736</v>
      </c>
      <c r="K76" t="s">
        <v>101</v>
      </c>
      <c r="L76" t="s">
        <v>8</v>
      </c>
      <c r="U76" t="str">
        <v>Oceanfront Surf</v>
      </c>
    </row>
    <row r="77" spans="7:21" x14ac:dyDescent="0.25">
      <c r="G77" t="s">
        <v>162</v>
      </c>
      <c r="H77" s="3">
        <v>44999</v>
      </c>
      <c r="I77" t="s">
        <v>163</v>
      </c>
      <c r="J77" s="1">
        <v>5553210228</v>
      </c>
      <c r="K77" t="s">
        <v>130</v>
      </c>
      <c r="L77" t="s">
        <v>8</v>
      </c>
      <c r="U77" t="str">
        <v>Oceanic Surf</v>
      </c>
    </row>
    <row r="78" spans="7:21" x14ac:dyDescent="0.25">
      <c r="G78" t="s">
        <v>71</v>
      </c>
      <c r="H78" s="3">
        <v>43877</v>
      </c>
      <c r="I78" t="s">
        <v>164</v>
      </c>
      <c r="J78" s="1">
        <v>5553246704</v>
      </c>
      <c r="K78" t="s">
        <v>37</v>
      </c>
      <c r="L78" t="s">
        <v>8</v>
      </c>
      <c r="U78" t="str">
        <v>Ocean's Edge Surf</v>
      </c>
    </row>
    <row r="79" spans="7:21" x14ac:dyDescent="0.25">
      <c r="G79" t="s">
        <v>165</v>
      </c>
      <c r="H79" s="3">
        <v>44101</v>
      </c>
      <c r="I79" t="s">
        <v>166</v>
      </c>
      <c r="J79" s="1">
        <v>5553251907</v>
      </c>
      <c r="K79" t="s">
        <v>101</v>
      </c>
      <c r="L79" t="s">
        <v>8</v>
      </c>
      <c r="U79" t="str">
        <v>Pacific Waves</v>
      </c>
    </row>
    <row r="80" spans="7:21" x14ac:dyDescent="0.25">
      <c r="G80" t="s">
        <v>167</v>
      </c>
      <c r="H80" s="3">
        <v>45442</v>
      </c>
      <c r="I80" t="s">
        <v>168</v>
      </c>
      <c r="J80" s="1">
        <v>5553275674</v>
      </c>
      <c r="K80" t="s">
        <v>58</v>
      </c>
      <c r="L80" t="s">
        <v>8</v>
      </c>
      <c r="U80" t="str">
        <v>Paddle Love</v>
      </c>
    </row>
    <row r="81" spans="7:21" x14ac:dyDescent="0.25">
      <c r="G81" t="s">
        <v>90</v>
      </c>
      <c r="H81" s="3">
        <v>43918</v>
      </c>
      <c r="I81" t="s">
        <v>169</v>
      </c>
      <c r="J81" s="1">
        <v>5553310394</v>
      </c>
      <c r="K81" t="s">
        <v>89</v>
      </c>
      <c r="L81" t="s">
        <v>8</v>
      </c>
      <c r="U81" t="str">
        <v>Paradise Surf</v>
      </c>
    </row>
    <row r="82" spans="7:21" x14ac:dyDescent="0.25">
      <c r="G82" t="s">
        <v>170</v>
      </c>
      <c r="H82" s="3">
        <v>44146</v>
      </c>
      <c r="I82" t="s">
        <v>171</v>
      </c>
      <c r="J82" s="1">
        <v>5553318227</v>
      </c>
      <c r="K82" t="s">
        <v>172</v>
      </c>
      <c r="L82" t="s">
        <v>173</v>
      </c>
      <c r="U82" t="str">
        <v>Reef Break Boards</v>
      </c>
    </row>
    <row r="83" spans="7:21" x14ac:dyDescent="0.25">
      <c r="G83" t="s">
        <v>174</v>
      </c>
      <c r="H83" s="3">
        <v>44167</v>
      </c>
      <c r="I83" t="s">
        <v>175</v>
      </c>
      <c r="J83" s="1">
        <v>5553334967</v>
      </c>
      <c r="K83" t="s">
        <v>24</v>
      </c>
      <c r="L83" t="s">
        <v>12</v>
      </c>
      <c r="U83" t="str">
        <v>Reef Quest Surf</v>
      </c>
    </row>
    <row r="84" spans="7:21" x14ac:dyDescent="0.25">
      <c r="G84" t="s">
        <v>176</v>
      </c>
      <c r="H84" s="3">
        <v>44109</v>
      </c>
      <c r="I84" t="s">
        <v>177</v>
      </c>
      <c r="J84" s="1">
        <v>5553352771</v>
      </c>
      <c r="K84" t="s">
        <v>67</v>
      </c>
      <c r="L84" t="s">
        <v>8</v>
      </c>
      <c r="U84" t="str">
        <v>Reef Rider Surf</v>
      </c>
    </row>
    <row r="85" spans="7:21" x14ac:dyDescent="0.25">
      <c r="G85" t="s">
        <v>178</v>
      </c>
      <c r="H85" s="3">
        <v>44057</v>
      </c>
      <c r="I85" t="s">
        <v>179</v>
      </c>
      <c r="J85" s="1">
        <v>5553387731</v>
      </c>
      <c r="K85" t="s">
        <v>64</v>
      </c>
      <c r="L85" t="s">
        <v>8</v>
      </c>
      <c r="U85" t="str">
        <v>Reef Surfer</v>
      </c>
    </row>
    <row r="86" spans="7:21" x14ac:dyDescent="0.25">
      <c r="G86" t="s">
        <v>180</v>
      </c>
      <c r="H86" s="3">
        <v>45046</v>
      </c>
      <c r="I86" t="s">
        <v>181</v>
      </c>
      <c r="J86" s="1">
        <v>5553401746</v>
      </c>
      <c r="K86" t="s">
        <v>24</v>
      </c>
      <c r="L86" t="s">
        <v>12</v>
      </c>
      <c r="U86" t="str">
        <v>Ripple Surf Shop</v>
      </c>
    </row>
    <row r="87" spans="7:21" x14ac:dyDescent="0.25">
      <c r="G87" t="s">
        <v>182</v>
      </c>
      <c r="H87" s="3">
        <v>44599</v>
      </c>
      <c r="I87" t="s">
        <v>183</v>
      </c>
      <c r="J87" s="1">
        <v>5553408548</v>
      </c>
      <c r="K87" t="s">
        <v>184</v>
      </c>
      <c r="L87" t="s">
        <v>8</v>
      </c>
      <c r="U87" t="str">
        <v>Riptide Surf Shop</v>
      </c>
    </row>
    <row r="88" spans="7:21" x14ac:dyDescent="0.25">
      <c r="G88" t="s">
        <v>185</v>
      </c>
      <c r="H88" s="3">
        <v>45299</v>
      </c>
      <c r="I88" t="s">
        <v>186</v>
      </c>
      <c r="J88" s="1">
        <v>5553411895</v>
      </c>
      <c r="K88" t="s">
        <v>130</v>
      </c>
      <c r="L88" t="s">
        <v>8</v>
      </c>
      <c r="U88" t="str">
        <v>Salt Spray</v>
      </c>
    </row>
    <row r="89" spans="7:21" x14ac:dyDescent="0.25">
      <c r="G89" t="s">
        <v>187</v>
      </c>
      <c r="H89" s="3">
        <v>44852</v>
      </c>
      <c r="I89" t="s">
        <v>188</v>
      </c>
      <c r="J89" s="1">
        <v>5553422116</v>
      </c>
      <c r="K89" t="s">
        <v>24</v>
      </c>
      <c r="L89" t="s">
        <v>12</v>
      </c>
      <c r="U89" t="str">
        <v>Salt Water</v>
      </c>
    </row>
    <row r="90" spans="7:21" x14ac:dyDescent="0.25">
      <c r="G90" t="s">
        <v>189</v>
      </c>
      <c r="H90" s="3">
        <v>44512</v>
      </c>
      <c r="I90" t="s">
        <v>190</v>
      </c>
      <c r="J90" s="1">
        <v>5553422553</v>
      </c>
      <c r="K90" t="s">
        <v>191</v>
      </c>
      <c r="L90" t="s">
        <v>12</v>
      </c>
      <c r="U90" t="str">
        <v>Salty Surf</v>
      </c>
    </row>
    <row r="91" spans="7:21" x14ac:dyDescent="0.25">
      <c r="G91" t="s">
        <v>102</v>
      </c>
      <c r="H91" s="3">
        <v>45038</v>
      </c>
      <c r="I91" t="s">
        <v>192</v>
      </c>
      <c r="J91" s="1">
        <v>5553423765</v>
      </c>
      <c r="K91" t="s">
        <v>84</v>
      </c>
      <c r="L91" t="s">
        <v>8</v>
      </c>
      <c r="U91" t="str">
        <v>Sand Dune Surf</v>
      </c>
    </row>
    <row r="92" spans="7:21" x14ac:dyDescent="0.25">
      <c r="G92" t="s">
        <v>193</v>
      </c>
      <c r="H92" s="3">
        <v>44406</v>
      </c>
      <c r="I92" t="s">
        <v>194</v>
      </c>
      <c r="J92" s="1">
        <v>5553445538</v>
      </c>
      <c r="K92" t="s">
        <v>15</v>
      </c>
      <c r="L92" t="s">
        <v>12</v>
      </c>
      <c r="U92" t="str">
        <v>Sand Surf</v>
      </c>
    </row>
    <row r="93" spans="7:21" x14ac:dyDescent="0.25">
      <c r="G93" t="s">
        <v>195</v>
      </c>
      <c r="H93" s="3">
        <v>44407</v>
      </c>
      <c r="I93" t="s">
        <v>196</v>
      </c>
      <c r="J93" s="1">
        <v>5553460592</v>
      </c>
      <c r="K93" t="s">
        <v>64</v>
      </c>
      <c r="L93" t="s">
        <v>8</v>
      </c>
      <c r="U93" t="str">
        <v>Sandy Beach Surf</v>
      </c>
    </row>
    <row r="94" spans="7:21" x14ac:dyDescent="0.25">
      <c r="G94" t="s">
        <v>197</v>
      </c>
      <c r="H94" s="3">
        <v>43947</v>
      </c>
      <c r="I94" t="s">
        <v>198</v>
      </c>
      <c r="J94" s="1">
        <v>5553470498</v>
      </c>
      <c r="K94" t="s">
        <v>199</v>
      </c>
      <c r="L94" t="s">
        <v>200</v>
      </c>
      <c r="U94" t="str">
        <v>Sandy Shores Surf</v>
      </c>
    </row>
    <row r="95" spans="7:21" x14ac:dyDescent="0.25">
      <c r="G95" t="s">
        <v>201</v>
      </c>
      <c r="H95" s="3">
        <v>44417</v>
      </c>
      <c r="I95" t="s">
        <v>202</v>
      </c>
      <c r="J95" s="1">
        <v>5553475936</v>
      </c>
      <c r="K95" t="s">
        <v>203</v>
      </c>
      <c r="L95" t="s">
        <v>12</v>
      </c>
      <c r="U95" t="str">
        <v>Sea Foam Boards</v>
      </c>
    </row>
    <row r="96" spans="7:21" x14ac:dyDescent="0.25">
      <c r="G96" t="s">
        <v>151</v>
      </c>
      <c r="H96" s="3">
        <v>44546</v>
      </c>
      <c r="I96" t="s">
        <v>204</v>
      </c>
      <c r="J96" s="1">
        <v>5553507788</v>
      </c>
      <c r="K96" t="s">
        <v>58</v>
      </c>
      <c r="L96" t="s">
        <v>8</v>
      </c>
      <c r="U96" t="str">
        <v>Sea Rider Surf</v>
      </c>
    </row>
    <row r="97" spans="7:21" x14ac:dyDescent="0.25">
      <c r="G97" t="s">
        <v>205</v>
      </c>
      <c r="H97" s="3">
        <v>45058</v>
      </c>
      <c r="I97" t="s">
        <v>206</v>
      </c>
      <c r="J97" s="1">
        <v>5553512477</v>
      </c>
      <c r="K97" t="s">
        <v>7</v>
      </c>
      <c r="L97" t="s">
        <v>8</v>
      </c>
      <c r="U97" t="str">
        <v>Sea Surf Boards</v>
      </c>
    </row>
    <row r="98" spans="7:21" x14ac:dyDescent="0.25">
      <c r="G98" t="s">
        <v>207</v>
      </c>
      <c r="H98" s="3">
        <v>45246</v>
      </c>
      <c r="I98" t="s">
        <v>208</v>
      </c>
      <c r="J98" s="1">
        <v>5553512539</v>
      </c>
      <c r="K98" t="s">
        <v>89</v>
      </c>
      <c r="L98" t="s">
        <v>8</v>
      </c>
      <c r="U98" t="str">
        <v>Sea Surge</v>
      </c>
    </row>
    <row r="99" spans="7:21" x14ac:dyDescent="0.25">
      <c r="G99" t="s">
        <v>178</v>
      </c>
      <c r="H99" s="3">
        <v>44762</v>
      </c>
      <c r="I99" t="s">
        <v>209</v>
      </c>
      <c r="J99" s="1">
        <v>5553519383</v>
      </c>
      <c r="K99" t="s">
        <v>64</v>
      </c>
      <c r="L99" t="s">
        <v>8</v>
      </c>
      <c r="U99" t="str">
        <v>Sea Swell</v>
      </c>
    </row>
    <row r="100" spans="7:21" x14ac:dyDescent="0.25">
      <c r="G100" t="s">
        <v>210</v>
      </c>
      <c r="H100" s="3">
        <v>44944</v>
      </c>
      <c r="I100" t="s">
        <v>211</v>
      </c>
      <c r="J100" s="1">
        <v>5553543732</v>
      </c>
      <c r="K100" t="s">
        <v>34</v>
      </c>
      <c r="L100" t="s">
        <v>12</v>
      </c>
      <c r="U100" t="str">
        <v>Seagrass Surf</v>
      </c>
    </row>
    <row r="101" spans="7:21" x14ac:dyDescent="0.25">
      <c r="G101" t="s">
        <v>212</v>
      </c>
      <c r="H101" s="3">
        <v>43944</v>
      </c>
      <c r="I101" t="s">
        <v>213</v>
      </c>
      <c r="J101" s="1">
        <v>5553569279</v>
      </c>
      <c r="K101" t="s">
        <v>24</v>
      </c>
      <c r="L101" t="s">
        <v>12</v>
      </c>
      <c r="U101" t="str">
        <v>Seashore Surf Shop</v>
      </c>
    </row>
    <row r="102" spans="7:21" x14ac:dyDescent="0.25">
      <c r="G102" t="s">
        <v>214</v>
      </c>
      <c r="H102" s="3">
        <v>44347</v>
      </c>
      <c r="I102" t="s">
        <v>215</v>
      </c>
      <c r="J102" s="1">
        <v>5553612323</v>
      </c>
      <c r="K102" t="s">
        <v>216</v>
      </c>
      <c r="L102" t="s">
        <v>217</v>
      </c>
      <c r="U102" t="str">
        <v>Seaside Surf</v>
      </c>
    </row>
    <row r="103" spans="7:21" x14ac:dyDescent="0.25">
      <c r="G103" t="s">
        <v>218</v>
      </c>
      <c r="H103" s="3">
        <v>45227</v>
      </c>
      <c r="I103" t="s">
        <v>219</v>
      </c>
      <c r="J103" s="1">
        <v>5553612807</v>
      </c>
      <c r="K103" t="s">
        <v>45</v>
      </c>
      <c r="L103" t="s">
        <v>8</v>
      </c>
      <c r="U103" t="str">
        <v>Seaweed Surf</v>
      </c>
    </row>
    <row r="104" spans="7:21" x14ac:dyDescent="0.25">
      <c r="G104" t="s">
        <v>205</v>
      </c>
      <c r="H104" s="3">
        <v>44608</v>
      </c>
      <c r="I104" t="s">
        <v>220</v>
      </c>
      <c r="J104" s="1">
        <v>5553613500</v>
      </c>
      <c r="K104" t="s">
        <v>7</v>
      </c>
      <c r="L104" t="s">
        <v>8</v>
      </c>
      <c r="U104" t="str">
        <v>Shore Seeker</v>
      </c>
    </row>
    <row r="105" spans="7:21" x14ac:dyDescent="0.25">
      <c r="G105" t="s">
        <v>221</v>
      </c>
      <c r="H105" s="3">
        <v>44505</v>
      </c>
      <c r="I105" t="s">
        <v>222</v>
      </c>
      <c r="J105" s="1">
        <v>5553638926</v>
      </c>
      <c r="K105" t="s">
        <v>89</v>
      </c>
      <c r="L105" t="s">
        <v>8</v>
      </c>
      <c r="U105" t="str">
        <v>Shore Surf</v>
      </c>
    </row>
    <row r="106" spans="7:21" x14ac:dyDescent="0.25">
      <c r="G106" t="s">
        <v>170</v>
      </c>
      <c r="H106" s="3">
        <v>43882</v>
      </c>
      <c r="I106" t="s">
        <v>223</v>
      </c>
      <c r="J106" s="1">
        <v>5553643047</v>
      </c>
      <c r="K106" t="s">
        <v>172</v>
      </c>
      <c r="L106" t="s">
        <v>173</v>
      </c>
      <c r="U106" t="str">
        <v>Shore Surf Co.</v>
      </c>
    </row>
    <row r="107" spans="7:21" x14ac:dyDescent="0.25">
      <c r="G107" t="s">
        <v>170</v>
      </c>
      <c r="H107" s="3">
        <v>44147</v>
      </c>
      <c r="I107" t="s">
        <v>224</v>
      </c>
      <c r="J107" s="1">
        <v>5553674456</v>
      </c>
      <c r="K107" t="s">
        <v>172</v>
      </c>
      <c r="L107" t="s">
        <v>173</v>
      </c>
      <c r="U107" t="str">
        <v>Shore Thing Surf</v>
      </c>
    </row>
    <row r="108" spans="7:21" x14ac:dyDescent="0.25">
      <c r="G108" t="s">
        <v>225</v>
      </c>
      <c r="H108" s="3">
        <v>44132</v>
      </c>
      <c r="I108" t="s">
        <v>226</v>
      </c>
      <c r="J108" s="1">
        <v>5553713657</v>
      </c>
      <c r="K108" t="s">
        <v>47</v>
      </c>
      <c r="L108" t="s">
        <v>8</v>
      </c>
      <c r="U108" t="str">
        <v>Shore Things</v>
      </c>
    </row>
    <row r="109" spans="7:21" x14ac:dyDescent="0.25">
      <c r="G109" t="s">
        <v>41</v>
      </c>
      <c r="H109" s="3">
        <v>44039</v>
      </c>
      <c r="I109" t="s">
        <v>227</v>
      </c>
      <c r="J109" s="1">
        <v>5553738565</v>
      </c>
      <c r="K109" t="s">
        <v>40</v>
      </c>
      <c r="L109" t="s">
        <v>8</v>
      </c>
      <c r="U109" t="str">
        <v>Shoreline Shreds</v>
      </c>
    </row>
    <row r="110" spans="7:21" x14ac:dyDescent="0.25">
      <c r="G110" t="s">
        <v>228</v>
      </c>
      <c r="H110" s="3">
        <v>45345</v>
      </c>
      <c r="I110" t="s">
        <v>229</v>
      </c>
      <c r="J110" s="1">
        <v>5553778854</v>
      </c>
      <c r="K110" t="s">
        <v>61</v>
      </c>
      <c r="L110" t="s">
        <v>12</v>
      </c>
      <c r="U110" t="str">
        <v>Shoreline Surf</v>
      </c>
    </row>
    <row r="111" spans="7:21" x14ac:dyDescent="0.25">
      <c r="G111" t="s">
        <v>712</v>
      </c>
      <c r="H111" s="3">
        <v>44585</v>
      </c>
      <c r="I111" t="s">
        <v>230</v>
      </c>
      <c r="J111" s="1">
        <v>5553794109</v>
      </c>
      <c r="K111" t="s">
        <v>47</v>
      </c>
      <c r="L111" t="s">
        <v>8</v>
      </c>
      <c r="U111" t="str">
        <v>Shoreline Surf Co.</v>
      </c>
    </row>
    <row r="112" spans="7:21" x14ac:dyDescent="0.25">
      <c r="G112" t="s">
        <v>128</v>
      </c>
      <c r="H112" s="3">
        <v>45140</v>
      </c>
      <c r="I112" t="s">
        <v>231</v>
      </c>
      <c r="J112" s="1">
        <v>5553801503</v>
      </c>
      <c r="K112" t="s">
        <v>130</v>
      </c>
      <c r="L112" t="s">
        <v>8</v>
      </c>
      <c r="U112" t="str">
        <v>Sunset Surf Shop</v>
      </c>
    </row>
    <row r="113" spans="7:21" x14ac:dyDescent="0.25">
      <c r="G113" t="s">
        <v>205</v>
      </c>
      <c r="H113" s="3">
        <v>44878</v>
      </c>
      <c r="I113" t="s">
        <v>127</v>
      </c>
      <c r="J113" s="1">
        <v>5553815626</v>
      </c>
      <c r="K113" t="s">
        <v>7</v>
      </c>
      <c r="L113" t="s">
        <v>8</v>
      </c>
      <c r="U113" t="str">
        <v>Surf &amp; Sand Adventures</v>
      </c>
    </row>
    <row r="114" spans="7:21" x14ac:dyDescent="0.25">
      <c r="G114" t="s">
        <v>232</v>
      </c>
      <c r="H114" s="3">
        <v>44635</v>
      </c>
      <c r="I114" t="s">
        <v>233</v>
      </c>
      <c r="J114" s="1">
        <v>5553832020</v>
      </c>
      <c r="K114" t="s">
        <v>191</v>
      </c>
      <c r="L114" t="s">
        <v>12</v>
      </c>
      <c r="U114" t="str">
        <v>Surf Adventure</v>
      </c>
    </row>
    <row r="115" spans="7:21" x14ac:dyDescent="0.25">
      <c r="G115" t="s">
        <v>236</v>
      </c>
      <c r="H115" s="3">
        <v>44366</v>
      </c>
      <c r="I115" t="s">
        <v>237</v>
      </c>
      <c r="J115" s="1">
        <v>5553845777</v>
      </c>
      <c r="K115" t="s">
        <v>15</v>
      </c>
      <c r="L115" t="s">
        <v>12</v>
      </c>
      <c r="U115" t="str">
        <v>Surf and Sand</v>
      </c>
    </row>
    <row r="116" spans="7:21" x14ac:dyDescent="0.25">
      <c r="G116" t="s">
        <v>114</v>
      </c>
      <c r="H116" s="3">
        <v>45148</v>
      </c>
      <c r="I116" t="s">
        <v>238</v>
      </c>
      <c r="J116" s="1">
        <v>5553861812</v>
      </c>
      <c r="K116" t="s">
        <v>84</v>
      </c>
      <c r="L116" t="s">
        <v>8</v>
      </c>
      <c r="U116" t="str">
        <v>Surf Bliss</v>
      </c>
    </row>
    <row r="117" spans="7:21" x14ac:dyDescent="0.25">
      <c r="G117" t="s">
        <v>239</v>
      </c>
      <c r="H117" s="3">
        <v>45235</v>
      </c>
      <c r="I117" t="s">
        <v>240</v>
      </c>
      <c r="J117" s="1">
        <v>5553866528</v>
      </c>
      <c r="K117" t="s">
        <v>67</v>
      </c>
      <c r="L117" t="s">
        <v>8</v>
      </c>
      <c r="U117" t="str">
        <v>Surf City</v>
      </c>
    </row>
    <row r="118" spans="7:21" x14ac:dyDescent="0.25">
      <c r="G118" t="s">
        <v>182</v>
      </c>
      <c r="H118" s="3">
        <v>44849</v>
      </c>
      <c r="I118" t="s">
        <v>241</v>
      </c>
      <c r="J118" s="1">
        <v>5553894358</v>
      </c>
      <c r="K118" t="s">
        <v>184</v>
      </c>
      <c r="L118" t="s">
        <v>8</v>
      </c>
      <c r="U118" t="str">
        <v>Surf Coast</v>
      </c>
    </row>
    <row r="119" spans="7:21" x14ac:dyDescent="0.25">
      <c r="G119" t="s">
        <v>242</v>
      </c>
      <c r="H119" s="3">
        <v>44391</v>
      </c>
      <c r="I119" t="s">
        <v>243</v>
      </c>
      <c r="J119" s="1">
        <v>5553913799</v>
      </c>
      <c r="K119" t="s">
        <v>67</v>
      </c>
      <c r="L119" t="s">
        <v>8</v>
      </c>
      <c r="U119" t="str">
        <v>Surf Crafters</v>
      </c>
    </row>
    <row r="120" spans="7:21" x14ac:dyDescent="0.25">
      <c r="G120" t="s">
        <v>244</v>
      </c>
      <c r="H120" s="3">
        <v>44815</v>
      </c>
      <c r="I120" t="s">
        <v>245</v>
      </c>
      <c r="J120" s="1">
        <v>5553922380</v>
      </c>
      <c r="K120" t="s">
        <v>11</v>
      </c>
      <c r="L120" t="s">
        <v>12</v>
      </c>
      <c r="U120" t="str">
        <v>Surf Crafts</v>
      </c>
    </row>
    <row r="121" spans="7:21" x14ac:dyDescent="0.25">
      <c r="G121" t="s">
        <v>246</v>
      </c>
      <c r="H121" s="3">
        <v>45228</v>
      </c>
      <c r="I121" t="s">
        <v>247</v>
      </c>
      <c r="J121" s="1">
        <v>5553933262</v>
      </c>
      <c r="K121" t="s">
        <v>24</v>
      </c>
      <c r="L121" t="s">
        <v>12</v>
      </c>
      <c r="U121" t="str">
        <v>Surf Creations</v>
      </c>
    </row>
    <row r="122" spans="7:21" x14ac:dyDescent="0.25">
      <c r="G122" t="s">
        <v>248</v>
      </c>
      <c r="H122" s="3">
        <v>44146</v>
      </c>
      <c r="I122" t="s">
        <v>249</v>
      </c>
      <c r="J122" s="1">
        <v>5553940626</v>
      </c>
      <c r="K122" t="s">
        <v>250</v>
      </c>
      <c r="L122" t="s">
        <v>251</v>
      </c>
      <c r="U122" t="str">
        <v>Surf Culture</v>
      </c>
    </row>
    <row r="123" spans="7:21" x14ac:dyDescent="0.25">
      <c r="G123" t="s">
        <v>252</v>
      </c>
      <c r="H123" s="3">
        <v>44527</v>
      </c>
      <c r="I123" t="s">
        <v>253</v>
      </c>
      <c r="J123" s="1">
        <v>5553957271</v>
      </c>
      <c r="K123" t="s">
        <v>64</v>
      </c>
      <c r="L123" t="s">
        <v>8</v>
      </c>
      <c r="U123" t="str">
        <v>Surf Discoveries</v>
      </c>
    </row>
    <row r="124" spans="7:21" x14ac:dyDescent="0.25">
      <c r="G124" t="s">
        <v>254</v>
      </c>
      <c r="H124" s="3">
        <v>44176</v>
      </c>
      <c r="I124" t="s">
        <v>255</v>
      </c>
      <c r="J124" s="1">
        <v>5553972593</v>
      </c>
      <c r="K124" t="s">
        <v>133</v>
      </c>
      <c r="L124" t="s">
        <v>8</v>
      </c>
      <c r="U124" t="str">
        <v>Surf Dream</v>
      </c>
    </row>
    <row r="125" spans="7:21" x14ac:dyDescent="0.25">
      <c r="G125" t="s">
        <v>256</v>
      </c>
      <c r="H125" s="3">
        <v>44812</v>
      </c>
      <c r="I125" t="s">
        <v>257</v>
      </c>
      <c r="J125" s="1">
        <v>5553994887</v>
      </c>
      <c r="K125" t="s">
        <v>7</v>
      </c>
      <c r="L125" t="s">
        <v>8</v>
      </c>
      <c r="U125" t="str">
        <v>Surf Drift</v>
      </c>
    </row>
    <row r="126" spans="7:21" x14ac:dyDescent="0.25">
      <c r="G126" t="s">
        <v>51</v>
      </c>
      <c r="H126" s="3">
        <v>44273</v>
      </c>
      <c r="I126" t="s">
        <v>258</v>
      </c>
      <c r="J126" s="1">
        <v>5553998792</v>
      </c>
      <c r="K126" t="s">
        <v>53</v>
      </c>
      <c r="L126" t="s">
        <v>8</v>
      </c>
      <c r="U126" t="str">
        <v>Surf Echo</v>
      </c>
    </row>
    <row r="127" spans="7:21" x14ac:dyDescent="0.25">
      <c r="G127" t="s">
        <v>140</v>
      </c>
      <c r="H127" s="3">
        <v>45149</v>
      </c>
      <c r="I127" t="s">
        <v>259</v>
      </c>
      <c r="J127" s="1">
        <v>5554017616</v>
      </c>
      <c r="K127" t="s">
        <v>142</v>
      </c>
      <c r="L127" t="s">
        <v>143</v>
      </c>
      <c r="U127" t="str">
        <v>Surf Escape</v>
      </c>
    </row>
    <row r="128" spans="7:21" x14ac:dyDescent="0.25">
      <c r="G128" t="s">
        <v>260</v>
      </c>
      <c r="H128" s="3">
        <v>44707</v>
      </c>
      <c r="I128" t="s">
        <v>261</v>
      </c>
      <c r="J128" s="1">
        <v>5554036054</v>
      </c>
      <c r="K128" t="s">
        <v>64</v>
      </c>
      <c r="L128" t="s">
        <v>8</v>
      </c>
      <c r="U128" t="str">
        <v>Surf Essentials</v>
      </c>
    </row>
    <row r="129" spans="7:21" x14ac:dyDescent="0.25">
      <c r="G129" t="s">
        <v>262</v>
      </c>
      <c r="H129" s="3">
        <v>44062</v>
      </c>
      <c r="I129" t="s">
        <v>263</v>
      </c>
      <c r="J129" s="1">
        <v>5554055305</v>
      </c>
      <c r="K129" t="s">
        <v>40</v>
      </c>
      <c r="L129" t="s">
        <v>8</v>
      </c>
      <c r="U129" t="str">
        <v>Surf Expedition</v>
      </c>
    </row>
    <row r="130" spans="7:21" x14ac:dyDescent="0.25">
      <c r="G130" t="s">
        <v>197</v>
      </c>
      <c r="H130" s="3">
        <v>45358</v>
      </c>
      <c r="I130" t="s">
        <v>264</v>
      </c>
      <c r="J130" s="1">
        <v>5554074982</v>
      </c>
      <c r="K130" t="s">
        <v>199</v>
      </c>
      <c r="L130" t="s">
        <v>200</v>
      </c>
      <c r="U130" t="str">
        <v>Surf Frenzy</v>
      </c>
    </row>
    <row r="131" spans="7:21" x14ac:dyDescent="0.25">
      <c r="G131" t="s">
        <v>265</v>
      </c>
      <c r="H131" s="3">
        <v>44160</v>
      </c>
      <c r="I131" t="s">
        <v>266</v>
      </c>
      <c r="J131" s="1">
        <v>5554083877</v>
      </c>
      <c r="K131" t="s">
        <v>34</v>
      </c>
      <c r="L131" t="s">
        <v>12</v>
      </c>
      <c r="U131" t="str">
        <v>Surf Gateway</v>
      </c>
    </row>
    <row r="132" spans="7:21" x14ac:dyDescent="0.25">
      <c r="G132" t="s">
        <v>267</v>
      </c>
      <c r="H132" s="3">
        <v>44751</v>
      </c>
      <c r="I132" t="s">
        <v>268</v>
      </c>
      <c r="J132" s="1">
        <v>5554122084</v>
      </c>
      <c r="K132" t="s">
        <v>11</v>
      </c>
      <c r="L132" t="s">
        <v>12</v>
      </c>
      <c r="U132" t="str">
        <v>Surf Gear Essentials</v>
      </c>
    </row>
    <row r="133" spans="7:21" x14ac:dyDescent="0.25">
      <c r="G133" t="s">
        <v>269</v>
      </c>
      <c r="H133" s="3">
        <v>44961</v>
      </c>
      <c r="I133" t="s">
        <v>270</v>
      </c>
      <c r="J133" s="1">
        <v>5554144198</v>
      </c>
      <c r="K133" t="s">
        <v>101</v>
      </c>
      <c r="L133" t="s">
        <v>8</v>
      </c>
      <c r="U133" t="str">
        <v>Surf Haven Co.</v>
      </c>
    </row>
    <row r="134" spans="7:21" x14ac:dyDescent="0.25">
      <c r="G134" t="s">
        <v>271</v>
      </c>
      <c r="H134" s="3">
        <v>45422</v>
      </c>
      <c r="I134" t="s">
        <v>272</v>
      </c>
      <c r="J134" s="1">
        <v>5554147481</v>
      </c>
      <c r="K134" t="s">
        <v>18</v>
      </c>
      <c r="L134" t="s">
        <v>12</v>
      </c>
      <c r="U134" t="str">
        <v>Surf Lifestyle</v>
      </c>
    </row>
    <row r="135" spans="7:21" x14ac:dyDescent="0.25">
      <c r="G135" t="s">
        <v>273</v>
      </c>
      <c r="H135" s="3">
        <v>44920</v>
      </c>
      <c r="I135" t="s">
        <v>274</v>
      </c>
      <c r="J135" s="1">
        <v>5554177531</v>
      </c>
      <c r="K135" t="s">
        <v>45</v>
      </c>
      <c r="L135" t="s">
        <v>8</v>
      </c>
      <c r="U135" t="str">
        <v>Surf Melody</v>
      </c>
    </row>
    <row r="136" spans="7:21" x14ac:dyDescent="0.25">
      <c r="G136" t="s">
        <v>275</v>
      </c>
      <c r="H136" s="3">
        <v>44312</v>
      </c>
      <c r="I136" t="s">
        <v>276</v>
      </c>
      <c r="J136" s="1">
        <v>5554190164</v>
      </c>
      <c r="K136" t="s">
        <v>120</v>
      </c>
      <c r="L136" t="s">
        <v>8</v>
      </c>
      <c r="U136" t="str">
        <v>Surf Metropolis</v>
      </c>
    </row>
    <row r="137" spans="7:21" x14ac:dyDescent="0.25">
      <c r="G137" t="s">
        <v>277</v>
      </c>
      <c r="H137" s="3">
        <v>44985</v>
      </c>
      <c r="I137" t="s">
        <v>278</v>
      </c>
      <c r="J137" s="1">
        <v>5554198246</v>
      </c>
      <c r="K137" t="s">
        <v>184</v>
      </c>
      <c r="L137" t="s">
        <v>8</v>
      </c>
      <c r="U137" t="str">
        <v>Surf 'N Shore</v>
      </c>
    </row>
    <row r="138" spans="7:21" x14ac:dyDescent="0.25">
      <c r="G138" t="s">
        <v>138</v>
      </c>
      <c r="H138" s="3">
        <v>44497</v>
      </c>
      <c r="I138" t="s">
        <v>279</v>
      </c>
      <c r="J138" s="1">
        <v>5554246504</v>
      </c>
      <c r="K138" t="s">
        <v>67</v>
      </c>
      <c r="L138" t="s">
        <v>8</v>
      </c>
      <c r="U138" t="str">
        <v>Surf Nest</v>
      </c>
    </row>
    <row r="139" spans="7:21" x14ac:dyDescent="0.25">
      <c r="G139" t="s">
        <v>280</v>
      </c>
      <c r="H139" s="3">
        <v>43852</v>
      </c>
      <c r="I139" t="s">
        <v>281</v>
      </c>
      <c r="J139" s="1">
        <v>5554293605</v>
      </c>
      <c r="K139" t="s">
        <v>203</v>
      </c>
      <c r="L139" t="s">
        <v>12</v>
      </c>
      <c r="U139" t="str">
        <v>Surf Odyssey</v>
      </c>
    </row>
    <row r="140" spans="7:21" x14ac:dyDescent="0.25">
      <c r="G140" t="s">
        <v>282</v>
      </c>
      <c r="H140" s="3">
        <v>45129</v>
      </c>
      <c r="I140" t="s">
        <v>283</v>
      </c>
      <c r="J140" s="1">
        <v>5554318817</v>
      </c>
      <c r="K140" t="s">
        <v>61</v>
      </c>
      <c r="L140" t="s">
        <v>12</v>
      </c>
      <c r="U140" t="str">
        <v>Surf Paradise</v>
      </c>
    </row>
    <row r="141" spans="7:21" x14ac:dyDescent="0.25">
      <c r="G141" t="s">
        <v>284</v>
      </c>
      <c r="H141" s="3">
        <v>44757</v>
      </c>
      <c r="I141" t="s">
        <v>285</v>
      </c>
      <c r="J141" s="1">
        <v>5554338478</v>
      </c>
      <c r="K141" t="s">
        <v>58</v>
      </c>
      <c r="L141" t="s">
        <v>8</v>
      </c>
      <c r="U141" t="str">
        <v>Surf Resonance</v>
      </c>
    </row>
    <row r="142" spans="7:21" x14ac:dyDescent="0.25">
      <c r="G142" t="s">
        <v>38</v>
      </c>
      <c r="H142" s="3">
        <v>44734</v>
      </c>
      <c r="I142" t="s">
        <v>286</v>
      </c>
      <c r="J142" s="1">
        <v>5554342980</v>
      </c>
      <c r="K142" t="s">
        <v>40</v>
      </c>
      <c r="L142" t="s">
        <v>8</v>
      </c>
      <c r="U142" t="str">
        <v>Surf Retreat</v>
      </c>
    </row>
    <row r="143" spans="7:21" x14ac:dyDescent="0.25">
      <c r="G143" t="s">
        <v>85</v>
      </c>
      <c r="H143" s="3">
        <v>44759</v>
      </c>
      <c r="I143" t="s">
        <v>287</v>
      </c>
      <c r="J143" s="1">
        <v>5554355885</v>
      </c>
      <c r="K143" t="s">
        <v>53</v>
      </c>
      <c r="L143" t="s">
        <v>8</v>
      </c>
      <c r="U143" t="str">
        <v>Surf Rider</v>
      </c>
    </row>
    <row r="144" spans="7:21" x14ac:dyDescent="0.25">
      <c r="G144" t="s">
        <v>195</v>
      </c>
      <c r="H144" s="3">
        <v>44589</v>
      </c>
      <c r="I144" t="s">
        <v>288</v>
      </c>
      <c r="J144" s="1">
        <v>5554360231</v>
      </c>
      <c r="K144" t="s">
        <v>64</v>
      </c>
      <c r="L144" t="s">
        <v>8</v>
      </c>
      <c r="U144" t="str">
        <v>Surf Safari</v>
      </c>
    </row>
    <row r="145" spans="7:21" x14ac:dyDescent="0.25">
      <c r="G145" t="s">
        <v>182</v>
      </c>
      <c r="H145" s="3">
        <v>44563</v>
      </c>
      <c r="I145" t="s">
        <v>289</v>
      </c>
      <c r="J145" s="1">
        <v>5554379089</v>
      </c>
      <c r="K145" t="s">
        <v>184</v>
      </c>
      <c r="L145" t="s">
        <v>8</v>
      </c>
      <c r="U145" t="str">
        <v>Surf Sanctuary</v>
      </c>
    </row>
    <row r="146" spans="7:21" x14ac:dyDescent="0.25">
      <c r="G146" t="s">
        <v>712</v>
      </c>
      <c r="H146" s="3">
        <v>44523</v>
      </c>
      <c r="I146" t="s">
        <v>290</v>
      </c>
      <c r="J146" s="1">
        <v>5554385379</v>
      </c>
      <c r="K146" t="s">
        <v>203</v>
      </c>
      <c r="L146" t="s">
        <v>12</v>
      </c>
      <c r="U146" t="str">
        <v>Surf Seekers</v>
      </c>
    </row>
    <row r="147" spans="7:21" x14ac:dyDescent="0.25">
      <c r="G147" t="s">
        <v>273</v>
      </c>
      <c r="H147" s="3">
        <v>44626</v>
      </c>
      <c r="I147" t="s">
        <v>150</v>
      </c>
      <c r="J147" s="1">
        <v>5554425603</v>
      </c>
      <c r="K147" t="s">
        <v>45</v>
      </c>
      <c r="L147" t="s">
        <v>8</v>
      </c>
      <c r="U147" t="str">
        <v>Surf Splash</v>
      </c>
    </row>
    <row r="148" spans="7:21" x14ac:dyDescent="0.25">
      <c r="G148" t="s">
        <v>187</v>
      </c>
      <c r="H148" s="3">
        <v>44979</v>
      </c>
      <c r="I148" t="s">
        <v>291</v>
      </c>
      <c r="J148" s="1">
        <v>5554431279</v>
      </c>
      <c r="K148" t="s">
        <v>24</v>
      </c>
      <c r="L148" t="s">
        <v>12</v>
      </c>
      <c r="U148" t="str">
        <v>Surf Spot</v>
      </c>
    </row>
    <row r="149" spans="7:21" x14ac:dyDescent="0.25">
      <c r="G149" t="s">
        <v>292</v>
      </c>
      <c r="H149" s="3">
        <v>44431</v>
      </c>
      <c r="I149" t="s">
        <v>293</v>
      </c>
      <c r="J149" s="1">
        <v>5554477876</v>
      </c>
      <c r="K149" t="s">
        <v>50</v>
      </c>
      <c r="L149" t="s">
        <v>8</v>
      </c>
      <c r="U149" t="str">
        <v>Surf Station</v>
      </c>
    </row>
    <row r="150" spans="7:21" x14ac:dyDescent="0.25">
      <c r="G150" t="s">
        <v>228</v>
      </c>
      <c r="H150" s="3">
        <v>44272</v>
      </c>
      <c r="I150" t="s">
        <v>181</v>
      </c>
      <c r="J150" s="1">
        <v>5554479623</v>
      </c>
      <c r="K150" t="s">
        <v>61</v>
      </c>
      <c r="L150" t="s">
        <v>12</v>
      </c>
      <c r="U150" t="str">
        <v>Surf Symphony</v>
      </c>
    </row>
    <row r="151" spans="7:21" x14ac:dyDescent="0.25">
      <c r="G151" t="s">
        <v>75</v>
      </c>
      <c r="H151" s="3">
        <v>45466</v>
      </c>
      <c r="I151" t="s">
        <v>294</v>
      </c>
      <c r="J151" s="1">
        <v>5554480501</v>
      </c>
      <c r="K151" t="s">
        <v>21</v>
      </c>
      <c r="L151" t="s">
        <v>12</v>
      </c>
      <c r="U151" t="str">
        <v>Surf the Sea</v>
      </c>
    </row>
    <row r="152" spans="7:21" x14ac:dyDescent="0.25">
      <c r="G152" t="s">
        <v>140</v>
      </c>
      <c r="H152" s="3">
        <v>44960</v>
      </c>
      <c r="I152" t="s">
        <v>295</v>
      </c>
      <c r="J152" s="1">
        <v>5554493881</v>
      </c>
      <c r="K152" t="s">
        <v>142</v>
      </c>
      <c r="L152" t="s">
        <v>143</v>
      </c>
      <c r="U152" t="str">
        <v>Surf Thrill</v>
      </c>
    </row>
    <row r="153" spans="7:21" x14ac:dyDescent="0.25">
      <c r="G153" t="s">
        <v>271</v>
      </c>
      <c r="H153" s="3">
        <v>45151</v>
      </c>
      <c r="I153" t="s">
        <v>296</v>
      </c>
      <c r="J153" s="1">
        <v>5554528689</v>
      </c>
      <c r="K153" t="s">
        <v>18</v>
      </c>
      <c r="L153" t="s">
        <v>12</v>
      </c>
      <c r="U153" t="str">
        <v>Surf Tradewinds</v>
      </c>
    </row>
    <row r="154" spans="7:21" x14ac:dyDescent="0.25">
      <c r="G154" t="s">
        <v>102</v>
      </c>
      <c r="H154" s="3">
        <v>45059</v>
      </c>
      <c r="I154" t="s">
        <v>297</v>
      </c>
      <c r="J154" s="1">
        <v>5554585165</v>
      </c>
      <c r="K154" t="s">
        <v>84</v>
      </c>
      <c r="L154" t="s">
        <v>8</v>
      </c>
      <c r="U154" t="str">
        <v>Surf Vibe</v>
      </c>
    </row>
    <row r="155" spans="7:21" x14ac:dyDescent="0.25">
      <c r="G155" t="s">
        <v>298</v>
      </c>
      <c r="H155" s="3">
        <v>44875</v>
      </c>
      <c r="I155" t="s">
        <v>299</v>
      </c>
      <c r="J155" s="1">
        <v>5554604508</v>
      </c>
      <c r="K155" t="s">
        <v>130</v>
      </c>
      <c r="L155" t="s">
        <v>8</v>
      </c>
      <c r="U155" t="str">
        <v>Surf Wanderer</v>
      </c>
    </row>
    <row r="156" spans="7:21" x14ac:dyDescent="0.25">
      <c r="G156" t="s">
        <v>300</v>
      </c>
      <c r="H156" s="3">
        <v>44063</v>
      </c>
      <c r="I156" t="s">
        <v>301</v>
      </c>
      <c r="J156" s="1">
        <v>5554619518</v>
      </c>
      <c r="K156" t="s">
        <v>21</v>
      </c>
      <c r="L156" t="s">
        <v>12</v>
      </c>
      <c r="U156" t="str">
        <v>Surf Zone</v>
      </c>
    </row>
    <row r="157" spans="7:21" x14ac:dyDescent="0.25">
      <c r="G157" t="s">
        <v>16</v>
      </c>
      <c r="H157" s="3">
        <v>44519</v>
      </c>
      <c r="I157" t="s">
        <v>302</v>
      </c>
      <c r="J157" s="1">
        <v>5554623280</v>
      </c>
      <c r="K157" t="s">
        <v>18</v>
      </c>
      <c r="L157" t="s">
        <v>12</v>
      </c>
      <c r="U157" t="str">
        <v>Surfer's Point</v>
      </c>
    </row>
    <row r="158" spans="7:21" x14ac:dyDescent="0.25">
      <c r="G158" t="s">
        <v>126</v>
      </c>
      <c r="H158" s="3">
        <v>45298</v>
      </c>
      <c r="I158" t="s">
        <v>303</v>
      </c>
      <c r="J158" s="1">
        <v>5554635842</v>
      </c>
      <c r="K158" t="s">
        <v>7</v>
      </c>
      <c r="L158" t="s">
        <v>8</v>
      </c>
      <c r="U158" t="str">
        <v>Surfing Spot</v>
      </c>
    </row>
    <row r="159" spans="7:21" x14ac:dyDescent="0.25">
      <c r="G159" t="s">
        <v>304</v>
      </c>
      <c r="H159" s="3">
        <v>44215</v>
      </c>
      <c r="I159" t="s">
        <v>305</v>
      </c>
      <c r="J159" s="1">
        <v>5554646543</v>
      </c>
      <c r="K159" t="s">
        <v>45</v>
      </c>
      <c r="L159" t="s">
        <v>8</v>
      </c>
      <c r="U159" t="str">
        <v>Surfside Shack</v>
      </c>
    </row>
    <row r="160" spans="7:21" x14ac:dyDescent="0.25">
      <c r="G160" t="s">
        <v>25</v>
      </c>
      <c r="H160" s="3">
        <v>44925</v>
      </c>
      <c r="I160" t="s">
        <v>306</v>
      </c>
      <c r="J160" s="1">
        <v>5554693093</v>
      </c>
      <c r="K160" t="s">
        <v>27</v>
      </c>
      <c r="L160" t="s">
        <v>28</v>
      </c>
      <c r="U160" t="str">
        <v>Swell Surf Co.</v>
      </c>
    </row>
    <row r="161" spans="7:21" x14ac:dyDescent="0.25">
      <c r="G161" t="s">
        <v>189</v>
      </c>
      <c r="H161" s="3">
        <v>45333</v>
      </c>
      <c r="I161" t="s">
        <v>307</v>
      </c>
      <c r="J161" s="1">
        <v>5554695023</v>
      </c>
      <c r="K161" t="s">
        <v>191</v>
      </c>
      <c r="L161" t="s">
        <v>12</v>
      </c>
      <c r="U161" t="str">
        <v>Tidal Surf</v>
      </c>
    </row>
    <row r="162" spans="7:21" x14ac:dyDescent="0.25">
      <c r="G162" t="s">
        <v>156</v>
      </c>
      <c r="H162" s="3">
        <v>44661</v>
      </c>
      <c r="I162" t="s">
        <v>308</v>
      </c>
      <c r="J162" s="1">
        <v>5554702915</v>
      </c>
      <c r="K162" t="s">
        <v>21</v>
      </c>
      <c r="L162" t="s">
        <v>12</v>
      </c>
      <c r="U162" t="str">
        <v>Tidal Surf Gear</v>
      </c>
    </row>
    <row r="163" spans="7:21" x14ac:dyDescent="0.25">
      <c r="G163" t="s">
        <v>5</v>
      </c>
      <c r="H163" s="3">
        <v>44974</v>
      </c>
      <c r="I163" t="s">
        <v>309</v>
      </c>
      <c r="J163" s="1">
        <v>5554716488</v>
      </c>
      <c r="K163" t="s">
        <v>7</v>
      </c>
      <c r="L163" t="s">
        <v>8</v>
      </c>
      <c r="U163" t="str">
        <v>Tidal Surf Shop</v>
      </c>
    </row>
    <row r="164" spans="7:21" x14ac:dyDescent="0.25">
      <c r="G164" t="s">
        <v>85</v>
      </c>
      <c r="H164" s="3">
        <v>45451</v>
      </c>
      <c r="I164" t="s">
        <v>310</v>
      </c>
      <c r="J164" s="1">
        <v>5554750525</v>
      </c>
      <c r="K164" t="s">
        <v>53</v>
      </c>
      <c r="L164" t="s">
        <v>8</v>
      </c>
      <c r="U164" t="str">
        <v>Tidal Times Surf</v>
      </c>
    </row>
    <row r="165" spans="7:21" x14ac:dyDescent="0.25">
      <c r="G165" t="s">
        <v>122</v>
      </c>
      <c r="H165" s="3">
        <v>44184</v>
      </c>
      <c r="I165" t="s">
        <v>311</v>
      </c>
      <c r="J165" s="1">
        <v>5554752601</v>
      </c>
      <c r="K165" t="s">
        <v>47</v>
      </c>
      <c r="L165" t="s">
        <v>8</v>
      </c>
      <c r="U165" t="str">
        <v>Tidal Wave Surf</v>
      </c>
    </row>
    <row r="166" spans="7:21" x14ac:dyDescent="0.25">
      <c r="G166" t="s">
        <v>85</v>
      </c>
      <c r="H166" s="3">
        <v>45409</v>
      </c>
      <c r="I166" t="s">
        <v>312</v>
      </c>
      <c r="J166" s="1">
        <v>5554752794</v>
      </c>
      <c r="K166" t="s">
        <v>53</v>
      </c>
      <c r="L166" t="s">
        <v>8</v>
      </c>
      <c r="U166" t="str">
        <v>Tide Lines</v>
      </c>
    </row>
    <row r="167" spans="7:21" x14ac:dyDescent="0.25">
      <c r="G167" t="s">
        <v>151</v>
      </c>
      <c r="H167" s="3">
        <v>44508</v>
      </c>
      <c r="I167" t="s">
        <v>313</v>
      </c>
      <c r="J167" s="1">
        <v>5554758950</v>
      </c>
      <c r="K167" t="s">
        <v>58</v>
      </c>
      <c r="L167" t="s">
        <v>8</v>
      </c>
      <c r="U167" t="str">
        <v>Tide Point</v>
      </c>
    </row>
    <row r="168" spans="7:21" x14ac:dyDescent="0.25">
      <c r="G168" t="s">
        <v>90</v>
      </c>
      <c r="H168" s="3">
        <v>44409</v>
      </c>
      <c r="I168" t="s">
        <v>314</v>
      </c>
      <c r="J168" s="1">
        <v>5554779235</v>
      </c>
      <c r="K168" t="s">
        <v>89</v>
      </c>
      <c r="L168" t="s">
        <v>8</v>
      </c>
      <c r="U168" t="str">
        <v>Tide Pools Surf</v>
      </c>
    </row>
    <row r="169" spans="7:21" x14ac:dyDescent="0.25">
      <c r="G169" t="s">
        <v>189</v>
      </c>
      <c r="H169" s="3">
        <v>45248</v>
      </c>
      <c r="I169" t="s">
        <v>315</v>
      </c>
      <c r="J169" s="1">
        <v>5554788659</v>
      </c>
      <c r="K169" t="s">
        <v>191</v>
      </c>
      <c r="L169" t="s">
        <v>12</v>
      </c>
      <c r="U169" t="str">
        <v>Tide Rush Surf</v>
      </c>
    </row>
    <row r="170" spans="7:21" x14ac:dyDescent="0.25">
      <c r="G170" t="s">
        <v>316</v>
      </c>
      <c r="H170" s="3">
        <v>45422</v>
      </c>
      <c r="I170" t="s">
        <v>317</v>
      </c>
      <c r="J170" s="1">
        <v>5554799198</v>
      </c>
      <c r="K170" t="s">
        <v>203</v>
      </c>
      <c r="L170" t="s">
        <v>12</v>
      </c>
      <c r="U170" t="str">
        <v>Tide Surf</v>
      </c>
    </row>
    <row r="171" spans="7:21" x14ac:dyDescent="0.25">
      <c r="G171" t="s">
        <v>248</v>
      </c>
      <c r="H171" s="3">
        <v>45436</v>
      </c>
      <c r="I171" t="s">
        <v>318</v>
      </c>
      <c r="J171" s="1">
        <v>5554814370</v>
      </c>
      <c r="K171" t="s">
        <v>250</v>
      </c>
      <c r="L171" t="s">
        <v>251</v>
      </c>
      <c r="U171" t="str">
        <v>Tide Surf Co.</v>
      </c>
    </row>
    <row r="172" spans="7:21" x14ac:dyDescent="0.25">
      <c r="G172" t="s">
        <v>319</v>
      </c>
      <c r="H172" s="3">
        <v>45380</v>
      </c>
      <c r="I172" t="s">
        <v>320</v>
      </c>
      <c r="J172" s="1">
        <v>5554891201</v>
      </c>
      <c r="K172" t="s">
        <v>47</v>
      </c>
      <c r="L172" t="s">
        <v>8</v>
      </c>
      <c r="U172" t="str">
        <v>Tide Touch</v>
      </c>
    </row>
    <row r="173" spans="7:21" x14ac:dyDescent="0.25">
      <c r="G173" t="s">
        <v>321</v>
      </c>
      <c r="H173" s="3">
        <v>44600</v>
      </c>
      <c r="I173" t="s">
        <v>322</v>
      </c>
      <c r="J173" s="1">
        <v>5554895130</v>
      </c>
      <c r="K173" t="s">
        <v>18</v>
      </c>
      <c r="L173" t="s">
        <v>12</v>
      </c>
      <c r="U173" t="str">
        <v>Tide Tracker</v>
      </c>
    </row>
    <row r="174" spans="7:21" x14ac:dyDescent="0.25">
      <c r="G174" t="s">
        <v>323</v>
      </c>
      <c r="H174" s="3">
        <v>44168</v>
      </c>
      <c r="I174" t="s">
        <v>324</v>
      </c>
      <c r="J174" s="1">
        <v>5554906249</v>
      </c>
      <c r="K174" t="s">
        <v>203</v>
      </c>
      <c r="L174" t="s">
        <v>12</v>
      </c>
      <c r="U174" t="str">
        <v>Tide Venture</v>
      </c>
    </row>
    <row r="175" spans="7:21" x14ac:dyDescent="0.25">
      <c r="G175" t="s">
        <v>242</v>
      </c>
      <c r="H175" s="3">
        <v>45472</v>
      </c>
      <c r="I175" t="s">
        <v>325</v>
      </c>
      <c r="J175" s="1">
        <v>5554948984</v>
      </c>
      <c r="K175" t="s">
        <v>67</v>
      </c>
      <c r="L175" t="s">
        <v>8</v>
      </c>
      <c r="U175" t="str">
        <v>Wave Baron</v>
      </c>
    </row>
    <row r="176" spans="7:21" x14ac:dyDescent="0.25">
      <c r="G176" t="s">
        <v>145</v>
      </c>
      <c r="H176" s="3">
        <v>45256</v>
      </c>
      <c r="I176" t="s">
        <v>326</v>
      </c>
      <c r="J176" s="1">
        <v>5555018587</v>
      </c>
      <c r="K176" t="s">
        <v>64</v>
      </c>
      <c r="L176" t="s">
        <v>8</v>
      </c>
      <c r="U176" t="str">
        <v>Wave Bliss</v>
      </c>
    </row>
    <row r="177" spans="7:21" x14ac:dyDescent="0.25">
      <c r="G177" t="s">
        <v>69</v>
      </c>
      <c r="H177" s="3">
        <v>44794</v>
      </c>
      <c r="I177" t="s">
        <v>327</v>
      </c>
      <c r="J177" s="1">
        <v>5555028048</v>
      </c>
      <c r="K177" t="s">
        <v>18</v>
      </c>
      <c r="L177" t="s">
        <v>12</v>
      </c>
      <c r="U177" t="str">
        <v>Wave Catcher</v>
      </c>
    </row>
    <row r="178" spans="7:21" x14ac:dyDescent="0.25">
      <c r="G178" t="s">
        <v>328</v>
      </c>
      <c r="H178" s="3">
        <v>45416</v>
      </c>
      <c r="I178" t="s">
        <v>329</v>
      </c>
      <c r="J178" s="1">
        <v>5555061338</v>
      </c>
      <c r="K178" t="s">
        <v>142</v>
      </c>
      <c r="L178" t="s">
        <v>143</v>
      </c>
      <c r="U178" t="str">
        <v>Wave Chase</v>
      </c>
    </row>
    <row r="179" spans="7:21" x14ac:dyDescent="0.25">
      <c r="G179" t="s">
        <v>99</v>
      </c>
      <c r="H179" s="3">
        <v>45328</v>
      </c>
      <c r="I179" t="s">
        <v>330</v>
      </c>
      <c r="J179" s="1">
        <v>5555070190</v>
      </c>
      <c r="K179" t="s">
        <v>101</v>
      </c>
      <c r="L179" t="s">
        <v>8</v>
      </c>
      <c r="U179" t="str">
        <v>Wave Craft</v>
      </c>
    </row>
    <row r="180" spans="7:21" x14ac:dyDescent="0.25">
      <c r="G180" t="s">
        <v>280</v>
      </c>
      <c r="H180" s="3">
        <v>44968</v>
      </c>
      <c r="I180" t="s">
        <v>331</v>
      </c>
      <c r="J180" s="1">
        <v>5555077098</v>
      </c>
      <c r="K180" t="s">
        <v>203</v>
      </c>
      <c r="L180" t="s">
        <v>12</v>
      </c>
      <c r="U180" t="str">
        <v>Wave Dance</v>
      </c>
    </row>
    <row r="181" spans="7:21" x14ac:dyDescent="0.25">
      <c r="G181" t="s">
        <v>332</v>
      </c>
      <c r="H181" s="3">
        <v>44132</v>
      </c>
      <c r="I181" t="s">
        <v>333</v>
      </c>
      <c r="J181" s="1">
        <v>5555087954</v>
      </c>
      <c r="K181" t="s">
        <v>18</v>
      </c>
      <c r="L181" t="s">
        <v>12</v>
      </c>
      <c r="U181" t="str">
        <v>Wave Echo</v>
      </c>
    </row>
    <row r="182" spans="7:21" x14ac:dyDescent="0.25">
      <c r="G182" t="s">
        <v>334</v>
      </c>
      <c r="H182" s="3">
        <v>45351</v>
      </c>
      <c r="I182" t="s">
        <v>335</v>
      </c>
      <c r="J182" s="1">
        <v>5555090009</v>
      </c>
      <c r="K182" t="s">
        <v>24</v>
      </c>
      <c r="L182" t="s">
        <v>12</v>
      </c>
      <c r="U182" t="str">
        <v>Wave Explorer</v>
      </c>
    </row>
    <row r="183" spans="7:21" x14ac:dyDescent="0.25">
      <c r="G183" t="s">
        <v>336</v>
      </c>
      <c r="H183" s="3">
        <v>44870</v>
      </c>
      <c r="I183" t="s">
        <v>337</v>
      </c>
      <c r="J183" s="1">
        <v>5555096334</v>
      </c>
      <c r="K183" t="s">
        <v>34</v>
      </c>
      <c r="L183" t="s">
        <v>12</v>
      </c>
      <c r="U183" t="str">
        <v>Wave Front</v>
      </c>
    </row>
    <row r="184" spans="7:21" x14ac:dyDescent="0.25">
      <c r="G184" t="s">
        <v>197</v>
      </c>
      <c r="H184" s="3">
        <v>45434</v>
      </c>
      <c r="I184" t="s">
        <v>338</v>
      </c>
      <c r="J184" s="1">
        <v>5555106472</v>
      </c>
      <c r="K184" t="s">
        <v>199</v>
      </c>
      <c r="L184" t="s">
        <v>200</v>
      </c>
      <c r="U184" t="str">
        <v>Wave Harmony</v>
      </c>
    </row>
    <row r="185" spans="7:21" x14ac:dyDescent="0.25">
      <c r="G185" t="s">
        <v>339</v>
      </c>
      <c r="H185" s="3">
        <v>44829</v>
      </c>
      <c r="I185" t="s">
        <v>340</v>
      </c>
      <c r="J185" s="1">
        <v>5555164592</v>
      </c>
      <c r="K185" t="s">
        <v>184</v>
      </c>
      <c r="L185" t="s">
        <v>8</v>
      </c>
      <c r="U185" t="str">
        <v>Wave Journey</v>
      </c>
    </row>
    <row r="186" spans="7:21" x14ac:dyDescent="0.25">
      <c r="G186" t="s">
        <v>25</v>
      </c>
      <c r="H186" s="3">
        <v>45087</v>
      </c>
      <c r="I186" t="s">
        <v>341</v>
      </c>
      <c r="J186" s="1">
        <v>5555175026</v>
      </c>
      <c r="K186" t="s">
        <v>27</v>
      </c>
      <c r="L186" t="s">
        <v>28</v>
      </c>
      <c r="U186" t="str">
        <v>Wave King</v>
      </c>
    </row>
    <row r="187" spans="7:21" x14ac:dyDescent="0.25">
      <c r="G187" t="s">
        <v>342</v>
      </c>
      <c r="H187" s="3">
        <v>45459</v>
      </c>
      <c r="I187" t="s">
        <v>343</v>
      </c>
      <c r="J187" s="1">
        <v>5555179055</v>
      </c>
      <c r="K187" t="s">
        <v>47</v>
      </c>
      <c r="L187" t="s">
        <v>8</v>
      </c>
      <c r="U187" t="str">
        <v>Wave Motion</v>
      </c>
    </row>
    <row r="188" spans="7:21" x14ac:dyDescent="0.25">
      <c r="G188" t="s">
        <v>344</v>
      </c>
      <c r="H188" s="3">
        <v>44539</v>
      </c>
      <c r="I188" t="s">
        <v>345</v>
      </c>
      <c r="J188" s="1">
        <v>5555197419</v>
      </c>
      <c r="K188" t="s">
        <v>216</v>
      </c>
      <c r="L188" t="s">
        <v>217</v>
      </c>
      <c r="U188" t="str">
        <v>Wave Quest</v>
      </c>
    </row>
    <row r="189" spans="7:21" x14ac:dyDescent="0.25">
      <c r="G189" t="s">
        <v>346</v>
      </c>
      <c r="H189" s="3">
        <v>44808</v>
      </c>
      <c r="I189" t="s">
        <v>347</v>
      </c>
      <c r="J189" s="1">
        <v>5555210976</v>
      </c>
      <c r="K189" t="s">
        <v>47</v>
      </c>
      <c r="L189" t="s">
        <v>8</v>
      </c>
      <c r="U189" t="str">
        <v>Wave Reef</v>
      </c>
    </row>
    <row r="190" spans="7:21" x14ac:dyDescent="0.25">
      <c r="G190" t="s">
        <v>9</v>
      </c>
      <c r="H190" s="3">
        <v>44362</v>
      </c>
      <c r="I190" t="s">
        <v>348</v>
      </c>
      <c r="J190" s="1">
        <v>5555250851</v>
      </c>
      <c r="K190" t="s">
        <v>11</v>
      </c>
      <c r="L190" t="s">
        <v>12</v>
      </c>
      <c r="U190" t="str">
        <v>Wave Riders</v>
      </c>
    </row>
    <row r="191" spans="7:21" x14ac:dyDescent="0.25">
      <c r="G191" t="s">
        <v>128</v>
      </c>
      <c r="H191" s="3">
        <v>45024</v>
      </c>
      <c r="I191" t="s">
        <v>349</v>
      </c>
      <c r="J191" s="1">
        <v>5555301365</v>
      </c>
      <c r="K191" t="s">
        <v>130</v>
      </c>
      <c r="L191" t="s">
        <v>8</v>
      </c>
      <c r="U191" t="str">
        <v>Wave Runner Surf</v>
      </c>
    </row>
    <row r="192" spans="7:21" x14ac:dyDescent="0.25">
      <c r="G192" t="s">
        <v>254</v>
      </c>
      <c r="H192" s="3">
        <v>44980</v>
      </c>
      <c r="I192" t="s">
        <v>350</v>
      </c>
      <c r="J192" s="1">
        <v>5555367422</v>
      </c>
      <c r="K192" t="s">
        <v>133</v>
      </c>
      <c r="L192" t="s">
        <v>8</v>
      </c>
      <c r="U192" t="str">
        <v>Wave Seeker</v>
      </c>
    </row>
    <row r="193" spans="7:21" x14ac:dyDescent="0.25">
      <c r="G193" t="s">
        <v>351</v>
      </c>
      <c r="H193" s="3">
        <v>44958</v>
      </c>
      <c r="I193" t="s">
        <v>352</v>
      </c>
      <c r="J193" s="1">
        <v>5555376227</v>
      </c>
      <c r="K193" t="s">
        <v>45</v>
      </c>
      <c r="L193" t="s">
        <v>8</v>
      </c>
      <c r="U193" t="str">
        <v>Wave Serenity</v>
      </c>
    </row>
    <row r="194" spans="7:21" x14ac:dyDescent="0.25">
      <c r="G194" t="s">
        <v>353</v>
      </c>
      <c r="H194" s="3">
        <v>44519</v>
      </c>
      <c r="I194" t="s">
        <v>354</v>
      </c>
      <c r="J194" s="1">
        <v>5555390223</v>
      </c>
      <c r="K194" t="s">
        <v>15</v>
      </c>
      <c r="L194" t="s">
        <v>12</v>
      </c>
      <c r="U194" t="str">
        <v>Wave Tracker</v>
      </c>
    </row>
    <row r="195" spans="7:21" x14ac:dyDescent="0.25">
      <c r="G195" t="s">
        <v>195</v>
      </c>
      <c r="H195" s="3">
        <v>43918</v>
      </c>
      <c r="I195" t="s">
        <v>355</v>
      </c>
      <c r="J195" s="1">
        <v>5555405372</v>
      </c>
      <c r="K195" t="s">
        <v>64</v>
      </c>
      <c r="L195" t="s">
        <v>8</v>
      </c>
      <c r="U195" t="str">
        <v>Wave Whisperer</v>
      </c>
    </row>
    <row r="196" spans="7:21" x14ac:dyDescent="0.25">
      <c r="G196" t="s">
        <v>9</v>
      </c>
      <c r="H196" s="3">
        <v>45448</v>
      </c>
      <c r="I196" t="s">
        <v>356</v>
      </c>
      <c r="J196" s="1">
        <v>5555413940</v>
      </c>
      <c r="K196" t="s">
        <v>11</v>
      </c>
      <c r="L196" t="s">
        <v>12</v>
      </c>
      <c r="U196" t="str">
        <v>Wavefront Surf</v>
      </c>
    </row>
    <row r="197" spans="7:21" x14ac:dyDescent="0.25">
      <c r="G197" t="s">
        <v>82</v>
      </c>
      <c r="H197" s="3">
        <v>43889</v>
      </c>
      <c r="I197" t="s">
        <v>357</v>
      </c>
      <c r="J197" s="1">
        <v>5555429349</v>
      </c>
      <c r="K197" t="s">
        <v>84</v>
      </c>
      <c r="L197" t="s">
        <v>8</v>
      </c>
      <c r="U197" t="str">
        <v>Waves and Wonders</v>
      </c>
    </row>
    <row r="198" spans="7:21" x14ac:dyDescent="0.25">
      <c r="G198" t="s">
        <v>358</v>
      </c>
      <c r="H198" s="3">
        <v>43858</v>
      </c>
      <c r="I198" t="s">
        <v>359</v>
      </c>
      <c r="J198" s="1">
        <v>5555439207</v>
      </c>
      <c r="K198" t="s">
        <v>47</v>
      </c>
      <c r="L198" t="s">
        <v>8</v>
      </c>
      <c r="U198" t="str">
        <v>Waves Galore</v>
      </c>
    </row>
    <row r="199" spans="7:21" x14ac:dyDescent="0.25">
      <c r="G199" t="s">
        <v>360</v>
      </c>
      <c r="H199" s="3">
        <v>44754</v>
      </c>
      <c r="I199" t="s">
        <v>361</v>
      </c>
      <c r="J199" s="1">
        <v>5555470744</v>
      </c>
      <c r="K199" t="s">
        <v>142</v>
      </c>
      <c r="L199" t="s">
        <v>143</v>
      </c>
      <c r="U199" t="str">
        <v>Wavescape Surf</v>
      </c>
    </row>
    <row r="200" spans="7:21" x14ac:dyDescent="0.25">
      <c r="G200" t="s">
        <v>362</v>
      </c>
      <c r="H200" s="3">
        <v>44019</v>
      </c>
      <c r="I200" t="s">
        <v>363</v>
      </c>
      <c r="J200" s="1">
        <v>5555477156</v>
      </c>
      <c r="K200" t="s">
        <v>64</v>
      </c>
      <c r="L200" t="s">
        <v>8</v>
      </c>
    </row>
    <row r="201" spans="7:21" x14ac:dyDescent="0.25">
      <c r="G201" t="s">
        <v>236</v>
      </c>
      <c r="H201" s="3">
        <v>43963</v>
      </c>
      <c r="I201" t="s">
        <v>364</v>
      </c>
      <c r="J201" s="1">
        <v>5555489195</v>
      </c>
      <c r="K201" t="s">
        <v>15</v>
      </c>
      <c r="L201" t="s">
        <v>12</v>
      </c>
    </row>
    <row r="202" spans="7:21" x14ac:dyDescent="0.25">
      <c r="G202" t="s">
        <v>262</v>
      </c>
      <c r="H202" s="3">
        <v>44482</v>
      </c>
      <c r="I202" t="s">
        <v>365</v>
      </c>
      <c r="J202" s="1">
        <v>5555495875</v>
      </c>
      <c r="K202" t="s">
        <v>40</v>
      </c>
      <c r="L202" t="s">
        <v>8</v>
      </c>
    </row>
    <row r="203" spans="7:21" x14ac:dyDescent="0.25">
      <c r="G203" t="s">
        <v>366</v>
      </c>
      <c r="H203" s="3">
        <v>45322</v>
      </c>
      <c r="I203" t="s">
        <v>367</v>
      </c>
      <c r="J203" s="1">
        <v>5555514047</v>
      </c>
      <c r="K203" t="s">
        <v>89</v>
      </c>
      <c r="L203" t="s">
        <v>8</v>
      </c>
    </row>
    <row r="204" spans="7:21" x14ac:dyDescent="0.25">
      <c r="G204" t="s">
        <v>82</v>
      </c>
      <c r="H204" s="3">
        <v>43893</v>
      </c>
      <c r="I204" t="s">
        <v>368</v>
      </c>
      <c r="J204" s="1">
        <v>5555517188</v>
      </c>
      <c r="K204" t="s">
        <v>84</v>
      </c>
      <c r="L204" t="s">
        <v>8</v>
      </c>
    </row>
    <row r="205" spans="7:21" x14ac:dyDescent="0.25">
      <c r="G205" t="s">
        <v>369</v>
      </c>
      <c r="H205" s="3">
        <v>45279</v>
      </c>
      <c r="I205" t="s">
        <v>370</v>
      </c>
      <c r="J205" s="1">
        <v>5555531047</v>
      </c>
      <c r="K205" t="s">
        <v>50</v>
      </c>
      <c r="L205" t="s">
        <v>8</v>
      </c>
    </row>
    <row r="206" spans="7:21" x14ac:dyDescent="0.25">
      <c r="G206" t="s">
        <v>371</v>
      </c>
      <c r="H206" s="3">
        <v>44374</v>
      </c>
      <c r="I206" t="s">
        <v>372</v>
      </c>
      <c r="J206" s="1">
        <v>5555541285</v>
      </c>
      <c r="K206" t="s">
        <v>50</v>
      </c>
      <c r="L206" t="s">
        <v>8</v>
      </c>
    </row>
    <row r="207" spans="7:21" x14ac:dyDescent="0.25">
      <c r="G207" t="s">
        <v>93</v>
      </c>
      <c r="H207" s="3">
        <v>44887</v>
      </c>
      <c r="I207" t="s">
        <v>373</v>
      </c>
      <c r="J207" s="1">
        <v>5555542841</v>
      </c>
      <c r="K207" t="s">
        <v>40</v>
      </c>
      <c r="L207" t="s">
        <v>8</v>
      </c>
    </row>
    <row r="208" spans="7:21" x14ac:dyDescent="0.25">
      <c r="G208" t="s">
        <v>90</v>
      </c>
      <c r="H208" s="3">
        <v>43969</v>
      </c>
      <c r="I208" t="s">
        <v>374</v>
      </c>
      <c r="J208" s="1">
        <v>5555543828</v>
      </c>
      <c r="K208" t="s">
        <v>89</v>
      </c>
      <c r="L208" t="s">
        <v>8</v>
      </c>
    </row>
    <row r="209" spans="7:12" x14ac:dyDescent="0.25">
      <c r="G209" t="s">
        <v>375</v>
      </c>
      <c r="H209" s="3">
        <v>44074</v>
      </c>
      <c r="I209" t="s">
        <v>376</v>
      </c>
      <c r="J209" s="1">
        <v>5555565157</v>
      </c>
      <c r="K209" t="s">
        <v>34</v>
      </c>
      <c r="L209" t="s">
        <v>12</v>
      </c>
    </row>
    <row r="210" spans="7:12" x14ac:dyDescent="0.25">
      <c r="G210" t="s">
        <v>262</v>
      </c>
      <c r="H210" s="3">
        <v>44644</v>
      </c>
      <c r="I210" t="s">
        <v>377</v>
      </c>
      <c r="J210" s="1">
        <v>5555569215</v>
      </c>
      <c r="K210" t="s">
        <v>40</v>
      </c>
      <c r="L210" t="s">
        <v>8</v>
      </c>
    </row>
    <row r="211" spans="7:12" x14ac:dyDescent="0.25">
      <c r="G211" t="s">
        <v>212</v>
      </c>
      <c r="H211" s="3">
        <v>44648</v>
      </c>
      <c r="I211" t="s">
        <v>378</v>
      </c>
      <c r="J211" s="1">
        <v>5555574775</v>
      </c>
      <c r="K211" t="s">
        <v>24</v>
      </c>
      <c r="L211" t="s">
        <v>12</v>
      </c>
    </row>
    <row r="212" spans="7:12" x14ac:dyDescent="0.25">
      <c r="G212" t="s">
        <v>379</v>
      </c>
      <c r="H212" s="3">
        <v>43972</v>
      </c>
      <c r="I212" t="s">
        <v>380</v>
      </c>
      <c r="J212" s="1">
        <v>5555584792</v>
      </c>
      <c r="K212" t="s">
        <v>130</v>
      </c>
      <c r="L212" t="s">
        <v>8</v>
      </c>
    </row>
    <row r="213" spans="7:12" x14ac:dyDescent="0.25">
      <c r="G213" t="s">
        <v>381</v>
      </c>
      <c r="H213" s="3">
        <v>44173</v>
      </c>
      <c r="I213" t="s">
        <v>286</v>
      </c>
      <c r="J213" s="1">
        <v>5555592039</v>
      </c>
      <c r="K213" t="s">
        <v>31</v>
      </c>
      <c r="L213" t="s">
        <v>12</v>
      </c>
    </row>
    <row r="214" spans="7:12" x14ac:dyDescent="0.25">
      <c r="G214" t="s">
        <v>214</v>
      </c>
      <c r="H214" s="3">
        <v>45252</v>
      </c>
      <c r="I214" t="s">
        <v>382</v>
      </c>
      <c r="J214" s="1">
        <v>5555596201</v>
      </c>
      <c r="K214" t="s">
        <v>216</v>
      </c>
      <c r="L214" t="s">
        <v>217</v>
      </c>
    </row>
    <row r="215" spans="7:12" x14ac:dyDescent="0.25">
      <c r="G215" t="s">
        <v>256</v>
      </c>
      <c r="H215" s="3">
        <v>44028</v>
      </c>
      <c r="I215" t="s">
        <v>383</v>
      </c>
      <c r="J215" s="1">
        <v>5555606782</v>
      </c>
      <c r="K215" t="s">
        <v>7</v>
      </c>
      <c r="L215" t="s">
        <v>8</v>
      </c>
    </row>
    <row r="216" spans="7:12" x14ac:dyDescent="0.25">
      <c r="G216" t="s">
        <v>304</v>
      </c>
      <c r="H216" s="3">
        <v>45237</v>
      </c>
      <c r="I216" t="s">
        <v>384</v>
      </c>
      <c r="J216" s="1">
        <v>5555620239</v>
      </c>
      <c r="K216" t="s">
        <v>45</v>
      </c>
      <c r="L216" t="s">
        <v>8</v>
      </c>
    </row>
    <row r="217" spans="7:12" x14ac:dyDescent="0.25">
      <c r="G217" t="s">
        <v>369</v>
      </c>
      <c r="H217" s="3">
        <v>44717</v>
      </c>
      <c r="I217" t="s">
        <v>385</v>
      </c>
      <c r="J217" s="1">
        <v>5555637066</v>
      </c>
      <c r="K217" t="s">
        <v>50</v>
      </c>
      <c r="L217" t="s">
        <v>8</v>
      </c>
    </row>
    <row r="218" spans="7:12" x14ac:dyDescent="0.25">
      <c r="G218" t="s">
        <v>386</v>
      </c>
      <c r="H218" s="3">
        <v>43889</v>
      </c>
      <c r="I218" t="s">
        <v>387</v>
      </c>
      <c r="J218" s="1">
        <v>5555652879</v>
      </c>
      <c r="K218" t="s">
        <v>101</v>
      </c>
      <c r="L218" t="s">
        <v>8</v>
      </c>
    </row>
    <row r="219" spans="7:12" x14ac:dyDescent="0.25">
      <c r="G219" t="s">
        <v>71</v>
      </c>
      <c r="H219" s="3">
        <v>45191</v>
      </c>
      <c r="I219" t="s">
        <v>388</v>
      </c>
      <c r="J219" s="1">
        <v>5555658439</v>
      </c>
      <c r="K219" t="s">
        <v>37</v>
      </c>
      <c r="L219" t="s">
        <v>8</v>
      </c>
    </row>
    <row r="220" spans="7:12" x14ac:dyDescent="0.25">
      <c r="G220" t="s">
        <v>389</v>
      </c>
      <c r="H220" s="3">
        <v>44421</v>
      </c>
      <c r="I220" t="s">
        <v>390</v>
      </c>
      <c r="J220" s="1">
        <v>5555658760</v>
      </c>
      <c r="K220" t="s">
        <v>11</v>
      </c>
      <c r="L220" t="s">
        <v>12</v>
      </c>
    </row>
    <row r="221" spans="7:12" x14ac:dyDescent="0.25">
      <c r="G221" t="s">
        <v>153</v>
      </c>
      <c r="H221" s="3">
        <v>45044</v>
      </c>
      <c r="I221" t="s">
        <v>391</v>
      </c>
      <c r="J221" s="1">
        <v>5555681050</v>
      </c>
      <c r="K221" t="s">
        <v>155</v>
      </c>
      <c r="L221" t="s">
        <v>8</v>
      </c>
    </row>
    <row r="222" spans="7:12" x14ac:dyDescent="0.25">
      <c r="G222" t="s">
        <v>392</v>
      </c>
      <c r="H222" s="3">
        <v>45468</v>
      </c>
      <c r="I222" t="s">
        <v>393</v>
      </c>
      <c r="J222" s="1">
        <v>5555725992</v>
      </c>
      <c r="K222" t="s">
        <v>58</v>
      </c>
      <c r="L222" t="s">
        <v>8</v>
      </c>
    </row>
    <row r="223" spans="7:12" x14ac:dyDescent="0.25">
      <c r="G223" t="s">
        <v>394</v>
      </c>
      <c r="H223" s="3">
        <v>43853</v>
      </c>
      <c r="I223" t="s">
        <v>395</v>
      </c>
      <c r="J223" s="1">
        <v>5555745665</v>
      </c>
      <c r="K223" t="s">
        <v>84</v>
      </c>
      <c r="L223" t="s">
        <v>8</v>
      </c>
    </row>
    <row r="224" spans="7:12" x14ac:dyDescent="0.25">
      <c r="G224" t="s">
        <v>195</v>
      </c>
      <c r="H224" s="3">
        <v>45142</v>
      </c>
      <c r="I224" t="s">
        <v>396</v>
      </c>
      <c r="J224" s="1">
        <v>5555758004</v>
      </c>
      <c r="K224" t="s">
        <v>64</v>
      </c>
      <c r="L224" t="s">
        <v>8</v>
      </c>
    </row>
    <row r="225" spans="7:12" x14ac:dyDescent="0.25">
      <c r="G225" t="s">
        <v>167</v>
      </c>
      <c r="H225" s="3">
        <v>43961</v>
      </c>
      <c r="I225" t="s">
        <v>397</v>
      </c>
      <c r="J225" s="1">
        <v>5555770114</v>
      </c>
      <c r="K225" t="s">
        <v>58</v>
      </c>
      <c r="L225" t="s">
        <v>8</v>
      </c>
    </row>
    <row r="226" spans="7:12" x14ac:dyDescent="0.25">
      <c r="G226" t="s">
        <v>398</v>
      </c>
      <c r="H226" s="3">
        <v>44846</v>
      </c>
      <c r="I226" t="s">
        <v>399</v>
      </c>
      <c r="J226" s="1">
        <v>5555771174</v>
      </c>
      <c r="K226" t="s">
        <v>34</v>
      </c>
      <c r="L226" t="s">
        <v>12</v>
      </c>
    </row>
    <row r="227" spans="7:12" x14ac:dyDescent="0.25">
      <c r="G227" t="s">
        <v>228</v>
      </c>
      <c r="H227" s="3">
        <v>44778</v>
      </c>
      <c r="I227" t="s">
        <v>400</v>
      </c>
      <c r="J227" s="1">
        <v>5555821501</v>
      </c>
      <c r="K227" t="s">
        <v>61</v>
      </c>
      <c r="L227" t="s">
        <v>12</v>
      </c>
    </row>
    <row r="228" spans="7:12" x14ac:dyDescent="0.25">
      <c r="G228" t="s">
        <v>292</v>
      </c>
      <c r="H228" s="3">
        <v>45466</v>
      </c>
      <c r="I228" t="s">
        <v>401</v>
      </c>
      <c r="J228" s="1">
        <v>5555845354</v>
      </c>
      <c r="K228" t="s">
        <v>50</v>
      </c>
      <c r="L228" t="s">
        <v>8</v>
      </c>
    </row>
    <row r="229" spans="7:12" x14ac:dyDescent="0.25">
      <c r="G229" t="s">
        <v>71</v>
      </c>
      <c r="H229" s="3">
        <v>45472</v>
      </c>
      <c r="I229" t="s">
        <v>402</v>
      </c>
      <c r="J229" s="1">
        <v>5555854894</v>
      </c>
      <c r="K229" t="s">
        <v>37</v>
      </c>
      <c r="L229" t="s">
        <v>8</v>
      </c>
    </row>
    <row r="230" spans="7:12" x14ac:dyDescent="0.25">
      <c r="G230" t="s">
        <v>358</v>
      </c>
      <c r="H230" s="3">
        <v>44434</v>
      </c>
      <c r="I230" t="s">
        <v>403</v>
      </c>
      <c r="J230" s="1">
        <v>5555870995</v>
      </c>
      <c r="K230" t="s">
        <v>47</v>
      </c>
      <c r="L230" t="s">
        <v>8</v>
      </c>
    </row>
    <row r="231" spans="7:12" x14ac:dyDescent="0.25">
      <c r="G231" t="s">
        <v>99</v>
      </c>
      <c r="H231" s="3">
        <v>45405</v>
      </c>
      <c r="I231" t="s">
        <v>404</v>
      </c>
      <c r="J231" s="1">
        <v>5555900745</v>
      </c>
      <c r="K231" t="s">
        <v>101</v>
      </c>
      <c r="L231" t="s">
        <v>8</v>
      </c>
    </row>
    <row r="232" spans="7:12" x14ac:dyDescent="0.25">
      <c r="G232" t="s">
        <v>35</v>
      </c>
      <c r="H232" s="3">
        <v>44366</v>
      </c>
      <c r="I232" t="s">
        <v>405</v>
      </c>
      <c r="J232" s="1">
        <v>5555905750</v>
      </c>
      <c r="K232" t="s">
        <v>37</v>
      </c>
      <c r="L232" t="s">
        <v>8</v>
      </c>
    </row>
    <row r="233" spans="7:12" x14ac:dyDescent="0.25">
      <c r="G233" t="s">
        <v>371</v>
      </c>
      <c r="H233" s="3">
        <v>44084</v>
      </c>
      <c r="I233" t="s">
        <v>406</v>
      </c>
      <c r="J233" s="1">
        <v>5555916341</v>
      </c>
      <c r="K233" t="s">
        <v>50</v>
      </c>
      <c r="L233" t="s">
        <v>8</v>
      </c>
    </row>
    <row r="234" spans="7:12" x14ac:dyDescent="0.25">
      <c r="G234" t="s">
        <v>271</v>
      </c>
      <c r="H234" s="3">
        <v>44683</v>
      </c>
      <c r="I234" t="s">
        <v>407</v>
      </c>
      <c r="J234" s="1">
        <v>5555951020</v>
      </c>
      <c r="K234" t="s">
        <v>18</v>
      </c>
      <c r="L234" t="s">
        <v>12</v>
      </c>
    </row>
    <row r="235" spans="7:12" x14ac:dyDescent="0.25">
      <c r="G235" t="s">
        <v>408</v>
      </c>
      <c r="H235" s="3">
        <v>44487</v>
      </c>
      <c r="I235" t="s">
        <v>409</v>
      </c>
      <c r="J235" s="1">
        <v>5555960721</v>
      </c>
      <c r="K235" t="s">
        <v>120</v>
      </c>
      <c r="L235" t="s">
        <v>8</v>
      </c>
    </row>
    <row r="236" spans="7:12" x14ac:dyDescent="0.25">
      <c r="G236" t="s">
        <v>265</v>
      </c>
      <c r="H236" s="3">
        <v>44278</v>
      </c>
      <c r="I236" t="s">
        <v>410</v>
      </c>
      <c r="J236" s="1">
        <v>5555967593</v>
      </c>
      <c r="K236" t="s">
        <v>34</v>
      </c>
      <c r="L236" t="s">
        <v>12</v>
      </c>
    </row>
    <row r="237" spans="7:12" x14ac:dyDescent="0.25">
      <c r="G237" t="s">
        <v>411</v>
      </c>
      <c r="H237" s="3">
        <v>43884</v>
      </c>
      <c r="I237" t="s">
        <v>412</v>
      </c>
      <c r="J237" s="1">
        <v>5555980518</v>
      </c>
      <c r="K237" t="s">
        <v>120</v>
      </c>
      <c r="L237" t="s">
        <v>8</v>
      </c>
    </row>
    <row r="238" spans="7:12" x14ac:dyDescent="0.25">
      <c r="G238" t="s">
        <v>126</v>
      </c>
      <c r="H238" s="3">
        <v>44461</v>
      </c>
      <c r="I238" t="s">
        <v>413</v>
      </c>
      <c r="J238" s="1">
        <v>5555995660</v>
      </c>
      <c r="K238" t="s">
        <v>7</v>
      </c>
      <c r="L238" t="s">
        <v>8</v>
      </c>
    </row>
    <row r="239" spans="7:12" x14ac:dyDescent="0.25">
      <c r="G239" t="s">
        <v>35</v>
      </c>
      <c r="H239" s="3">
        <v>45426</v>
      </c>
      <c r="I239" t="s">
        <v>414</v>
      </c>
      <c r="J239" s="1">
        <v>5556010313</v>
      </c>
      <c r="K239" t="s">
        <v>37</v>
      </c>
      <c r="L239" t="s">
        <v>8</v>
      </c>
    </row>
    <row r="240" spans="7:12" x14ac:dyDescent="0.25">
      <c r="G240" t="s">
        <v>415</v>
      </c>
      <c r="H240" s="3">
        <v>44476</v>
      </c>
      <c r="I240" t="s">
        <v>416</v>
      </c>
      <c r="J240" s="1">
        <v>5556045406</v>
      </c>
      <c r="K240" t="s">
        <v>110</v>
      </c>
      <c r="L240" t="s">
        <v>8</v>
      </c>
    </row>
    <row r="241" spans="7:12" x14ac:dyDescent="0.25">
      <c r="G241" t="s">
        <v>145</v>
      </c>
      <c r="H241" s="3">
        <v>45130</v>
      </c>
      <c r="I241" t="s">
        <v>417</v>
      </c>
      <c r="J241" s="1">
        <v>5556057563</v>
      </c>
      <c r="K241" t="s">
        <v>64</v>
      </c>
      <c r="L241" t="s">
        <v>8</v>
      </c>
    </row>
    <row r="242" spans="7:12" x14ac:dyDescent="0.25">
      <c r="G242" t="s">
        <v>201</v>
      </c>
      <c r="H242" s="3">
        <v>45154</v>
      </c>
      <c r="I242" t="s">
        <v>418</v>
      </c>
      <c r="J242" s="1">
        <v>5556059651</v>
      </c>
      <c r="K242" t="s">
        <v>203</v>
      </c>
      <c r="L242" t="s">
        <v>12</v>
      </c>
    </row>
    <row r="243" spans="7:12" x14ac:dyDescent="0.25">
      <c r="G243" t="s">
        <v>48</v>
      </c>
      <c r="H243" s="3">
        <v>44215</v>
      </c>
      <c r="I243" t="s">
        <v>419</v>
      </c>
      <c r="J243" s="1">
        <v>5556078748</v>
      </c>
      <c r="K243" t="s">
        <v>50</v>
      </c>
      <c r="L243" t="s">
        <v>8</v>
      </c>
    </row>
    <row r="244" spans="7:12" x14ac:dyDescent="0.25">
      <c r="G244" t="s">
        <v>709</v>
      </c>
      <c r="H244" s="3">
        <v>44994</v>
      </c>
      <c r="I244" t="s">
        <v>420</v>
      </c>
      <c r="J244" s="1">
        <v>5556090430</v>
      </c>
      <c r="K244" t="s">
        <v>18</v>
      </c>
      <c r="L244" t="s">
        <v>12</v>
      </c>
    </row>
    <row r="245" spans="7:12" x14ac:dyDescent="0.25">
      <c r="G245" t="s">
        <v>316</v>
      </c>
      <c r="H245" s="3">
        <v>44156</v>
      </c>
      <c r="I245" t="s">
        <v>421</v>
      </c>
      <c r="J245" s="1">
        <v>5556123268</v>
      </c>
      <c r="K245" t="s">
        <v>203</v>
      </c>
      <c r="L245" t="s">
        <v>12</v>
      </c>
    </row>
    <row r="246" spans="7:12" x14ac:dyDescent="0.25">
      <c r="G246" t="s">
        <v>422</v>
      </c>
      <c r="H246" s="3">
        <v>43941</v>
      </c>
      <c r="I246" t="s">
        <v>423</v>
      </c>
      <c r="J246" s="1">
        <v>5556133958</v>
      </c>
      <c r="K246" t="s">
        <v>89</v>
      </c>
      <c r="L246" t="s">
        <v>8</v>
      </c>
    </row>
    <row r="247" spans="7:12" x14ac:dyDescent="0.25">
      <c r="G247" t="s">
        <v>424</v>
      </c>
      <c r="H247" s="3">
        <v>44596</v>
      </c>
      <c r="I247" t="s">
        <v>425</v>
      </c>
      <c r="J247" s="1">
        <v>5556137341</v>
      </c>
      <c r="K247" t="s">
        <v>45</v>
      </c>
      <c r="L247" t="s">
        <v>8</v>
      </c>
    </row>
    <row r="248" spans="7:12" x14ac:dyDescent="0.25">
      <c r="G248" t="s">
        <v>95</v>
      </c>
      <c r="H248" s="3">
        <v>44467</v>
      </c>
      <c r="I248" t="s">
        <v>426</v>
      </c>
      <c r="J248" s="1">
        <v>5556143811</v>
      </c>
      <c r="K248" t="s">
        <v>7</v>
      </c>
      <c r="L248" t="s">
        <v>8</v>
      </c>
    </row>
    <row r="249" spans="7:12" x14ac:dyDescent="0.25">
      <c r="G249" t="s">
        <v>321</v>
      </c>
      <c r="H249" s="3">
        <v>44904</v>
      </c>
      <c r="I249" t="s">
        <v>427</v>
      </c>
      <c r="J249" s="1">
        <v>5556145451</v>
      </c>
      <c r="K249" t="s">
        <v>18</v>
      </c>
      <c r="L249" t="s">
        <v>12</v>
      </c>
    </row>
    <row r="250" spans="7:12" x14ac:dyDescent="0.25">
      <c r="G250" t="s">
        <v>336</v>
      </c>
      <c r="H250" s="3">
        <v>44134</v>
      </c>
      <c r="I250" t="s">
        <v>428</v>
      </c>
      <c r="J250" s="1">
        <v>5556150665</v>
      </c>
      <c r="K250" t="s">
        <v>34</v>
      </c>
      <c r="L250" t="s">
        <v>12</v>
      </c>
    </row>
    <row r="251" spans="7:12" x14ac:dyDescent="0.25">
      <c r="G251" t="s">
        <v>429</v>
      </c>
      <c r="H251" s="3">
        <v>44280</v>
      </c>
      <c r="I251" t="s">
        <v>430</v>
      </c>
      <c r="J251" s="1">
        <v>5556171461</v>
      </c>
      <c r="K251" t="s">
        <v>11</v>
      </c>
      <c r="L251" t="s">
        <v>12</v>
      </c>
    </row>
    <row r="252" spans="7:12" x14ac:dyDescent="0.25">
      <c r="G252" t="s">
        <v>431</v>
      </c>
      <c r="H252" s="3">
        <v>45294</v>
      </c>
      <c r="I252" t="s">
        <v>432</v>
      </c>
      <c r="J252" s="1">
        <v>5556184819</v>
      </c>
      <c r="K252" t="s">
        <v>27</v>
      </c>
      <c r="L252" t="s">
        <v>28</v>
      </c>
    </row>
    <row r="253" spans="7:12" x14ac:dyDescent="0.25">
      <c r="G253" t="s">
        <v>332</v>
      </c>
      <c r="H253" s="3">
        <v>44753</v>
      </c>
      <c r="I253" t="s">
        <v>433</v>
      </c>
      <c r="J253" s="1">
        <v>5556191355</v>
      </c>
      <c r="K253" t="s">
        <v>18</v>
      </c>
      <c r="L253" t="s">
        <v>12</v>
      </c>
    </row>
    <row r="254" spans="7:12" x14ac:dyDescent="0.25">
      <c r="G254" t="s">
        <v>434</v>
      </c>
      <c r="H254" s="3">
        <v>45472</v>
      </c>
      <c r="I254" t="s">
        <v>435</v>
      </c>
      <c r="J254" s="1">
        <v>5556201939</v>
      </c>
      <c r="K254" t="s">
        <v>67</v>
      </c>
      <c r="L254" t="s">
        <v>8</v>
      </c>
    </row>
    <row r="255" spans="7:12" x14ac:dyDescent="0.25">
      <c r="G255" t="s">
        <v>319</v>
      </c>
      <c r="H255" s="3">
        <v>45447</v>
      </c>
      <c r="I255" t="s">
        <v>436</v>
      </c>
      <c r="J255" s="1">
        <v>5556268343</v>
      </c>
      <c r="K255" t="s">
        <v>47</v>
      </c>
      <c r="L255" t="s">
        <v>8</v>
      </c>
    </row>
    <row r="256" spans="7:12" x14ac:dyDescent="0.25">
      <c r="G256" t="s">
        <v>437</v>
      </c>
      <c r="H256" s="3">
        <v>44549</v>
      </c>
      <c r="I256" t="s">
        <v>438</v>
      </c>
      <c r="J256" s="1">
        <v>5556273522</v>
      </c>
      <c r="K256" t="s">
        <v>45</v>
      </c>
      <c r="L256" t="s">
        <v>8</v>
      </c>
    </row>
    <row r="257" spans="7:12" x14ac:dyDescent="0.25">
      <c r="G257" t="s">
        <v>434</v>
      </c>
      <c r="H257" s="3">
        <v>44785</v>
      </c>
      <c r="I257" t="s">
        <v>439</v>
      </c>
      <c r="J257" s="1">
        <v>5556293919</v>
      </c>
      <c r="K257" t="s">
        <v>67</v>
      </c>
      <c r="L257" t="s">
        <v>8</v>
      </c>
    </row>
    <row r="258" spans="7:12" x14ac:dyDescent="0.25">
      <c r="G258" t="s">
        <v>440</v>
      </c>
      <c r="H258" s="3">
        <v>44329</v>
      </c>
      <c r="I258" t="s">
        <v>441</v>
      </c>
      <c r="J258" s="1">
        <v>5556318220</v>
      </c>
      <c r="K258" t="s">
        <v>133</v>
      </c>
      <c r="L258" t="s">
        <v>8</v>
      </c>
    </row>
    <row r="259" spans="7:12" x14ac:dyDescent="0.25">
      <c r="G259" t="s">
        <v>437</v>
      </c>
      <c r="H259" s="3">
        <v>45067</v>
      </c>
      <c r="I259" t="s">
        <v>442</v>
      </c>
      <c r="J259" s="1">
        <v>5556318343</v>
      </c>
      <c r="K259" t="s">
        <v>45</v>
      </c>
      <c r="L259" t="s">
        <v>8</v>
      </c>
    </row>
    <row r="260" spans="7:12" x14ac:dyDescent="0.25">
      <c r="G260" t="s">
        <v>443</v>
      </c>
      <c r="H260" s="3">
        <v>45379</v>
      </c>
      <c r="I260" t="s">
        <v>444</v>
      </c>
      <c r="J260" s="1">
        <v>5556333123</v>
      </c>
      <c r="K260" t="s">
        <v>130</v>
      </c>
      <c r="L260" t="s">
        <v>8</v>
      </c>
    </row>
    <row r="261" spans="7:12" x14ac:dyDescent="0.25">
      <c r="G261" t="s">
        <v>351</v>
      </c>
      <c r="H261" s="3">
        <v>43988</v>
      </c>
      <c r="I261" t="s">
        <v>445</v>
      </c>
      <c r="J261" s="1">
        <v>5556334783</v>
      </c>
      <c r="K261" t="s">
        <v>45</v>
      </c>
      <c r="L261" t="s">
        <v>8</v>
      </c>
    </row>
    <row r="262" spans="7:12" x14ac:dyDescent="0.25">
      <c r="G262" t="s">
        <v>415</v>
      </c>
      <c r="H262" s="3">
        <v>43863</v>
      </c>
      <c r="I262" t="s">
        <v>446</v>
      </c>
      <c r="J262" s="1">
        <v>5556344021</v>
      </c>
      <c r="K262" t="s">
        <v>110</v>
      </c>
      <c r="L262" t="s">
        <v>8</v>
      </c>
    </row>
    <row r="263" spans="7:12" x14ac:dyDescent="0.25">
      <c r="G263" t="s">
        <v>351</v>
      </c>
      <c r="H263" s="3">
        <v>44619</v>
      </c>
      <c r="I263" t="s">
        <v>447</v>
      </c>
      <c r="J263" s="1">
        <v>5556349661</v>
      </c>
      <c r="K263" t="s">
        <v>45</v>
      </c>
      <c r="L263" t="s">
        <v>8</v>
      </c>
    </row>
    <row r="264" spans="7:12" x14ac:dyDescent="0.25">
      <c r="G264" t="s">
        <v>448</v>
      </c>
      <c r="H264" s="3">
        <v>44005</v>
      </c>
      <c r="I264" t="s">
        <v>449</v>
      </c>
      <c r="J264" s="1">
        <v>5556365520</v>
      </c>
      <c r="K264" t="s">
        <v>53</v>
      </c>
      <c r="L264" t="s">
        <v>8</v>
      </c>
    </row>
    <row r="265" spans="7:12" x14ac:dyDescent="0.25">
      <c r="G265" t="s">
        <v>381</v>
      </c>
      <c r="H265" s="3">
        <v>44022</v>
      </c>
      <c r="I265" t="s">
        <v>451</v>
      </c>
      <c r="J265" s="1">
        <v>5556392699</v>
      </c>
      <c r="K265" t="s">
        <v>31</v>
      </c>
      <c r="L265" t="s">
        <v>12</v>
      </c>
    </row>
    <row r="266" spans="7:12" x14ac:dyDescent="0.25">
      <c r="G266" t="s">
        <v>452</v>
      </c>
      <c r="H266" s="3">
        <v>45360</v>
      </c>
      <c r="I266" t="s">
        <v>453</v>
      </c>
      <c r="J266" s="1">
        <v>5556434174</v>
      </c>
      <c r="K266" t="s">
        <v>7</v>
      </c>
      <c r="L266" t="s">
        <v>8</v>
      </c>
    </row>
    <row r="267" spans="7:12" x14ac:dyDescent="0.25">
      <c r="G267" t="s">
        <v>454</v>
      </c>
      <c r="H267" s="3">
        <v>44484</v>
      </c>
      <c r="I267" t="s">
        <v>455</v>
      </c>
      <c r="J267" s="1">
        <v>5556449407</v>
      </c>
      <c r="K267" t="s">
        <v>155</v>
      </c>
      <c r="L267" t="s">
        <v>8</v>
      </c>
    </row>
    <row r="268" spans="7:12" x14ac:dyDescent="0.25">
      <c r="G268" t="s">
        <v>234</v>
      </c>
      <c r="H268" s="3">
        <v>45296</v>
      </c>
      <c r="I268" t="s">
        <v>456</v>
      </c>
      <c r="J268" s="1">
        <v>5556449700</v>
      </c>
      <c r="K268" t="s">
        <v>67</v>
      </c>
      <c r="L268" t="s">
        <v>8</v>
      </c>
    </row>
    <row r="269" spans="7:12" x14ac:dyDescent="0.25">
      <c r="G269" t="s">
        <v>457</v>
      </c>
      <c r="H269" s="3">
        <v>44374</v>
      </c>
      <c r="I269" t="s">
        <v>458</v>
      </c>
      <c r="J269" s="1">
        <v>5556472102</v>
      </c>
      <c r="K269" t="s">
        <v>64</v>
      </c>
      <c r="L269" t="s">
        <v>8</v>
      </c>
    </row>
    <row r="270" spans="7:12" x14ac:dyDescent="0.25">
      <c r="G270" t="s">
        <v>284</v>
      </c>
      <c r="H270" s="3">
        <v>44557</v>
      </c>
      <c r="I270" t="s">
        <v>459</v>
      </c>
      <c r="J270" s="1">
        <v>5556486326</v>
      </c>
      <c r="K270" t="s">
        <v>58</v>
      </c>
      <c r="L270" t="s">
        <v>8</v>
      </c>
    </row>
    <row r="271" spans="7:12" x14ac:dyDescent="0.25">
      <c r="G271" t="s">
        <v>346</v>
      </c>
      <c r="H271" s="3">
        <v>44845</v>
      </c>
      <c r="I271" t="s">
        <v>460</v>
      </c>
      <c r="J271" s="1">
        <v>5556492695</v>
      </c>
      <c r="K271" t="s">
        <v>47</v>
      </c>
      <c r="L271" t="s">
        <v>8</v>
      </c>
    </row>
    <row r="272" spans="7:12" x14ac:dyDescent="0.25">
      <c r="G272" t="s">
        <v>408</v>
      </c>
      <c r="H272" s="3">
        <v>44044</v>
      </c>
      <c r="I272" t="s">
        <v>461</v>
      </c>
      <c r="J272" s="1">
        <v>5556496310</v>
      </c>
      <c r="K272" t="s">
        <v>120</v>
      </c>
      <c r="L272" t="s">
        <v>8</v>
      </c>
    </row>
    <row r="273" spans="7:12" x14ac:dyDescent="0.25">
      <c r="G273" t="s">
        <v>176</v>
      </c>
      <c r="H273" s="3">
        <v>45010</v>
      </c>
      <c r="I273" t="s">
        <v>462</v>
      </c>
      <c r="J273" s="1">
        <v>5556496355</v>
      </c>
      <c r="K273" t="s">
        <v>67</v>
      </c>
      <c r="L273" t="s">
        <v>8</v>
      </c>
    </row>
    <row r="274" spans="7:12" x14ac:dyDescent="0.25">
      <c r="G274" t="s">
        <v>228</v>
      </c>
      <c r="H274" s="3">
        <v>44856</v>
      </c>
      <c r="I274" t="s">
        <v>463</v>
      </c>
      <c r="J274" s="1">
        <v>5556546952</v>
      </c>
      <c r="K274" t="s">
        <v>61</v>
      </c>
      <c r="L274" t="s">
        <v>12</v>
      </c>
    </row>
    <row r="275" spans="7:12" x14ac:dyDescent="0.25">
      <c r="G275" t="s">
        <v>19</v>
      </c>
      <c r="H275" s="3">
        <v>44607</v>
      </c>
      <c r="I275" t="s">
        <v>464</v>
      </c>
      <c r="J275" s="1">
        <v>5556552920</v>
      </c>
      <c r="K275" t="s">
        <v>21</v>
      </c>
      <c r="L275" t="s">
        <v>12</v>
      </c>
    </row>
    <row r="276" spans="7:12" x14ac:dyDescent="0.25">
      <c r="G276" t="s">
        <v>465</v>
      </c>
      <c r="H276" s="3">
        <v>44663</v>
      </c>
      <c r="I276" t="s">
        <v>466</v>
      </c>
      <c r="J276" s="1">
        <v>5556553281</v>
      </c>
      <c r="K276" t="s">
        <v>130</v>
      </c>
      <c r="L276" t="s">
        <v>8</v>
      </c>
    </row>
    <row r="277" spans="7:12" x14ac:dyDescent="0.25">
      <c r="G277" t="s">
        <v>260</v>
      </c>
      <c r="H277" s="3">
        <v>44953</v>
      </c>
      <c r="I277" t="s">
        <v>467</v>
      </c>
      <c r="J277" s="1">
        <v>5556578357</v>
      </c>
      <c r="K277" t="s">
        <v>64</v>
      </c>
      <c r="L277" t="s">
        <v>8</v>
      </c>
    </row>
    <row r="278" spans="7:12" x14ac:dyDescent="0.25">
      <c r="G278" t="s">
        <v>468</v>
      </c>
      <c r="H278" s="3">
        <v>45287</v>
      </c>
      <c r="I278" t="s">
        <v>469</v>
      </c>
      <c r="J278" s="1">
        <v>5556617055</v>
      </c>
      <c r="K278" t="s">
        <v>40</v>
      </c>
      <c r="L278" t="s">
        <v>8</v>
      </c>
    </row>
    <row r="279" spans="7:12" x14ac:dyDescent="0.25">
      <c r="G279" t="s">
        <v>165</v>
      </c>
      <c r="H279" s="3">
        <v>44893</v>
      </c>
      <c r="I279" t="s">
        <v>470</v>
      </c>
      <c r="J279" s="1">
        <v>5556617388</v>
      </c>
      <c r="K279" t="s">
        <v>101</v>
      </c>
      <c r="L279" t="s">
        <v>8</v>
      </c>
    </row>
    <row r="280" spans="7:12" x14ac:dyDescent="0.25">
      <c r="G280" t="s">
        <v>371</v>
      </c>
      <c r="H280" s="3">
        <v>45184</v>
      </c>
      <c r="I280" t="s">
        <v>471</v>
      </c>
      <c r="J280" s="1">
        <v>5556645363</v>
      </c>
      <c r="K280" t="s">
        <v>50</v>
      </c>
      <c r="L280" t="s">
        <v>8</v>
      </c>
    </row>
    <row r="281" spans="7:12" x14ac:dyDescent="0.25">
      <c r="G281" t="s">
        <v>379</v>
      </c>
      <c r="H281" s="3">
        <v>44173</v>
      </c>
      <c r="I281" t="s">
        <v>472</v>
      </c>
      <c r="J281" s="1">
        <v>5556660371</v>
      </c>
      <c r="K281" t="s">
        <v>130</v>
      </c>
      <c r="L281" t="s">
        <v>8</v>
      </c>
    </row>
    <row r="282" spans="7:12" x14ac:dyDescent="0.25">
      <c r="G282" t="s">
        <v>473</v>
      </c>
      <c r="H282" s="3">
        <v>44874</v>
      </c>
      <c r="I282" t="s">
        <v>474</v>
      </c>
      <c r="J282" s="1">
        <v>5556746387</v>
      </c>
      <c r="K282" t="s">
        <v>89</v>
      </c>
      <c r="L282" t="s">
        <v>8</v>
      </c>
    </row>
    <row r="283" spans="7:12" x14ac:dyDescent="0.25">
      <c r="G283" t="s">
        <v>475</v>
      </c>
      <c r="H283" s="3">
        <v>44686</v>
      </c>
      <c r="I283" t="s">
        <v>476</v>
      </c>
      <c r="J283" s="1">
        <v>5556794450</v>
      </c>
      <c r="K283" t="s">
        <v>50</v>
      </c>
      <c r="L283" t="s">
        <v>8</v>
      </c>
    </row>
    <row r="284" spans="7:12" x14ac:dyDescent="0.25">
      <c r="G284" t="s">
        <v>234</v>
      </c>
      <c r="H284" s="3">
        <v>44570</v>
      </c>
      <c r="I284" t="s">
        <v>477</v>
      </c>
      <c r="J284" s="1">
        <v>5556800586</v>
      </c>
      <c r="K284" t="s">
        <v>67</v>
      </c>
      <c r="L284" t="s">
        <v>8</v>
      </c>
    </row>
    <row r="285" spans="7:12" x14ac:dyDescent="0.25">
      <c r="G285" t="s">
        <v>59</v>
      </c>
      <c r="H285" s="3">
        <v>44788</v>
      </c>
      <c r="I285" t="s">
        <v>478</v>
      </c>
      <c r="J285" s="1">
        <v>5556803255</v>
      </c>
      <c r="K285" t="s">
        <v>61</v>
      </c>
      <c r="L285" t="s">
        <v>12</v>
      </c>
    </row>
    <row r="286" spans="7:12" x14ac:dyDescent="0.25">
      <c r="G286" t="s">
        <v>201</v>
      </c>
      <c r="H286" s="3">
        <v>44122</v>
      </c>
      <c r="I286" t="s">
        <v>479</v>
      </c>
      <c r="J286" s="1">
        <v>5556805783</v>
      </c>
      <c r="K286" t="s">
        <v>203</v>
      </c>
      <c r="L286" t="s">
        <v>12</v>
      </c>
    </row>
    <row r="287" spans="7:12" x14ac:dyDescent="0.25">
      <c r="G287" t="s">
        <v>106</v>
      </c>
      <c r="H287" s="3">
        <v>45130</v>
      </c>
      <c r="I287" t="s">
        <v>480</v>
      </c>
      <c r="J287" s="1">
        <v>5556873946</v>
      </c>
      <c r="K287" t="s">
        <v>11</v>
      </c>
      <c r="L287" t="s">
        <v>12</v>
      </c>
    </row>
    <row r="288" spans="7:12" x14ac:dyDescent="0.25">
      <c r="G288" t="s">
        <v>273</v>
      </c>
      <c r="H288" s="3">
        <v>44646</v>
      </c>
      <c r="I288" t="s">
        <v>481</v>
      </c>
      <c r="J288" s="1">
        <v>5556889766</v>
      </c>
      <c r="K288" t="s">
        <v>45</v>
      </c>
      <c r="L288" t="s">
        <v>8</v>
      </c>
    </row>
    <row r="289" spans="7:12" x14ac:dyDescent="0.25">
      <c r="G289" t="s">
        <v>56</v>
      </c>
      <c r="H289" s="3">
        <v>44912</v>
      </c>
      <c r="I289" t="s">
        <v>482</v>
      </c>
      <c r="J289" s="1">
        <v>5556890535</v>
      </c>
      <c r="K289" t="s">
        <v>58</v>
      </c>
      <c r="L289" t="s">
        <v>8</v>
      </c>
    </row>
    <row r="290" spans="7:12" x14ac:dyDescent="0.25">
      <c r="G290" t="s">
        <v>118</v>
      </c>
      <c r="H290" s="3">
        <v>45233</v>
      </c>
      <c r="I290" t="s">
        <v>483</v>
      </c>
      <c r="J290" s="1">
        <v>5556909283</v>
      </c>
      <c r="K290" t="s">
        <v>120</v>
      </c>
      <c r="L290" t="s">
        <v>8</v>
      </c>
    </row>
    <row r="291" spans="7:12" x14ac:dyDescent="0.25">
      <c r="G291" t="s">
        <v>484</v>
      </c>
      <c r="H291" s="3">
        <v>45162</v>
      </c>
      <c r="I291" t="s">
        <v>485</v>
      </c>
      <c r="J291" s="1">
        <v>5556925623</v>
      </c>
      <c r="K291" t="s">
        <v>40</v>
      </c>
      <c r="L291" t="s">
        <v>8</v>
      </c>
    </row>
    <row r="292" spans="7:12" x14ac:dyDescent="0.25">
      <c r="G292" t="s">
        <v>486</v>
      </c>
      <c r="H292" s="3">
        <v>45082</v>
      </c>
      <c r="I292" t="s">
        <v>487</v>
      </c>
      <c r="J292" s="1">
        <v>5556930541</v>
      </c>
      <c r="K292" t="s">
        <v>67</v>
      </c>
      <c r="L292" t="s">
        <v>8</v>
      </c>
    </row>
    <row r="293" spans="7:12" x14ac:dyDescent="0.25">
      <c r="G293" t="s">
        <v>187</v>
      </c>
      <c r="H293" s="3">
        <v>44052</v>
      </c>
      <c r="I293" t="s">
        <v>488</v>
      </c>
      <c r="J293" s="1">
        <v>5556941133</v>
      </c>
      <c r="K293" t="s">
        <v>24</v>
      </c>
      <c r="L293" t="s">
        <v>12</v>
      </c>
    </row>
    <row r="294" spans="7:12" x14ac:dyDescent="0.25">
      <c r="G294" t="s">
        <v>165</v>
      </c>
      <c r="H294" s="3">
        <v>44280</v>
      </c>
      <c r="I294" t="s">
        <v>489</v>
      </c>
      <c r="J294" s="1">
        <v>5556988354</v>
      </c>
      <c r="K294" t="s">
        <v>101</v>
      </c>
      <c r="L294" t="s">
        <v>8</v>
      </c>
    </row>
    <row r="295" spans="7:12" x14ac:dyDescent="0.25">
      <c r="G295" t="s">
        <v>138</v>
      </c>
      <c r="H295" s="3">
        <v>43891</v>
      </c>
      <c r="I295" t="s">
        <v>490</v>
      </c>
      <c r="J295" s="1">
        <v>5556990224</v>
      </c>
      <c r="K295" t="s">
        <v>67</v>
      </c>
      <c r="L295" t="s">
        <v>8</v>
      </c>
    </row>
    <row r="296" spans="7:12" x14ac:dyDescent="0.25">
      <c r="G296" t="s">
        <v>38</v>
      </c>
      <c r="H296" s="3">
        <v>44151</v>
      </c>
      <c r="I296" t="s">
        <v>491</v>
      </c>
      <c r="J296" s="1">
        <v>5556990309</v>
      </c>
      <c r="K296" t="s">
        <v>40</v>
      </c>
      <c r="L296" t="s">
        <v>8</v>
      </c>
    </row>
    <row r="297" spans="7:12" x14ac:dyDescent="0.25">
      <c r="G297" t="s">
        <v>492</v>
      </c>
      <c r="H297" s="3">
        <v>44112</v>
      </c>
      <c r="I297" t="s">
        <v>493</v>
      </c>
      <c r="J297" s="1">
        <v>5557016283</v>
      </c>
      <c r="K297" t="s">
        <v>53</v>
      </c>
      <c r="L297" t="s">
        <v>8</v>
      </c>
    </row>
    <row r="298" spans="7:12" x14ac:dyDescent="0.25">
      <c r="G298" t="s">
        <v>29</v>
      </c>
      <c r="H298" s="3">
        <v>44179</v>
      </c>
      <c r="I298" t="s">
        <v>494</v>
      </c>
      <c r="J298" s="1">
        <v>5557033474</v>
      </c>
      <c r="K298" t="s">
        <v>31</v>
      </c>
      <c r="L298" t="s">
        <v>12</v>
      </c>
    </row>
    <row r="299" spans="7:12" x14ac:dyDescent="0.25">
      <c r="G299" t="s">
        <v>65</v>
      </c>
      <c r="H299" s="3">
        <v>44496</v>
      </c>
      <c r="I299" t="s">
        <v>495</v>
      </c>
      <c r="J299" s="1">
        <v>5557037584</v>
      </c>
      <c r="K299" t="s">
        <v>67</v>
      </c>
      <c r="L299" t="s">
        <v>8</v>
      </c>
    </row>
    <row r="300" spans="7:12" x14ac:dyDescent="0.25">
      <c r="G300" t="s">
        <v>496</v>
      </c>
      <c r="H300" s="3">
        <v>44811</v>
      </c>
      <c r="I300" t="s">
        <v>497</v>
      </c>
      <c r="J300" s="1">
        <v>5557039148</v>
      </c>
      <c r="K300" t="s">
        <v>216</v>
      </c>
      <c r="L300" t="s">
        <v>217</v>
      </c>
    </row>
    <row r="301" spans="7:12" x14ac:dyDescent="0.25">
      <c r="G301" t="s">
        <v>498</v>
      </c>
      <c r="H301" s="3">
        <v>44959</v>
      </c>
      <c r="I301" t="s">
        <v>499</v>
      </c>
      <c r="J301" s="1">
        <v>5557041285</v>
      </c>
      <c r="K301" t="s">
        <v>133</v>
      </c>
      <c r="L301" t="s">
        <v>8</v>
      </c>
    </row>
    <row r="302" spans="7:12" x14ac:dyDescent="0.25">
      <c r="G302" t="s">
        <v>500</v>
      </c>
      <c r="H302" s="3">
        <v>44171</v>
      </c>
      <c r="I302" t="s">
        <v>501</v>
      </c>
      <c r="J302" s="1">
        <v>5557055838</v>
      </c>
      <c r="K302" t="s">
        <v>64</v>
      </c>
      <c r="L302" t="s">
        <v>8</v>
      </c>
    </row>
    <row r="303" spans="7:12" x14ac:dyDescent="0.25">
      <c r="G303" t="s">
        <v>114</v>
      </c>
      <c r="H303" s="3">
        <v>44351</v>
      </c>
      <c r="I303" t="s">
        <v>502</v>
      </c>
      <c r="J303" s="1">
        <v>5557057956</v>
      </c>
      <c r="K303" t="s">
        <v>84</v>
      </c>
      <c r="L303" t="s">
        <v>8</v>
      </c>
    </row>
    <row r="304" spans="7:12" x14ac:dyDescent="0.25">
      <c r="G304" t="s">
        <v>254</v>
      </c>
      <c r="H304" s="3">
        <v>45284</v>
      </c>
      <c r="I304" t="s">
        <v>503</v>
      </c>
      <c r="J304" s="1">
        <v>5557059035</v>
      </c>
      <c r="K304" t="s">
        <v>133</v>
      </c>
      <c r="L304" t="s">
        <v>8</v>
      </c>
    </row>
    <row r="305" spans="7:12" x14ac:dyDescent="0.25">
      <c r="G305" t="s">
        <v>156</v>
      </c>
      <c r="H305" s="3">
        <v>45394</v>
      </c>
      <c r="I305" t="s">
        <v>504</v>
      </c>
      <c r="J305" s="1">
        <v>5557076869</v>
      </c>
      <c r="K305" t="s">
        <v>21</v>
      </c>
      <c r="L305" t="s">
        <v>12</v>
      </c>
    </row>
    <row r="306" spans="7:12" x14ac:dyDescent="0.25">
      <c r="G306" t="s">
        <v>41</v>
      </c>
      <c r="H306" s="3">
        <v>45232</v>
      </c>
      <c r="I306" t="s">
        <v>505</v>
      </c>
      <c r="J306" s="1">
        <v>5557077845</v>
      </c>
      <c r="K306" t="s">
        <v>40</v>
      </c>
      <c r="L306" t="s">
        <v>8</v>
      </c>
    </row>
    <row r="307" spans="7:12" x14ac:dyDescent="0.25">
      <c r="G307" t="s">
        <v>389</v>
      </c>
      <c r="H307" s="3">
        <v>45436</v>
      </c>
      <c r="I307" t="s">
        <v>506</v>
      </c>
      <c r="J307" s="1">
        <v>5557081163</v>
      </c>
      <c r="K307" t="s">
        <v>11</v>
      </c>
      <c r="L307" t="s">
        <v>12</v>
      </c>
    </row>
    <row r="308" spans="7:12" x14ac:dyDescent="0.25">
      <c r="G308" t="s">
        <v>97</v>
      </c>
      <c r="H308" s="3">
        <v>44149</v>
      </c>
      <c r="I308" t="s">
        <v>507</v>
      </c>
      <c r="J308" s="1">
        <v>5557096181</v>
      </c>
      <c r="K308" t="s">
        <v>15</v>
      </c>
      <c r="L308" t="s">
        <v>12</v>
      </c>
    </row>
    <row r="309" spans="7:12" x14ac:dyDescent="0.25">
      <c r="G309" t="s">
        <v>389</v>
      </c>
      <c r="H309" s="3">
        <v>45352</v>
      </c>
      <c r="I309" t="s">
        <v>508</v>
      </c>
      <c r="J309" s="1">
        <v>5557149468</v>
      </c>
      <c r="K309" t="s">
        <v>11</v>
      </c>
      <c r="L309" t="s">
        <v>12</v>
      </c>
    </row>
    <row r="310" spans="7:12" x14ac:dyDescent="0.25">
      <c r="G310" t="s">
        <v>269</v>
      </c>
      <c r="H310" s="3">
        <v>44951</v>
      </c>
      <c r="I310" t="s">
        <v>509</v>
      </c>
      <c r="J310" s="1">
        <v>5557171082</v>
      </c>
      <c r="K310" t="s">
        <v>101</v>
      </c>
      <c r="L310" t="s">
        <v>8</v>
      </c>
    </row>
    <row r="311" spans="7:12" x14ac:dyDescent="0.25">
      <c r="G311" t="s">
        <v>510</v>
      </c>
      <c r="H311" s="3">
        <v>44940</v>
      </c>
      <c r="I311" t="s">
        <v>511</v>
      </c>
      <c r="J311" s="1">
        <v>5557195100</v>
      </c>
      <c r="K311" t="s">
        <v>11</v>
      </c>
      <c r="L311" t="s">
        <v>12</v>
      </c>
    </row>
    <row r="312" spans="7:12" x14ac:dyDescent="0.25">
      <c r="G312" t="s">
        <v>265</v>
      </c>
      <c r="H312" s="3">
        <v>44722</v>
      </c>
      <c r="I312" t="s">
        <v>512</v>
      </c>
      <c r="J312" s="1">
        <v>5557198324</v>
      </c>
      <c r="K312" t="s">
        <v>34</v>
      </c>
      <c r="L312" t="s">
        <v>12</v>
      </c>
    </row>
    <row r="313" spans="7:12" x14ac:dyDescent="0.25">
      <c r="G313" t="s">
        <v>492</v>
      </c>
      <c r="H313" s="3">
        <v>44582</v>
      </c>
      <c r="I313" t="s">
        <v>513</v>
      </c>
      <c r="J313" s="1">
        <v>5557198328</v>
      </c>
      <c r="K313" t="s">
        <v>53</v>
      </c>
      <c r="L313" t="s">
        <v>8</v>
      </c>
    </row>
    <row r="314" spans="7:12" x14ac:dyDescent="0.25">
      <c r="G314" t="s">
        <v>514</v>
      </c>
      <c r="H314" s="3">
        <v>45304</v>
      </c>
      <c r="I314" t="s">
        <v>515</v>
      </c>
      <c r="J314" s="1">
        <v>5557212818</v>
      </c>
      <c r="K314" t="s">
        <v>110</v>
      </c>
      <c r="L314" t="s">
        <v>8</v>
      </c>
    </row>
    <row r="315" spans="7:12" x14ac:dyDescent="0.25">
      <c r="G315" t="s">
        <v>210</v>
      </c>
      <c r="H315" s="3">
        <v>44707</v>
      </c>
      <c r="I315" t="s">
        <v>516</v>
      </c>
      <c r="J315" s="1">
        <v>5557240926</v>
      </c>
      <c r="K315" t="s">
        <v>34</v>
      </c>
      <c r="L315" t="s">
        <v>12</v>
      </c>
    </row>
    <row r="316" spans="7:12" x14ac:dyDescent="0.25">
      <c r="G316" t="s">
        <v>408</v>
      </c>
      <c r="H316" s="3">
        <v>44149</v>
      </c>
      <c r="I316" t="s">
        <v>517</v>
      </c>
      <c r="J316" s="1">
        <v>5557258384</v>
      </c>
      <c r="K316" t="s">
        <v>120</v>
      </c>
      <c r="L316" t="s">
        <v>8</v>
      </c>
    </row>
    <row r="317" spans="7:12" x14ac:dyDescent="0.25">
      <c r="G317" t="s">
        <v>518</v>
      </c>
      <c r="H317" s="3">
        <v>44839</v>
      </c>
      <c r="I317" t="s">
        <v>519</v>
      </c>
      <c r="J317" s="1">
        <v>5557267260</v>
      </c>
      <c r="K317" t="s">
        <v>110</v>
      </c>
      <c r="L317" t="s">
        <v>8</v>
      </c>
    </row>
    <row r="318" spans="7:12" x14ac:dyDescent="0.25">
      <c r="G318" t="s">
        <v>5</v>
      </c>
      <c r="H318" s="3">
        <v>44700</v>
      </c>
      <c r="I318" t="s">
        <v>441</v>
      </c>
      <c r="J318" s="1">
        <v>5557289020</v>
      </c>
      <c r="K318" t="s">
        <v>7</v>
      </c>
      <c r="L318" t="s">
        <v>8</v>
      </c>
    </row>
    <row r="319" spans="7:12" x14ac:dyDescent="0.25">
      <c r="G319" t="s">
        <v>520</v>
      </c>
      <c r="H319" s="3">
        <v>44784</v>
      </c>
      <c r="I319" t="s">
        <v>521</v>
      </c>
      <c r="J319" s="1">
        <v>5557306663</v>
      </c>
      <c r="K319" t="s">
        <v>24</v>
      </c>
      <c r="L319" t="s">
        <v>12</v>
      </c>
    </row>
    <row r="320" spans="7:12" x14ac:dyDescent="0.25">
      <c r="G320" t="s">
        <v>358</v>
      </c>
      <c r="H320" s="3">
        <v>45113</v>
      </c>
      <c r="I320" t="s">
        <v>522</v>
      </c>
      <c r="J320" s="1">
        <v>5557306670</v>
      </c>
      <c r="K320" t="s">
        <v>47</v>
      </c>
      <c r="L320" t="s">
        <v>8</v>
      </c>
    </row>
    <row r="321" spans="7:12" x14ac:dyDescent="0.25">
      <c r="G321" t="s">
        <v>523</v>
      </c>
      <c r="H321" s="3">
        <v>45056</v>
      </c>
      <c r="I321" t="s">
        <v>524</v>
      </c>
      <c r="J321" s="1">
        <v>5557311747</v>
      </c>
      <c r="K321" t="s">
        <v>64</v>
      </c>
      <c r="L321" t="s">
        <v>8</v>
      </c>
    </row>
    <row r="322" spans="7:12" x14ac:dyDescent="0.25">
      <c r="G322" t="s">
        <v>140</v>
      </c>
      <c r="H322" s="3">
        <v>44134</v>
      </c>
      <c r="I322" t="s">
        <v>525</v>
      </c>
      <c r="J322" s="1">
        <v>5557328307</v>
      </c>
      <c r="K322" t="s">
        <v>142</v>
      </c>
      <c r="L322" t="s">
        <v>143</v>
      </c>
    </row>
    <row r="323" spans="7:12" x14ac:dyDescent="0.25">
      <c r="G323" t="s">
        <v>13</v>
      </c>
      <c r="H323" s="3">
        <v>44392</v>
      </c>
      <c r="I323" t="s">
        <v>526</v>
      </c>
      <c r="J323" s="1">
        <v>5557337988</v>
      </c>
      <c r="K323" t="s">
        <v>15</v>
      </c>
      <c r="L323" t="s">
        <v>12</v>
      </c>
    </row>
    <row r="324" spans="7:12" x14ac:dyDescent="0.25">
      <c r="G324" t="s">
        <v>5</v>
      </c>
      <c r="H324" s="3">
        <v>44034</v>
      </c>
      <c r="I324" t="s">
        <v>527</v>
      </c>
      <c r="J324" s="1">
        <v>5557368734</v>
      </c>
      <c r="K324" t="s">
        <v>7</v>
      </c>
      <c r="L324" t="s">
        <v>8</v>
      </c>
    </row>
    <row r="325" spans="7:12" x14ac:dyDescent="0.25">
      <c r="G325" t="s">
        <v>180</v>
      </c>
      <c r="H325" s="3">
        <v>44805</v>
      </c>
      <c r="I325" t="s">
        <v>528</v>
      </c>
      <c r="J325" s="1">
        <v>5557375153</v>
      </c>
      <c r="K325" t="s">
        <v>24</v>
      </c>
      <c r="L325" t="s">
        <v>12</v>
      </c>
    </row>
    <row r="326" spans="7:12" x14ac:dyDescent="0.25">
      <c r="G326" t="s">
        <v>457</v>
      </c>
      <c r="H326" s="3">
        <v>44833</v>
      </c>
      <c r="I326" t="s">
        <v>529</v>
      </c>
      <c r="J326" s="1">
        <v>5557436746</v>
      </c>
      <c r="K326" t="s">
        <v>64</v>
      </c>
      <c r="L326" t="s">
        <v>8</v>
      </c>
    </row>
    <row r="327" spans="7:12" x14ac:dyDescent="0.25">
      <c r="G327" t="s">
        <v>530</v>
      </c>
      <c r="H327" s="3">
        <v>45013</v>
      </c>
      <c r="I327" t="s">
        <v>531</v>
      </c>
      <c r="J327" s="1">
        <v>5557440914</v>
      </c>
      <c r="K327" t="s">
        <v>18</v>
      </c>
      <c r="L327" t="s">
        <v>12</v>
      </c>
    </row>
    <row r="328" spans="7:12" x14ac:dyDescent="0.25">
      <c r="G328" t="s">
        <v>532</v>
      </c>
      <c r="H328" s="3">
        <v>44522</v>
      </c>
      <c r="I328" t="s">
        <v>533</v>
      </c>
      <c r="J328" s="1">
        <v>5557446328</v>
      </c>
      <c r="K328" t="s">
        <v>155</v>
      </c>
      <c r="L328" t="s">
        <v>8</v>
      </c>
    </row>
    <row r="329" spans="7:12" x14ac:dyDescent="0.25">
      <c r="G329" t="s">
        <v>236</v>
      </c>
      <c r="H329" s="3">
        <v>44544</v>
      </c>
      <c r="I329" t="s">
        <v>534</v>
      </c>
      <c r="J329" s="1">
        <v>5557467350</v>
      </c>
      <c r="K329" t="s">
        <v>15</v>
      </c>
      <c r="L329" t="s">
        <v>12</v>
      </c>
    </row>
    <row r="330" spans="7:12" x14ac:dyDescent="0.25">
      <c r="G330" t="s">
        <v>214</v>
      </c>
      <c r="H330" s="3">
        <v>43846</v>
      </c>
      <c r="I330" t="s">
        <v>535</v>
      </c>
      <c r="J330" s="1">
        <v>5557480546</v>
      </c>
      <c r="K330" t="s">
        <v>216</v>
      </c>
      <c r="L330" t="s">
        <v>217</v>
      </c>
    </row>
    <row r="331" spans="7:12" x14ac:dyDescent="0.25">
      <c r="G331" t="s">
        <v>452</v>
      </c>
      <c r="H331" s="3">
        <v>44001</v>
      </c>
      <c r="I331" t="s">
        <v>536</v>
      </c>
      <c r="J331" s="1">
        <v>5557480863</v>
      </c>
      <c r="K331" t="s">
        <v>7</v>
      </c>
      <c r="L331" t="s">
        <v>8</v>
      </c>
    </row>
    <row r="332" spans="7:12" x14ac:dyDescent="0.25">
      <c r="G332" t="s">
        <v>346</v>
      </c>
      <c r="H332" s="3">
        <v>44045</v>
      </c>
      <c r="I332" t="s">
        <v>537</v>
      </c>
      <c r="J332" s="1">
        <v>5557513927</v>
      </c>
      <c r="K332" t="s">
        <v>47</v>
      </c>
      <c r="L332" t="s">
        <v>8</v>
      </c>
    </row>
    <row r="333" spans="7:12" x14ac:dyDescent="0.25">
      <c r="G333" t="s">
        <v>106</v>
      </c>
      <c r="H333" s="3">
        <v>44332</v>
      </c>
      <c r="I333" t="s">
        <v>538</v>
      </c>
      <c r="J333" s="1">
        <v>5557564502</v>
      </c>
      <c r="K333" t="s">
        <v>11</v>
      </c>
      <c r="L333" t="s">
        <v>12</v>
      </c>
    </row>
    <row r="334" spans="7:12" x14ac:dyDescent="0.25">
      <c r="G334" t="s">
        <v>484</v>
      </c>
      <c r="H334" s="3">
        <v>45148</v>
      </c>
      <c r="I334" t="s">
        <v>539</v>
      </c>
      <c r="J334" s="1">
        <v>5557579700</v>
      </c>
      <c r="K334" t="s">
        <v>40</v>
      </c>
      <c r="L334" t="s">
        <v>8</v>
      </c>
    </row>
    <row r="335" spans="7:12" x14ac:dyDescent="0.25">
      <c r="G335" t="s">
        <v>540</v>
      </c>
      <c r="H335" s="3">
        <v>45098</v>
      </c>
      <c r="I335" t="s">
        <v>541</v>
      </c>
      <c r="J335" s="1">
        <v>5557585650</v>
      </c>
      <c r="K335" t="s">
        <v>130</v>
      </c>
      <c r="L335" t="s">
        <v>8</v>
      </c>
    </row>
    <row r="336" spans="7:12" x14ac:dyDescent="0.25">
      <c r="G336" t="s">
        <v>542</v>
      </c>
      <c r="H336" s="3">
        <v>44059</v>
      </c>
      <c r="I336" t="s">
        <v>543</v>
      </c>
      <c r="J336" s="1">
        <v>5557591883</v>
      </c>
      <c r="K336" t="s">
        <v>110</v>
      </c>
      <c r="L336" t="s">
        <v>8</v>
      </c>
    </row>
    <row r="337" spans="7:12" x14ac:dyDescent="0.25">
      <c r="G337" t="s">
        <v>484</v>
      </c>
      <c r="H337" s="3">
        <v>45216</v>
      </c>
      <c r="I337" t="s">
        <v>544</v>
      </c>
      <c r="J337" s="1">
        <v>5557601347</v>
      </c>
      <c r="K337" t="s">
        <v>40</v>
      </c>
      <c r="L337" t="s">
        <v>8</v>
      </c>
    </row>
    <row r="338" spans="7:12" x14ac:dyDescent="0.25">
      <c r="G338" t="s">
        <v>530</v>
      </c>
      <c r="H338" s="3">
        <v>43843</v>
      </c>
      <c r="I338" t="s">
        <v>545</v>
      </c>
      <c r="J338" s="1">
        <v>5557608189</v>
      </c>
      <c r="K338" t="s">
        <v>18</v>
      </c>
      <c r="L338" t="s">
        <v>12</v>
      </c>
    </row>
    <row r="339" spans="7:12" x14ac:dyDescent="0.25">
      <c r="G339" t="s">
        <v>486</v>
      </c>
      <c r="H339" s="3">
        <v>44438</v>
      </c>
      <c r="I339" t="s">
        <v>546</v>
      </c>
      <c r="J339" s="1">
        <v>5557628601</v>
      </c>
      <c r="K339" t="s">
        <v>67</v>
      </c>
      <c r="L339" t="s">
        <v>8</v>
      </c>
    </row>
    <row r="340" spans="7:12" x14ac:dyDescent="0.25">
      <c r="G340" t="s">
        <v>547</v>
      </c>
      <c r="H340" s="3">
        <v>44908</v>
      </c>
      <c r="I340" t="s">
        <v>548</v>
      </c>
      <c r="J340" s="1">
        <v>5557632365</v>
      </c>
      <c r="K340" t="s">
        <v>184</v>
      </c>
      <c r="L340" t="s">
        <v>8</v>
      </c>
    </row>
    <row r="341" spans="7:12" x14ac:dyDescent="0.25">
      <c r="G341" t="s">
        <v>197</v>
      </c>
      <c r="H341" s="3">
        <v>44417</v>
      </c>
      <c r="I341" t="s">
        <v>549</v>
      </c>
      <c r="J341" s="1">
        <v>5557681410</v>
      </c>
      <c r="K341" t="s">
        <v>199</v>
      </c>
      <c r="L341" t="s">
        <v>200</v>
      </c>
    </row>
    <row r="342" spans="7:12" x14ac:dyDescent="0.25">
      <c r="G342" t="s">
        <v>51</v>
      </c>
      <c r="H342" s="3">
        <v>44582</v>
      </c>
      <c r="I342" t="s">
        <v>550</v>
      </c>
      <c r="J342" s="1">
        <v>5557702794</v>
      </c>
      <c r="K342" t="s">
        <v>53</v>
      </c>
      <c r="L342" t="s">
        <v>8</v>
      </c>
    </row>
    <row r="343" spans="7:12" x14ac:dyDescent="0.25">
      <c r="G343" t="s">
        <v>59</v>
      </c>
      <c r="H343" s="3">
        <v>44947</v>
      </c>
      <c r="I343" t="s">
        <v>551</v>
      </c>
      <c r="J343" s="1">
        <v>5557704306</v>
      </c>
      <c r="K343" t="s">
        <v>61</v>
      </c>
      <c r="L343" t="s">
        <v>12</v>
      </c>
    </row>
    <row r="344" spans="7:12" x14ac:dyDescent="0.25">
      <c r="G344" t="s">
        <v>552</v>
      </c>
      <c r="H344" s="3">
        <v>44715</v>
      </c>
      <c r="I344" t="s">
        <v>553</v>
      </c>
      <c r="J344" s="1">
        <v>5557726137</v>
      </c>
      <c r="K344" t="s">
        <v>58</v>
      </c>
      <c r="L344" t="s">
        <v>8</v>
      </c>
    </row>
    <row r="345" spans="7:12" x14ac:dyDescent="0.25">
      <c r="G345" t="s">
        <v>167</v>
      </c>
      <c r="H345" s="3">
        <v>44548</v>
      </c>
      <c r="I345" t="s">
        <v>554</v>
      </c>
      <c r="J345" s="1">
        <v>5557746285</v>
      </c>
      <c r="K345" t="s">
        <v>58</v>
      </c>
      <c r="L345" t="s">
        <v>8</v>
      </c>
    </row>
    <row r="346" spans="7:12" x14ac:dyDescent="0.25">
      <c r="G346" t="s">
        <v>555</v>
      </c>
      <c r="H346" s="3">
        <v>45147</v>
      </c>
      <c r="I346" t="s">
        <v>556</v>
      </c>
      <c r="J346" s="1">
        <v>5557753898</v>
      </c>
      <c r="K346" t="s">
        <v>15</v>
      </c>
      <c r="L346" t="s">
        <v>12</v>
      </c>
    </row>
    <row r="347" spans="7:12" x14ac:dyDescent="0.25">
      <c r="G347" t="s">
        <v>475</v>
      </c>
      <c r="H347" s="3">
        <v>43842</v>
      </c>
      <c r="I347" t="s">
        <v>557</v>
      </c>
      <c r="J347" s="1">
        <v>5557758276</v>
      </c>
      <c r="K347" t="s">
        <v>50</v>
      </c>
      <c r="L347" t="s">
        <v>8</v>
      </c>
    </row>
    <row r="348" spans="7:12" x14ac:dyDescent="0.25">
      <c r="G348" t="s">
        <v>162</v>
      </c>
      <c r="H348" s="3">
        <v>45031</v>
      </c>
      <c r="I348" t="s">
        <v>558</v>
      </c>
      <c r="J348" s="1">
        <v>5557780189</v>
      </c>
      <c r="K348" t="s">
        <v>130</v>
      </c>
      <c r="L348" t="s">
        <v>8</v>
      </c>
    </row>
    <row r="349" spans="7:12" x14ac:dyDescent="0.25">
      <c r="G349" t="s">
        <v>422</v>
      </c>
      <c r="H349" s="3">
        <v>45295</v>
      </c>
      <c r="I349" t="s">
        <v>559</v>
      </c>
      <c r="J349" s="1">
        <v>5557781320</v>
      </c>
      <c r="K349" t="s">
        <v>89</v>
      </c>
      <c r="L349" t="s">
        <v>8</v>
      </c>
    </row>
    <row r="350" spans="7:12" x14ac:dyDescent="0.25">
      <c r="G350" t="s">
        <v>75</v>
      </c>
      <c r="H350" s="3">
        <v>44836</v>
      </c>
      <c r="I350" t="s">
        <v>560</v>
      </c>
      <c r="J350" s="1">
        <v>5557802715</v>
      </c>
      <c r="K350" t="s">
        <v>21</v>
      </c>
      <c r="L350" t="s">
        <v>12</v>
      </c>
    </row>
    <row r="351" spans="7:12" x14ac:dyDescent="0.25">
      <c r="G351" t="s">
        <v>182</v>
      </c>
      <c r="H351" s="3">
        <v>44517</v>
      </c>
      <c r="I351" t="s">
        <v>561</v>
      </c>
      <c r="J351" s="1">
        <v>5557813499</v>
      </c>
      <c r="K351" t="s">
        <v>184</v>
      </c>
      <c r="L351" t="s">
        <v>8</v>
      </c>
    </row>
    <row r="352" spans="7:12" x14ac:dyDescent="0.25">
      <c r="G352" t="s">
        <v>43</v>
      </c>
      <c r="H352" s="3">
        <v>44470</v>
      </c>
      <c r="I352" t="s">
        <v>562</v>
      </c>
      <c r="J352" s="1">
        <v>5557859705</v>
      </c>
      <c r="K352" t="s">
        <v>45</v>
      </c>
      <c r="L352" t="s">
        <v>8</v>
      </c>
    </row>
    <row r="353" spans="7:12" x14ac:dyDescent="0.25">
      <c r="G353" t="s">
        <v>176</v>
      </c>
      <c r="H353" s="3">
        <v>44279</v>
      </c>
      <c r="I353" t="s">
        <v>563</v>
      </c>
      <c r="J353" s="1">
        <v>5557863998</v>
      </c>
      <c r="K353" t="s">
        <v>67</v>
      </c>
      <c r="L353" t="s">
        <v>8</v>
      </c>
    </row>
    <row r="354" spans="7:12" x14ac:dyDescent="0.25">
      <c r="G354" t="s">
        <v>346</v>
      </c>
      <c r="H354" s="3">
        <v>44740</v>
      </c>
      <c r="I354" t="s">
        <v>564</v>
      </c>
      <c r="J354" s="1">
        <v>5557874522</v>
      </c>
      <c r="K354" t="s">
        <v>47</v>
      </c>
      <c r="L354" t="s">
        <v>8</v>
      </c>
    </row>
    <row r="355" spans="7:12" x14ac:dyDescent="0.25">
      <c r="G355" t="s">
        <v>437</v>
      </c>
      <c r="H355" s="3">
        <v>44027</v>
      </c>
      <c r="I355" t="s">
        <v>565</v>
      </c>
      <c r="J355" s="1">
        <v>5557913169</v>
      </c>
      <c r="K355" t="s">
        <v>45</v>
      </c>
      <c r="L355" t="s">
        <v>8</v>
      </c>
    </row>
    <row r="356" spans="7:12" x14ac:dyDescent="0.25">
      <c r="G356" t="s">
        <v>566</v>
      </c>
      <c r="H356" s="3">
        <v>44507</v>
      </c>
      <c r="I356" t="s">
        <v>567</v>
      </c>
      <c r="J356" s="1">
        <v>5557914872</v>
      </c>
      <c r="K356" t="s">
        <v>27</v>
      </c>
      <c r="L356" t="s">
        <v>28</v>
      </c>
    </row>
    <row r="357" spans="7:12" x14ac:dyDescent="0.25">
      <c r="G357" t="s">
        <v>75</v>
      </c>
      <c r="H357" s="3">
        <v>44658</v>
      </c>
      <c r="I357" t="s">
        <v>568</v>
      </c>
      <c r="J357" s="1">
        <v>5557926061</v>
      </c>
      <c r="K357" t="s">
        <v>21</v>
      </c>
      <c r="L357" t="s">
        <v>12</v>
      </c>
    </row>
    <row r="358" spans="7:12" x14ac:dyDescent="0.25">
      <c r="G358" t="s">
        <v>569</v>
      </c>
      <c r="H358" s="3">
        <v>44276</v>
      </c>
      <c r="I358" t="s">
        <v>570</v>
      </c>
      <c r="J358" s="1">
        <v>5557930680</v>
      </c>
      <c r="K358" t="s">
        <v>18</v>
      </c>
      <c r="L358" t="s">
        <v>12</v>
      </c>
    </row>
    <row r="359" spans="7:12" x14ac:dyDescent="0.25">
      <c r="G359" t="s">
        <v>158</v>
      </c>
      <c r="H359" s="3">
        <v>44969</v>
      </c>
      <c r="I359" t="s">
        <v>571</v>
      </c>
      <c r="J359" s="1">
        <v>5557946785</v>
      </c>
      <c r="K359" t="s">
        <v>61</v>
      </c>
      <c r="L359" t="s">
        <v>12</v>
      </c>
    </row>
    <row r="360" spans="7:12" x14ac:dyDescent="0.25">
      <c r="G360" t="s">
        <v>457</v>
      </c>
      <c r="H360" s="3">
        <v>43872</v>
      </c>
      <c r="I360" t="s">
        <v>572</v>
      </c>
      <c r="J360" s="1">
        <v>5557948712</v>
      </c>
      <c r="K360" t="s">
        <v>64</v>
      </c>
      <c r="L360" t="s">
        <v>8</v>
      </c>
    </row>
    <row r="361" spans="7:12" x14ac:dyDescent="0.25">
      <c r="G361" t="s">
        <v>498</v>
      </c>
      <c r="H361" s="3">
        <v>45184</v>
      </c>
      <c r="I361" t="s">
        <v>573</v>
      </c>
      <c r="J361" s="1">
        <v>5557953230</v>
      </c>
      <c r="K361" t="s">
        <v>133</v>
      </c>
      <c r="L361" t="s">
        <v>8</v>
      </c>
    </row>
    <row r="362" spans="7:12" x14ac:dyDescent="0.25">
      <c r="G362" t="s">
        <v>56</v>
      </c>
      <c r="H362" s="3">
        <v>45473</v>
      </c>
      <c r="I362" t="s">
        <v>574</v>
      </c>
      <c r="J362" s="1">
        <v>5557960015</v>
      </c>
      <c r="K362" t="s">
        <v>58</v>
      </c>
      <c r="L362" t="s">
        <v>8</v>
      </c>
    </row>
    <row r="363" spans="7:12" x14ac:dyDescent="0.25">
      <c r="G363" t="s">
        <v>16</v>
      </c>
      <c r="H363" s="3">
        <v>45243</v>
      </c>
      <c r="I363" t="s">
        <v>575</v>
      </c>
      <c r="J363" s="1">
        <v>5557991370</v>
      </c>
      <c r="K363" t="s">
        <v>18</v>
      </c>
      <c r="L363" t="s">
        <v>12</v>
      </c>
    </row>
    <row r="364" spans="7:12" x14ac:dyDescent="0.25">
      <c r="G364" t="s">
        <v>122</v>
      </c>
      <c r="H364" s="3">
        <v>44588</v>
      </c>
      <c r="I364" t="s">
        <v>576</v>
      </c>
      <c r="J364" s="1">
        <v>5558001230</v>
      </c>
      <c r="K364" t="s">
        <v>47</v>
      </c>
      <c r="L364" t="s">
        <v>8</v>
      </c>
    </row>
    <row r="365" spans="7:12" x14ac:dyDescent="0.25">
      <c r="G365" t="s">
        <v>225</v>
      </c>
      <c r="H365" s="3">
        <v>44055</v>
      </c>
      <c r="I365" t="s">
        <v>577</v>
      </c>
      <c r="J365" s="1">
        <v>5558007098</v>
      </c>
      <c r="K365" t="s">
        <v>47</v>
      </c>
      <c r="L365" t="s">
        <v>8</v>
      </c>
    </row>
    <row r="366" spans="7:12" x14ac:dyDescent="0.25">
      <c r="G366" t="s">
        <v>389</v>
      </c>
      <c r="H366" s="3">
        <v>44476</v>
      </c>
      <c r="I366" t="s">
        <v>578</v>
      </c>
      <c r="J366" s="1">
        <v>5558055074</v>
      </c>
      <c r="K366" t="s">
        <v>11</v>
      </c>
      <c r="L366" t="s">
        <v>12</v>
      </c>
    </row>
    <row r="367" spans="7:12" x14ac:dyDescent="0.25">
      <c r="G367" t="s">
        <v>242</v>
      </c>
      <c r="H367" s="3">
        <v>45199</v>
      </c>
      <c r="I367" t="s">
        <v>579</v>
      </c>
      <c r="J367" s="1">
        <v>5558055182</v>
      </c>
      <c r="K367" t="s">
        <v>67</v>
      </c>
      <c r="L367" t="s">
        <v>8</v>
      </c>
    </row>
    <row r="368" spans="7:12" x14ac:dyDescent="0.25">
      <c r="G368" t="s">
        <v>162</v>
      </c>
      <c r="H368" s="3">
        <v>44653</v>
      </c>
      <c r="I368" t="s">
        <v>580</v>
      </c>
      <c r="J368" s="1">
        <v>5558073464</v>
      </c>
      <c r="K368" t="s">
        <v>130</v>
      </c>
      <c r="L368" t="s">
        <v>8</v>
      </c>
    </row>
    <row r="369" spans="7:12" x14ac:dyDescent="0.25">
      <c r="G369" t="s">
        <v>581</v>
      </c>
      <c r="H369" s="3">
        <v>44642</v>
      </c>
      <c r="I369" t="s">
        <v>582</v>
      </c>
      <c r="J369" s="1">
        <v>5558088635</v>
      </c>
      <c r="K369" t="s">
        <v>7</v>
      </c>
      <c r="L369" t="s">
        <v>8</v>
      </c>
    </row>
    <row r="370" spans="7:12" x14ac:dyDescent="0.25">
      <c r="G370" t="s">
        <v>473</v>
      </c>
      <c r="H370" s="3">
        <v>44798</v>
      </c>
      <c r="I370" t="s">
        <v>583</v>
      </c>
      <c r="J370" s="1">
        <v>5558094969</v>
      </c>
      <c r="K370" t="s">
        <v>89</v>
      </c>
      <c r="L370" t="s">
        <v>8</v>
      </c>
    </row>
    <row r="371" spans="7:12" x14ac:dyDescent="0.25">
      <c r="G371" t="s">
        <v>102</v>
      </c>
      <c r="H371" s="3">
        <v>44754</v>
      </c>
      <c r="I371" t="s">
        <v>584</v>
      </c>
      <c r="J371" s="1">
        <v>5558100500</v>
      </c>
      <c r="K371" t="s">
        <v>84</v>
      </c>
      <c r="L371" t="s">
        <v>8</v>
      </c>
    </row>
    <row r="372" spans="7:12" x14ac:dyDescent="0.25">
      <c r="G372" t="s">
        <v>371</v>
      </c>
      <c r="H372" s="3">
        <v>45314</v>
      </c>
      <c r="I372" t="s">
        <v>585</v>
      </c>
      <c r="J372" s="1">
        <v>5558113503</v>
      </c>
      <c r="K372" t="s">
        <v>50</v>
      </c>
      <c r="L372" t="s">
        <v>8</v>
      </c>
    </row>
    <row r="373" spans="7:12" x14ac:dyDescent="0.25">
      <c r="G373" t="s">
        <v>586</v>
      </c>
      <c r="H373" s="3">
        <v>44188</v>
      </c>
      <c r="I373" t="s">
        <v>587</v>
      </c>
      <c r="J373" s="1">
        <v>5558119738</v>
      </c>
      <c r="K373" t="s">
        <v>7</v>
      </c>
      <c r="L373" t="s">
        <v>8</v>
      </c>
    </row>
    <row r="374" spans="7:12" x14ac:dyDescent="0.25">
      <c r="G374" t="s">
        <v>232</v>
      </c>
      <c r="H374" s="3">
        <v>44259</v>
      </c>
      <c r="I374" t="s">
        <v>588</v>
      </c>
      <c r="J374" s="1">
        <v>5558132287</v>
      </c>
      <c r="K374" t="s">
        <v>191</v>
      </c>
      <c r="L374" t="s">
        <v>12</v>
      </c>
    </row>
    <row r="375" spans="7:12" x14ac:dyDescent="0.25">
      <c r="G375" t="s">
        <v>555</v>
      </c>
      <c r="H375" s="3">
        <v>43860</v>
      </c>
      <c r="I375" t="s">
        <v>589</v>
      </c>
      <c r="J375" s="1">
        <v>5558141548</v>
      </c>
      <c r="K375" t="s">
        <v>15</v>
      </c>
      <c r="L375" t="s">
        <v>12</v>
      </c>
    </row>
    <row r="376" spans="7:12" x14ac:dyDescent="0.25">
      <c r="G376" t="s">
        <v>13</v>
      </c>
      <c r="H376" s="3">
        <v>43922</v>
      </c>
      <c r="I376" t="s">
        <v>590</v>
      </c>
      <c r="J376" s="1">
        <v>5558144689</v>
      </c>
      <c r="K376" t="s">
        <v>15</v>
      </c>
      <c r="L376" t="s">
        <v>12</v>
      </c>
    </row>
    <row r="377" spans="7:12" x14ac:dyDescent="0.25">
      <c r="G377" t="s">
        <v>362</v>
      </c>
      <c r="H377" s="3">
        <v>44787</v>
      </c>
      <c r="I377" t="s">
        <v>591</v>
      </c>
      <c r="J377" s="1">
        <v>5558150593</v>
      </c>
      <c r="K377" t="s">
        <v>64</v>
      </c>
      <c r="L377" t="s">
        <v>8</v>
      </c>
    </row>
    <row r="378" spans="7:12" x14ac:dyDescent="0.25">
      <c r="G378" t="s">
        <v>300</v>
      </c>
      <c r="H378" s="3">
        <v>44341</v>
      </c>
      <c r="I378" t="s">
        <v>592</v>
      </c>
      <c r="J378" s="1">
        <v>5558152290</v>
      </c>
      <c r="K378" t="s">
        <v>21</v>
      </c>
      <c r="L378" t="s">
        <v>12</v>
      </c>
    </row>
    <row r="379" spans="7:12" x14ac:dyDescent="0.25">
      <c r="G379" t="s">
        <v>593</v>
      </c>
      <c r="H379" s="3">
        <v>44968</v>
      </c>
      <c r="I379" t="s">
        <v>594</v>
      </c>
      <c r="J379" s="1">
        <v>5558179165</v>
      </c>
      <c r="K379" t="s">
        <v>84</v>
      </c>
      <c r="L379" t="s">
        <v>8</v>
      </c>
    </row>
    <row r="380" spans="7:12" x14ac:dyDescent="0.25">
      <c r="G380" t="s">
        <v>262</v>
      </c>
      <c r="H380" s="3">
        <v>43964</v>
      </c>
      <c r="I380" t="s">
        <v>595</v>
      </c>
      <c r="J380" s="1">
        <v>5558208465</v>
      </c>
      <c r="K380" t="s">
        <v>40</v>
      </c>
      <c r="L380" t="s">
        <v>8</v>
      </c>
    </row>
    <row r="381" spans="7:12" x14ac:dyDescent="0.25">
      <c r="G381" t="s">
        <v>353</v>
      </c>
      <c r="H381" s="3">
        <v>44840</v>
      </c>
      <c r="I381" t="s">
        <v>596</v>
      </c>
      <c r="J381" s="1">
        <v>5558229486</v>
      </c>
      <c r="K381" t="s">
        <v>15</v>
      </c>
      <c r="L381" t="s">
        <v>12</v>
      </c>
    </row>
    <row r="382" spans="7:12" x14ac:dyDescent="0.25">
      <c r="G382" t="s">
        <v>116</v>
      </c>
      <c r="H382" s="3">
        <v>44243</v>
      </c>
      <c r="I382" t="s">
        <v>597</v>
      </c>
      <c r="J382" s="1">
        <v>5558233095</v>
      </c>
      <c r="K382" t="s">
        <v>24</v>
      </c>
      <c r="L382" t="s">
        <v>12</v>
      </c>
    </row>
    <row r="383" spans="7:12" x14ac:dyDescent="0.25">
      <c r="G383" t="s">
        <v>160</v>
      </c>
      <c r="H383" s="3">
        <v>43878</v>
      </c>
      <c r="I383" t="s">
        <v>598</v>
      </c>
      <c r="J383" s="1">
        <v>5558236289</v>
      </c>
      <c r="K383" t="s">
        <v>101</v>
      </c>
      <c r="L383" t="s">
        <v>8</v>
      </c>
    </row>
    <row r="384" spans="7:12" x14ac:dyDescent="0.25">
      <c r="G384" t="s">
        <v>319</v>
      </c>
      <c r="H384" s="3">
        <v>44791</v>
      </c>
      <c r="I384" t="s">
        <v>599</v>
      </c>
      <c r="J384" s="1">
        <v>5558239070</v>
      </c>
      <c r="K384" t="s">
        <v>47</v>
      </c>
      <c r="L384" t="s">
        <v>8</v>
      </c>
    </row>
    <row r="385" spans="7:12" x14ac:dyDescent="0.25">
      <c r="G385" t="s">
        <v>381</v>
      </c>
      <c r="H385" s="3">
        <v>45373</v>
      </c>
      <c r="I385" t="s">
        <v>600</v>
      </c>
      <c r="J385" s="1">
        <v>5558266717</v>
      </c>
      <c r="K385" t="s">
        <v>31</v>
      </c>
      <c r="L385" t="s">
        <v>12</v>
      </c>
    </row>
    <row r="386" spans="7:12" x14ac:dyDescent="0.25">
      <c r="G386" t="s">
        <v>709</v>
      </c>
      <c r="H386" s="3">
        <v>44531</v>
      </c>
      <c r="I386" t="s">
        <v>601</v>
      </c>
      <c r="J386" s="1">
        <v>5558278225</v>
      </c>
      <c r="K386" t="s">
        <v>18</v>
      </c>
      <c r="L386" t="s">
        <v>12</v>
      </c>
    </row>
    <row r="387" spans="7:12" x14ac:dyDescent="0.25">
      <c r="G387" t="s">
        <v>518</v>
      </c>
      <c r="H387" s="3">
        <v>44284</v>
      </c>
      <c r="I387" t="s">
        <v>602</v>
      </c>
      <c r="J387" s="1">
        <v>5558305308</v>
      </c>
      <c r="K387" t="s">
        <v>110</v>
      </c>
      <c r="L387" t="s">
        <v>8</v>
      </c>
    </row>
    <row r="388" spans="7:12" x14ac:dyDescent="0.25">
      <c r="G388" t="s">
        <v>207</v>
      </c>
      <c r="H388" s="3">
        <v>44657</v>
      </c>
      <c r="I388" t="s">
        <v>603</v>
      </c>
      <c r="J388" s="1">
        <v>5558319671</v>
      </c>
      <c r="K388" t="s">
        <v>89</v>
      </c>
      <c r="L388" t="s">
        <v>8</v>
      </c>
    </row>
    <row r="389" spans="7:12" x14ac:dyDescent="0.25">
      <c r="G389" t="s">
        <v>35</v>
      </c>
      <c r="H389" s="3">
        <v>44339</v>
      </c>
      <c r="I389" t="s">
        <v>604</v>
      </c>
      <c r="J389" s="1">
        <v>5558339004</v>
      </c>
      <c r="K389" t="s">
        <v>37</v>
      </c>
      <c r="L389" t="s">
        <v>8</v>
      </c>
    </row>
    <row r="390" spans="7:12" x14ac:dyDescent="0.25">
      <c r="G390" t="s">
        <v>73</v>
      </c>
      <c r="H390" s="3">
        <v>45207</v>
      </c>
      <c r="I390" t="s">
        <v>605</v>
      </c>
      <c r="J390" s="1">
        <v>5558350289</v>
      </c>
      <c r="K390" t="s">
        <v>11</v>
      </c>
      <c r="L390" t="s">
        <v>12</v>
      </c>
    </row>
    <row r="391" spans="7:12" x14ac:dyDescent="0.25">
      <c r="G391" t="s">
        <v>97</v>
      </c>
      <c r="H391" s="3">
        <v>43872</v>
      </c>
      <c r="I391" t="s">
        <v>606</v>
      </c>
      <c r="J391" s="1">
        <v>5558393912</v>
      </c>
      <c r="K391" t="s">
        <v>15</v>
      </c>
      <c r="L391" t="s">
        <v>12</v>
      </c>
    </row>
    <row r="392" spans="7:12" x14ac:dyDescent="0.25">
      <c r="G392" t="s">
        <v>82</v>
      </c>
      <c r="H392" s="3">
        <v>45373</v>
      </c>
      <c r="I392" t="s">
        <v>607</v>
      </c>
      <c r="J392" s="1">
        <v>5558435520</v>
      </c>
      <c r="K392" t="s">
        <v>84</v>
      </c>
      <c r="L392" t="s">
        <v>8</v>
      </c>
    </row>
    <row r="393" spans="7:12" x14ac:dyDescent="0.25">
      <c r="G393" t="s">
        <v>608</v>
      </c>
      <c r="H393" s="3">
        <v>44689</v>
      </c>
      <c r="I393" t="s">
        <v>609</v>
      </c>
      <c r="J393" s="1">
        <v>5558443187</v>
      </c>
      <c r="K393" t="s">
        <v>120</v>
      </c>
      <c r="L393" t="s">
        <v>8</v>
      </c>
    </row>
    <row r="394" spans="7:12" x14ac:dyDescent="0.25">
      <c r="G394" t="s">
        <v>29</v>
      </c>
      <c r="H394" s="3">
        <v>44419</v>
      </c>
      <c r="I394" t="s">
        <v>610</v>
      </c>
      <c r="J394" s="1">
        <v>5558461164</v>
      </c>
      <c r="K394" t="s">
        <v>31</v>
      </c>
      <c r="L394" t="s">
        <v>12</v>
      </c>
    </row>
    <row r="395" spans="7:12" x14ac:dyDescent="0.25">
      <c r="G395" t="s">
        <v>392</v>
      </c>
      <c r="H395" s="3">
        <v>44287</v>
      </c>
      <c r="I395" t="s">
        <v>611</v>
      </c>
      <c r="J395" s="1">
        <v>5558467977</v>
      </c>
      <c r="K395" t="s">
        <v>58</v>
      </c>
      <c r="L395" t="s">
        <v>8</v>
      </c>
    </row>
    <row r="396" spans="7:12" x14ac:dyDescent="0.25">
      <c r="G396" t="s">
        <v>375</v>
      </c>
      <c r="H396" s="3">
        <v>44039</v>
      </c>
      <c r="I396" t="s">
        <v>612</v>
      </c>
      <c r="J396" s="1">
        <v>5558481556</v>
      </c>
      <c r="K396" t="s">
        <v>34</v>
      </c>
      <c r="L396" t="s">
        <v>12</v>
      </c>
    </row>
    <row r="397" spans="7:12" x14ac:dyDescent="0.25">
      <c r="G397" t="s">
        <v>280</v>
      </c>
      <c r="H397" s="3">
        <v>45180</v>
      </c>
      <c r="I397" t="s">
        <v>613</v>
      </c>
      <c r="J397" s="1">
        <v>5558493944</v>
      </c>
      <c r="K397" t="s">
        <v>203</v>
      </c>
      <c r="L397" t="s">
        <v>12</v>
      </c>
    </row>
    <row r="398" spans="7:12" x14ac:dyDescent="0.25">
      <c r="G398" t="s">
        <v>170</v>
      </c>
      <c r="H398" s="3">
        <v>45181</v>
      </c>
      <c r="I398" t="s">
        <v>614</v>
      </c>
      <c r="J398" s="1">
        <v>5558495466</v>
      </c>
      <c r="K398" t="s">
        <v>172</v>
      </c>
      <c r="L398" t="s">
        <v>173</v>
      </c>
    </row>
    <row r="399" spans="7:12" x14ac:dyDescent="0.25">
      <c r="G399" t="s">
        <v>434</v>
      </c>
      <c r="H399" s="3">
        <v>43831</v>
      </c>
      <c r="I399" t="s">
        <v>615</v>
      </c>
      <c r="J399" s="1">
        <v>5558495578</v>
      </c>
      <c r="K399" t="s">
        <v>67</v>
      </c>
      <c r="L399" t="s">
        <v>8</v>
      </c>
    </row>
    <row r="400" spans="7:12" x14ac:dyDescent="0.25">
      <c r="G400" t="s">
        <v>498</v>
      </c>
      <c r="H400" s="3">
        <v>44909</v>
      </c>
      <c r="I400" t="s">
        <v>616</v>
      </c>
      <c r="J400" s="1">
        <v>5558505536</v>
      </c>
      <c r="K400" t="s">
        <v>133</v>
      </c>
      <c r="L400" t="s">
        <v>8</v>
      </c>
    </row>
    <row r="401" spans="7:12" x14ac:dyDescent="0.25">
      <c r="G401" t="s">
        <v>138</v>
      </c>
      <c r="H401" s="3">
        <v>44482</v>
      </c>
      <c r="I401" t="s">
        <v>617</v>
      </c>
      <c r="J401" s="1">
        <v>5558521970</v>
      </c>
      <c r="K401" t="s">
        <v>67</v>
      </c>
      <c r="L401" t="s">
        <v>8</v>
      </c>
    </row>
    <row r="402" spans="7:12" x14ac:dyDescent="0.25">
      <c r="G402" t="s">
        <v>510</v>
      </c>
      <c r="H402" s="3">
        <v>44103</v>
      </c>
      <c r="I402" t="s">
        <v>618</v>
      </c>
      <c r="J402" s="1">
        <v>5558526749</v>
      </c>
      <c r="K402" t="s">
        <v>11</v>
      </c>
      <c r="L402" t="s">
        <v>12</v>
      </c>
    </row>
    <row r="403" spans="7:12" x14ac:dyDescent="0.25">
      <c r="G403" t="s">
        <v>29</v>
      </c>
      <c r="H403" s="3">
        <v>44443</v>
      </c>
      <c r="I403" t="s">
        <v>619</v>
      </c>
      <c r="J403" s="1">
        <v>5558529208</v>
      </c>
      <c r="K403" t="s">
        <v>31</v>
      </c>
      <c r="L403" t="s">
        <v>12</v>
      </c>
    </row>
    <row r="404" spans="7:12" x14ac:dyDescent="0.25">
      <c r="G404" t="s">
        <v>292</v>
      </c>
      <c r="H404" s="3">
        <v>45401</v>
      </c>
      <c r="I404" t="s">
        <v>620</v>
      </c>
      <c r="J404" s="1">
        <v>5558532876</v>
      </c>
      <c r="K404" t="s">
        <v>50</v>
      </c>
      <c r="L404" t="s">
        <v>8</v>
      </c>
    </row>
    <row r="405" spans="7:12" x14ac:dyDescent="0.25">
      <c r="G405" t="s">
        <v>621</v>
      </c>
      <c r="H405" s="3">
        <v>44226</v>
      </c>
      <c r="I405" t="s">
        <v>622</v>
      </c>
      <c r="J405" s="1">
        <v>5558560655</v>
      </c>
      <c r="K405" t="s">
        <v>203</v>
      </c>
      <c r="L405" t="s">
        <v>12</v>
      </c>
    </row>
    <row r="406" spans="7:12" x14ac:dyDescent="0.25">
      <c r="G406" t="s">
        <v>532</v>
      </c>
      <c r="H406" s="3">
        <v>44473</v>
      </c>
      <c r="I406" t="s">
        <v>623</v>
      </c>
      <c r="J406" s="1">
        <v>5558560878</v>
      </c>
      <c r="K406" t="s">
        <v>155</v>
      </c>
      <c r="L406" t="s">
        <v>8</v>
      </c>
    </row>
    <row r="407" spans="7:12" x14ac:dyDescent="0.25">
      <c r="G407" t="s">
        <v>465</v>
      </c>
      <c r="H407" s="3">
        <v>45209</v>
      </c>
      <c r="I407" t="s">
        <v>624</v>
      </c>
      <c r="J407" s="1">
        <v>5558601611</v>
      </c>
      <c r="K407" t="s">
        <v>130</v>
      </c>
      <c r="L407" t="s">
        <v>8</v>
      </c>
    </row>
    <row r="408" spans="7:12" x14ac:dyDescent="0.25">
      <c r="G408" t="s">
        <v>131</v>
      </c>
      <c r="H408" s="3">
        <v>43898</v>
      </c>
      <c r="I408" t="s">
        <v>625</v>
      </c>
      <c r="J408" s="1">
        <v>5558629673</v>
      </c>
      <c r="K408" t="s">
        <v>133</v>
      </c>
      <c r="L408" t="s">
        <v>8</v>
      </c>
    </row>
    <row r="409" spans="7:12" x14ac:dyDescent="0.25">
      <c r="G409" t="s">
        <v>99</v>
      </c>
      <c r="H409" s="3">
        <v>43859</v>
      </c>
      <c r="I409" t="s">
        <v>427</v>
      </c>
      <c r="J409" s="1">
        <v>5558641001</v>
      </c>
      <c r="K409" t="s">
        <v>101</v>
      </c>
      <c r="L409" t="s">
        <v>8</v>
      </c>
    </row>
    <row r="410" spans="7:12" x14ac:dyDescent="0.25">
      <c r="G410" t="s">
        <v>626</v>
      </c>
      <c r="H410" s="3">
        <v>44523</v>
      </c>
      <c r="I410" t="s">
        <v>627</v>
      </c>
      <c r="J410" s="1">
        <v>5558660199</v>
      </c>
      <c r="K410" t="s">
        <v>24</v>
      </c>
      <c r="L410" t="s">
        <v>12</v>
      </c>
    </row>
    <row r="411" spans="7:12" x14ac:dyDescent="0.25">
      <c r="G411" t="s">
        <v>260</v>
      </c>
      <c r="H411" s="3">
        <v>44841</v>
      </c>
      <c r="I411" t="s">
        <v>628</v>
      </c>
      <c r="J411" s="1">
        <v>5558665393</v>
      </c>
      <c r="K411" t="s">
        <v>64</v>
      </c>
      <c r="L411" t="s">
        <v>8</v>
      </c>
    </row>
    <row r="412" spans="7:12" x14ac:dyDescent="0.25">
      <c r="G412" t="s">
        <v>239</v>
      </c>
      <c r="H412" s="3">
        <v>45381</v>
      </c>
      <c r="I412" t="s">
        <v>629</v>
      </c>
      <c r="J412" s="1">
        <v>5558677929</v>
      </c>
      <c r="K412" t="s">
        <v>67</v>
      </c>
      <c r="L412" t="s">
        <v>8</v>
      </c>
    </row>
    <row r="413" spans="7:12" x14ac:dyDescent="0.25">
      <c r="G413" t="s">
        <v>95</v>
      </c>
      <c r="H413" s="3">
        <v>44792</v>
      </c>
      <c r="I413" t="s">
        <v>630</v>
      </c>
      <c r="J413" s="1">
        <v>5558682651</v>
      </c>
      <c r="K413" t="s">
        <v>7</v>
      </c>
      <c r="L413" t="s">
        <v>8</v>
      </c>
    </row>
    <row r="414" spans="7:12" x14ac:dyDescent="0.25">
      <c r="G414" t="s">
        <v>358</v>
      </c>
      <c r="H414" s="3">
        <v>43833</v>
      </c>
      <c r="I414" t="s">
        <v>631</v>
      </c>
      <c r="J414" s="1">
        <v>5558725539</v>
      </c>
      <c r="K414" t="s">
        <v>47</v>
      </c>
      <c r="L414" t="s">
        <v>8</v>
      </c>
    </row>
    <row r="415" spans="7:12" x14ac:dyDescent="0.25">
      <c r="G415" t="s">
        <v>158</v>
      </c>
      <c r="H415" s="3">
        <v>44883</v>
      </c>
      <c r="I415" t="s">
        <v>632</v>
      </c>
      <c r="J415" s="1">
        <v>5558735534</v>
      </c>
      <c r="K415" t="s">
        <v>61</v>
      </c>
      <c r="L415" t="s">
        <v>12</v>
      </c>
    </row>
    <row r="416" spans="7:12" x14ac:dyDescent="0.25">
      <c r="G416" t="s">
        <v>165</v>
      </c>
      <c r="H416" s="3">
        <v>45246</v>
      </c>
      <c r="I416" t="s">
        <v>633</v>
      </c>
      <c r="J416" s="1">
        <v>5558763455</v>
      </c>
      <c r="K416" t="s">
        <v>101</v>
      </c>
      <c r="L416" t="s">
        <v>8</v>
      </c>
    </row>
    <row r="417" spans="7:12" x14ac:dyDescent="0.25">
      <c r="G417" t="s">
        <v>260</v>
      </c>
      <c r="H417" s="3">
        <v>45147</v>
      </c>
      <c r="I417" t="s">
        <v>634</v>
      </c>
      <c r="J417" s="1">
        <v>5558790297</v>
      </c>
      <c r="K417" t="s">
        <v>64</v>
      </c>
      <c r="L417" t="s">
        <v>8</v>
      </c>
    </row>
    <row r="418" spans="7:12" x14ac:dyDescent="0.25">
      <c r="G418" t="s">
        <v>392</v>
      </c>
      <c r="H418" s="3">
        <v>44475</v>
      </c>
      <c r="I418" t="s">
        <v>635</v>
      </c>
      <c r="J418" s="1">
        <v>5558813566</v>
      </c>
      <c r="K418" t="s">
        <v>58</v>
      </c>
      <c r="L418" t="s">
        <v>8</v>
      </c>
    </row>
    <row r="419" spans="7:12" x14ac:dyDescent="0.25">
      <c r="G419" t="s">
        <v>569</v>
      </c>
      <c r="H419" s="3">
        <v>44880</v>
      </c>
      <c r="I419" t="s">
        <v>636</v>
      </c>
      <c r="J419" s="1">
        <v>5558838594</v>
      </c>
      <c r="K419" t="s">
        <v>18</v>
      </c>
      <c r="L419" t="s">
        <v>12</v>
      </c>
    </row>
    <row r="420" spans="7:12" x14ac:dyDescent="0.25">
      <c r="G420" t="s">
        <v>275</v>
      </c>
      <c r="H420" s="3">
        <v>43980</v>
      </c>
      <c r="I420" t="s">
        <v>637</v>
      </c>
      <c r="J420" s="1">
        <v>5558840961</v>
      </c>
      <c r="K420" t="s">
        <v>120</v>
      </c>
      <c r="L420" t="s">
        <v>8</v>
      </c>
    </row>
    <row r="421" spans="7:12" x14ac:dyDescent="0.25">
      <c r="G421" t="s">
        <v>232</v>
      </c>
      <c r="H421" s="3">
        <v>44279</v>
      </c>
      <c r="I421" t="s">
        <v>638</v>
      </c>
      <c r="J421" s="1">
        <v>5558865500</v>
      </c>
      <c r="K421" t="s">
        <v>191</v>
      </c>
      <c r="L421" t="s">
        <v>12</v>
      </c>
    </row>
    <row r="422" spans="7:12" x14ac:dyDescent="0.25">
      <c r="G422" t="s">
        <v>394</v>
      </c>
      <c r="H422" s="3">
        <v>44410</v>
      </c>
      <c r="I422" t="s">
        <v>639</v>
      </c>
      <c r="J422" s="1">
        <v>5558866763</v>
      </c>
      <c r="K422" t="s">
        <v>84</v>
      </c>
      <c r="L422" t="s">
        <v>8</v>
      </c>
    </row>
    <row r="423" spans="7:12" x14ac:dyDescent="0.25">
      <c r="G423" t="s">
        <v>174</v>
      </c>
      <c r="H423" s="3">
        <v>44341</v>
      </c>
      <c r="I423" t="s">
        <v>640</v>
      </c>
      <c r="J423" s="1">
        <v>5558900509</v>
      </c>
      <c r="K423" t="s">
        <v>24</v>
      </c>
      <c r="L423" t="s">
        <v>12</v>
      </c>
    </row>
    <row r="424" spans="7:12" x14ac:dyDescent="0.25">
      <c r="G424" t="s">
        <v>124</v>
      </c>
      <c r="H424" s="3">
        <v>43902</v>
      </c>
      <c r="I424" t="s">
        <v>641</v>
      </c>
      <c r="J424" s="1">
        <v>5558917559</v>
      </c>
      <c r="K424" t="s">
        <v>7</v>
      </c>
      <c r="L424" t="s">
        <v>8</v>
      </c>
    </row>
    <row r="425" spans="7:12" x14ac:dyDescent="0.25">
      <c r="G425" t="s">
        <v>162</v>
      </c>
      <c r="H425" s="3">
        <v>44296</v>
      </c>
      <c r="I425" t="s">
        <v>642</v>
      </c>
      <c r="J425" s="1">
        <v>5558920183</v>
      </c>
      <c r="K425" t="s">
        <v>130</v>
      </c>
      <c r="L425" t="s">
        <v>8</v>
      </c>
    </row>
    <row r="426" spans="7:12" x14ac:dyDescent="0.25">
      <c r="G426" t="s">
        <v>147</v>
      </c>
      <c r="H426" s="3">
        <v>44064</v>
      </c>
      <c r="I426" t="s">
        <v>643</v>
      </c>
      <c r="J426" s="1">
        <v>5558961479</v>
      </c>
      <c r="K426" t="s">
        <v>37</v>
      </c>
      <c r="L426" t="s">
        <v>8</v>
      </c>
    </row>
    <row r="427" spans="7:12" x14ac:dyDescent="0.25">
      <c r="G427" t="s">
        <v>77</v>
      </c>
      <c r="H427" s="3">
        <v>45009</v>
      </c>
      <c r="I427" t="s">
        <v>644</v>
      </c>
      <c r="J427" s="1">
        <v>5558974054</v>
      </c>
      <c r="K427" t="s">
        <v>7</v>
      </c>
      <c r="L427" t="s">
        <v>8</v>
      </c>
    </row>
    <row r="428" spans="7:12" x14ac:dyDescent="0.25">
      <c r="G428" t="s">
        <v>434</v>
      </c>
      <c r="H428" s="3">
        <v>44456</v>
      </c>
      <c r="I428" t="s">
        <v>645</v>
      </c>
      <c r="J428" s="1">
        <v>5558998858</v>
      </c>
      <c r="K428" t="s">
        <v>67</v>
      </c>
      <c r="L428" t="s">
        <v>8</v>
      </c>
    </row>
    <row r="429" spans="7:12" x14ac:dyDescent="0.25">
      <c r="G429" t="s">
        <v>118</v>
      </c>
      <c r="H429" s="3">
        <v>44863</v>
      </c>
      <c r="I429" t="s">
        <v>646</v>
      </c>
      <c r="J429" s="1">
        <v>5559004358</v>
      </c>
      <c r="K429" t="s">
        <v>120</v>
      </c>
      <c r="L429" t="s">
        <v>8</v>
      </c>
    </row>
    <row r="430" spans="7:12" x14ac:dyDescent="0.25">
      <c r="G430" t="s">
        <v>484</v>
      </c>
      <c r="H430" s="3">
        <v>44752</v>
      </c>
      <c r="I430" t="s">
        <v>647</v>
      </c>
      <c r="J430" s="1">
        <v>5559031083</v>
      </c>
      <c r="K430" t="s">
        <v>40</v>
      </c>
      <c r="L430" t="s">
        <v>8</v>
      </c>
    </row>
    <row r="431" spans="7:12" x14ac:dyDescent="0.25">
      <c r="G431" t="s">
        <v>379</v>
      </c>
      <c r="H431" s="3">
        <v>43881</v>
      </c>
      <c r="I431" t="s">
        <v>648</v>
      </c>
      <c r="J431" s="1">
        <v>5559056491</v>
      </c>
      <c r="K431" t="s">
        <v>130</v>
      </c>
      <c r="L431" t="s">
        <v>8</v>
      </c>
    </row>
    <row r="432" spans="7:12" x14ac:dyDescent="0.25">
      <c r="G432" t="s">
        <v>292</v>
      </c>
      <c r="H432" s="3">
        <v>44181</v>
      </c>
      <c r="I432" t="s">
        <v>649</v>
      </c>
      <c r="J432" s="1">
        <v>5559062119</v>
      </c>
      <c r="K432" t="s">
        <v>50</v>
      </c>
      <c r="L432" t="s">
        <v>8</v>
      </c>
    </row>
    <row r="433" spans="7:12" x14ac:dyDescent="0.25">
      <c r="G433" t="s">
        <v>514</v>
      </c>
      <c r="H433" s="3">
        <v>44424</v>
      </c>
      <c r="I433" t="s">
        <v>650</v>
      </c>
      <c r="J433" s="1">
        <v>5559072495</v>
      </c>
      <c r="K433" t="s">
        <v>110</v>
      </c>
      <c r="L433" t="s">
        <v>8</v>
      </c>
    </row>
    <row r="434" spans="7:12" x14ac:dyDescent="0.25">
      <c r="G434" t="s">
        <v>79</v>
      </c>
      <c r="H434" s="3">
        <v>44103</v>
      </c>
      <c r="I434" t="s">
        <v>651</v>
      </c>
      <c r="J434" s="1">
        <v>5559077151</v>
      </c>
      <c r="K434" t="s">
        <v>40</v>
      </c>
      <c r="L434" t="s">
        <v>8</v>
      </c>
    </row>
    <row r="435" spans="7:12" x14ac:dyDescent="0.25">
      <c r="G435" t="s">
        <v>411</v>
      </c>
      <c r="H435" s="3">
        <v>44774</v>
      </c>
      <c r="I435" t="s">
        <v>652</v>
      </c>
      <c r="J435" s="1">
        <v>5559116666</v>
      </c>
      <c r="K435" t="s">
        <v>120</v>
      </c>
      <c r="L435" t="s">
        <v>8</v>
      </c>
    </row>
    <row r="436" spans="7:12" x14ac:dyDescent="0.25">
      <c r="G436" t="s">
        <v>97</v>
      </c>
      <c r="H436" s="3">
        <v>44391</v>
      </c>
      <c r="I436" t="s">
        <v>653</v>
      </c>
      <c r="J436" s="1">
        <v>5559116853</v>
      </c>
      <c r="K436" t="s">
        <v>15</v>
      </c>
      <c r="L436" t="s">
        <v>12</v>
      </c>
    </row>
    <row r="437" spans="7:12" x14ac:dyDescent="0.25">
      <c r="G437" t="s">
        <v>360</v>
      </c>
      <c r="H437" s="3">
        <v>44045</v>
      </c>
      <c r="I437" t="s">
        <v>654</v>
      </c>
      <c r="J437" s="1">
        <v>5559130770</v>
      </c>
      <c r="K437" t="s">
        <v>142</v>
      </c>
      <c r="L437" t="s">
        <v>143</v>
      </c>
    </row>
    <row r="438" spans="7:12" x14ac:dyDescent="0.25">
      <c r="G438" t="s">
        <v>457</v>
      </c>
      <c r="H438" s="3">
        <v>43893</v>
      </c>
      <c r="I438" t="s">
        <v>655</v>
      </c>
      <c r="J438" s="1">
        <v>5559155324</v>
      </c>
      <c r="K438" t="s">
        <v>64</v>
      </c>
      <c r="L438" t="s">
        <v>8</v>
      </c>
    </row>
    <row r="439" spans="7:12" x14ac:dyDescent="0.25">
      <c r="G439" t="s">
        <v>73</v>
      </c>
      <c r="H439" s="3">
        <v>44206</v>
      </c>
      <c r="I439" t="s">
        <v>656</v>
      </c>
      <c r="J439" s="1">
        <v>5559203013</v>
      </c>
      <c r="K439" t="s">
        <v>11</v>
      </c>
      <c r="L439" t="s">
        <v>12</v>
      </c>
    </row>
    <row r="440" spans="7:12" x14ac:dyDescent="0.25">
      <c r="G440" t="s">
        <v>43</v>
      </c>
      <c r="H440" s="3">
        <v>44943</v>
      </c>
      <c r="I440" t="s">
        <v>657</v>
      </c>
      <c r="J440" s="1">
        <v>5559232192</v>
      </c>
      <c r="K440" t="s">
        <v>45</v>
      </c>
      <c r="L440" t="s">
        <v>8</v>
      </c>
    </row>
    <row r="441" spans="7:12" x14ac:dyDescent="0.25">
      <c r="G441" t="s">
        <v>530</v>
      </c>
      <c r="H441" s="3">
        <v>44415</v>
      </c>
      <c r="I441" t="s">
        <v>658</v>
      </c>
      <c r="J441" s="1">
        <v>5559235205</v>
      </c>
      <c r="K441" t="s">
        <v>18</v>
      </c>
      <c r="L441" t="s">
        <v>12</v>
      </c>
    </row>
    <row r="442" spans="7:12" x14ac:dyDescent="0.25">
      <c r="G442" t="s">
        <v>174</v>
      </c>
      <c r="H442" s="3">
        <v>44519</v>
      </c>
      <c r="I442" t="s">
        <v>659</v>
      </c>
      <c r="J442" s="1">
        <v>5559242727</v>
      </c>
      <c r="K442" t="s">
        <v>24</v>
      </c>
      <c r="L442" t="s">
        <v>12</v>
      </c>
    </row>
    <row r="443" spans="7:12" x14ac:dyDescent="0.25">
      <c r="G443" t="s">
        <v>246</v>
      </c>
      <c r="H443" s="3">
        <v>45389</v>
      </c>
      <c r="I443" t="s">
        <v>660</v>
      </c>
      <c r="J443" s="1">
        <v>5559244486</v>
      </c>
      <c r="K443" t="s">
        <v>24</v>
      </c>
      <c r="L443" t="s">
        <v>12</v>
      </c>
    </row>
    <row r="444" spans="7:12" x14ac:dyDescent="0.25">
      <c r="G444" t="s">
        <v>468</v>
      </c>
      <c r="H444" s="3">
        <v>44239</v>
      </c>
      <c r="I444" t="s">
        <v>661</v>
      </c>
      <c r="J444" s="1">
        <v>5559266419</v>
      </c>
      <c r="K444" t="s">
        <v>40</v>
      </c>
      <c r="L444" t="s">
        <v>8</v>
      </c>
    </row>
    <row r="445" spans="7:12" x14ac:dyDescent="0.25">
      <c r="G445" t="s">
        <v>136</v>
      </c>
      <c r="H445" s="3">
        <v>44848</v>
      </c>
      <c r="I445" t="s">
        <v>374</v>
      </c>
      <c r="J445" s="1">
        <v>5559271068</v>
      </c>
      <c r="K445" t="s">
        <v>24</v>
      </c>
      <c r="L445" t="s">
        <v>12</v>
      </c>
    </row>
    <row r="446" spans="7:12" x14ac:dyDescent="0.25">
      <c r="G446" t="s">
        <v>662</v>
      </c>
      <c r="H446" s="3">
        <v>45275</v>
      </c>
      <c r="I446" t="s">
        <v>663</v>
      </c>
      <c r="J446" s="1">
        <v>5559279696</v>
      </c>
      <c r="K446" t="s">
        <v>21</v>
      </c>
      <c r="L446" t="s">
        <v>12</v>
      </c>
    </row>
    <row r="447" spans="7:12" x14ac:dyDescent="0.25">
      <c r="G447" t="s">
        <v>454</v>
      </c>
      <c r="H447" s="3">
        <v>44742</v>
      </c>
      <c r="I447" t="s">
        <v>664</v>
      </c>
      <c r="J447" s="1">
        <v>5559285048</v>
      </c>
      <c r="K447" t="s">
        <v>155</v>
      </c>
      <c r="L447" t="s">
        <v>8</v>
      </c>
    </row>
    <row r="448" spans="7:12" x14ac:dyDescent="0.25">
      <c r="G448" t="s">
        <v>665</v>
      </c>
      <c r="H448" s="3">
        <v>44370</v>
      </c>
      <c r="I448" t="s">
        <v>666</v>
      </c>
      <c r="J448" s="1">
        <v>5559290172</v>
      </c>
      <c r="K448" t="s">
        <v>31</v>
      </c>
      <c r="L448" t="s">
        <v>12</v>
      </c>
    </row>
    <row r="449" spans="7:12" x14ac:dyDescent="0.25">
      <c r="G449" t="s">
        <v>54</v>
      </c>
      <c r="H449" s="3">
        <v>44002</v>
      </c>
      <c r="I449" t="s">
        <v>667</v>
      </c>
      <c r="J449" s="1">
        <v>5559308421</v>
      </c>
      <c r="K449" t="s">
        <v>50</v>
      </c>
      <c r="L449" t="s">
        <v>8</v>
      </c>
    </row>
    <row r="450" spans="7:12" x14ac:dyDescent="0.25">
      <c r="G450" t="s">
        <v>429</v>
      </c>
      <c r="H450" s="3">
        <v>45287</v>
      </c>
      <c r="I450" t="s">
        <v>668</v>
      </c>
      <c r="J450" s="1">
        <v>5559312131</v>
      </c>
      <c r="K450" t="s">
        <v>11</v>
      </c>
      <c r="L450" t="s">
        <v>12</v>
      </c>
    </row>
    <row r="451" spans="7:12" x14ac:dyDescent="0.25">
      <c r="G451" t="s">
        <v>16</v>
      </c>
      <c r="H451" s="3">
        <v>44484</v>
      </c>
      <c r="I451" t="s">
        <v>669</v>
      </c>
      <c r="J451" s="1">
        <v>5559322964</v>
      </c>
      <c r="K451" t="s">
        <v>18</v>
      </c>
      <c r="L451" t="s">
        <v>12</v>
      </c>
    </row>
    <row r="452" spans="7:12" x14ac:dyDescent="0.25">
      <c r="G452" t="s">
        <v>176</v>
      </c>
      <c r="H452" s="3">
        <v>45442</v>
      </c>
      <c r="I452" t="s">
        <v>670</v>
      </c>
      <c r="J452" s="1">
        <v>5559375305</v>
      </c>
      <c r="K452" t="s">
        <v>67</v>
      </c>
      <c r="L452" t="s">
        <v>8</v>
      </c>
    </row>
    <row r="453" spans="7:12" x14ac:dyDescent="0.25">
      <c r="G453" t="s">
        <v>300</v>
      </c>
      <c r="H453" s="3">
        <v>44676</v>
      </c>
      <c r="I453" t="s">
        <v>671</v>
      </c>
      <c r="J453" s="1">
        <v>5559376356</v>
      </c>
      <c r="K453" t="s">
        <v>21</v>
      </c>
      <c r="L453" t="s">
        <v>12</v>
      </c>
    </row>
    <row r="454" spans="7:12" x14ac:dyDescent="0.25">
      <c r="G454" t="s">
        <v>275</v>
      </c>
      <c r="H454" s="3">
        <v>43840</v>
      </c>
      <c r="I454" t="s">
        <v>672</v>
      </c>
      <c r="J454" s="1">
        <v>5559395647</v>
      </c>
      <c r="K454" t="s">
        <v>120</v>
      </c>
      <c r="L454" t="s">
        <v>8</v>
      </c>
    </row>
    <row r="455" spans="7:12" x14ac:dyDescent="0.25">
      <c r="G455" t="s">
        <v>269</v>
      </c>
      <c r="H455" s="3">
        <v>45369</v>
      </c>
      <c r="I455" t="s">
        <v>673</v>
      </c>
      <c r="J455" s="1">
        <v>5559396796</v>
      </c>
      <c r="K455" t="s">
        <v>101</v>
      </c>
      <c r="L455" t="s">
        <v>8</v>
      </c>
    </row>
    <row r="456" spans="7:12" x14ac:dyDescent="0.25">
      <c r="G456" t="s">
        <v>136</v>
      </c>
      <c r="H456" s="3">
        <v>44629</v>
      </c>
      <c r="I456" t="s">
        <v>674</v>
      </c>
      <c r="J456" s="1">
        <v>5559405397</v>
      </c>
      <c r="K456" t="s">
        <v>24</v>
      </c>
      <c r="L456" t="s">
        <v>12</v>
      </c>
    </row>
    <row r="457" spans="7:12" x14ac:dyDescent="0.25">
      <c r="G457" t="s">
        <v>271</v>
      </c>
      <c r="H457" s="3">
        <v>44638</v>
      </c>
      <c r="I457" t="s">
        <v>675</v>
      </c>
      <c r="J457" s="1">
        <v>5559411927</v>
      </c>
      <c r="K457" t="s">
        <v>18</v>
      </c>
      <c r="L457" t="s">
        <v>12</v>
      </c>
    </row>
    <row r="458" spans="7:12" x14ac:dyDescent="0.25">
      <c r="G458" t="s">
        <v>73</v>
      </c>
      <c r="H458" s="3">
        <v>44330</v>
      </c>
      <c r="I458" t="s">
        <v>676</v>
      </c>
      <c r="J458" s="1">
        <v>5559414762</v>
      </c>
      <c r="K458" t="s">
        <v>11</v>
      </c>
      <c r="L458" t="s">
        <v>12</v>
      </c>
    </row>
    <row r="459" spans="7:12" x14ac:dyDescent="0.25">
      <c r="G459" t="s">
        <v>677</v>
      </c>
      <c r="H459" s="3">
        <v>44195</v>
      </c>
      <c r="I459" t="s">
        <v>678</v>
      </c>
      <c r="J459" s="1">
        <v>5559415813</v>
      </c>
      <c r="K459" t="s">
        <v>58</v>
      </c>
      <c r="L459" t="s">
        <v>8</v>
      </c>
    </row>
    <row r="460" spans="7:12" x14ac:dyDescent="0.25">
      <c r="G460" t="s">
        <v>540</v>
      </c>
      <c r="H460" s="3">
        <v>44045</v>
      </c>
      <c r="I460" t="s">
        <v>679</v>
      </c>
      <c r="J460" s="1">
        <v>5559451553</v>
      </c>
      <c r="K460" t="s">
        <v>130</v>
      </c>
      <c r="L460" t="s">
        <v>8</v>
      </c>
    </row>
    <row r="461" spans="7:12" x14ac:dyDescent="0.25">
      <c r="G461" t="s">
        <v>187</v>
      </c>
      <c r="H461" s="3">
        <v>44308</v>
      </c>
      <c r="I461" t="s">
        <v>680</v>
      </c>
      <c r="J461" s="1">
        <v>5559457003</v>
      </c>
      <c r="K461" t="s">
        <v>24</v>
      </c>
      <c r="L461" t="s">
        <v>12</v>
      </c>
    </row>
    <row r="462" spans="7:12" x14ac:dyDescent="0.25">
      <c r="G462" t="s">
        <v>167</v>
      </c>
      <c r="H462" s="3">
        <v>44670</v>
      </c>
      <c r="I462" t="s">
        <v>681</v>
      </c>
      <c r="J462" s="1">
        <v>5559466125</v>
      </c>
      <c r="K462" t="s">
        <v>58</v>
      </c>
      <c r="L462" t="s">
        <v>8</v>
      </c>
    </row>
    <row r="463" spans="7:12" x14ac:dyDescent="0.25">
      <c r="G463" t="s">
        <v>682</v>
      </c>
      <c r="H463" s="3">
        <v>45364</v>
      </c>
      <c r="I463" t="s">
        <v>683</v>
      </c>
      <c r="J463" s="1">
        <v>5559472386</v>
      </c>
      <c r="K463" t="s">
        <v>64</v>
      </c>
      <c r="L463" t="s">
        <v>8</v>
      </c>
    </row>
    <row r="464" spans="7:12" x14ac:dyDescent="0.25">
      <c r="G464" t="s">
        <v>321</v>
      </c>
      <c r="H464" s="3">
        <v>44254</v>
      </c>
      <c r="I464" t="s">
        <v>684</v>
      </c>
      <c r="J464" s="1">
        <v>5559480943</v>
      </c>
      <c r="K464" t="s">
        <v>18</v>
      </c>
      <c r="L464" t="s">
        <v>12</v>
      </c>
    </row>
    <row r="465" spans="7:12" x14ac:dyDescent="0.25">
      <c r="G465" t="s">
        <v>685</v>
      </c>
      <c r="H465" s="3">
        <v>44845</v>
      </c>
      <c r="I465" t="s">
        <v>686</v>
      </c>
      <c r="J465" s="1">
        <v>5559489943</v>
      </c>
      <c r="K465" t="s">
        <v>53</v>
      </c>
      <c r="L465" t="s">
        <v>8</v>
      </c>
    </row>
    <row r="466" spans="7:12" x14ac:dyDescent="0.25">
      <c r="G466" t="s">
        <v>687</v>
      </c>
      <c r="H466" s="3">
        <v>44534</v>
      </c>
      <c r="I466" t="s">
        <v>688</v>
      </c>
      <c r="J466" s="1">
        <v>5559501828</v>
      </c>
      <c r="K466" t="s">
        <v>24</v>
      </c>
      <c r="L466" t="s">
        <v>12</v>
      </c>
    </row>
    <row r="467" spans="7:12" x14ac:dyDescent="0.25">
      <c r="G467" t="s">
        <v>160</v>
      </c>
      <c r="H467" s="3">
        <v>44364</v>
      </c>
      <c r="I467" t="s">
        <v>689</v>
      </c>
      <c r="J467" s="1">
        <v>5559523472</v>
      </c>
      <c r="K467" t="s">
        <v>101</v>
      </c>
      <c r="L467" t="s">
        <v>8</v>
      </c>
    </row>
    <row r="468" spans="7:12" x14ac:dyDescent="0.25">
      <c r="G468" t="s">
        <v>108</v>
      </c>
      <c r="H468" s="3">
        <v>44113</v>
      </c>
      <c r="I468" t="s">
        <v>690</v>
      </c>
      <c r="J468" s="1">
        <v>5559533510</v>
      </c>
      <c r="K468" t="s">
        <v>110</v>
      </c>
      <c r="L468" t="s">
        <v>8</v>
      </c>
    </row>
    <row r="469" spans="7:12" x14ac:dyDescent="0.25">
      <c r="G469" t="s">
        <v>59</v>
      </c>
      <c r="H469" s="3">
        <v>44268</v>
      </c>
      <c r="I469" t="s">
        <v>568</v>
      </c>
      <c r="J469" s="1">
        <v>5559554642</v>
      </c>
      <c r="K469" t="s">
        <v>61</v>
      </c>
      <c r="L469" t="s">
        <v>12</v>
      </c>
    </row>
    <row r="470" spans="7:12" x14ac:dyDescent="0.25">
      <c r="G470" t="s">
        <v>465</v>
      </c>
      <c r="H470" s="3">
        <v>44663</v>
      </c>
      <c r="I470" t="s">
        <v>691</v>
      </c>
      <c r="J470" s="1">
        <v>5559557006</v>
      </c>
      <c r="K470" t="s">
        <v>130</v>
      </c>
      <c r="L470" t="s">
        <v>8</v>
      </c>
    </row>
    <row r="471" spans="7:12" x14ac:dyDescent="0.25">
      <c r="G471" t="s">
        <v>379</v>
      </c>
      <c r="H471" s="3">
        <v>44579</v>
      </c>
      <c r="I471" t="s">
        <v>692</v>
      </c>
      <c r="J471" s="1">
        <v>5559576195</v>
      </c>
      <c r="K471" t="s">
        <v>130</v>
      </c>
      <c r="L471" t="s">
        <v>8</v>
      </c>
    </row>
    <row r="472" spans="7:12" x14ac:dyDescent="0.25">
      <c r="G472" t="s">
        <v>54</v>
      </c>
      <c r="H472" s="3">
        <v>44734</v>
      </c>
      <c r="I472" t="s">
        <v>693</v>
      </c>
      <c r="J472" s="1">
        <v>5559625312</v>
      </c>
      <c r="K472" t="s">
        <v>50</v>
      </c>
      <c r="L472" t="s">
        <v>8</v>
      </c>
    </row>
    <row r="473" spans="7:12" x14ac:dyDescent="0.25">
      <c r="G473" t="s">
        <v>555</v>
      </c>
      <c r="H473" s="3">
        <v>44705</v>
      </c>
      <c r="I473" t="s">
        <v>694</v>
      </c>
      <c r="J473" s="1">
        <v>5559628866</v>
      </c>
      <c r="K473" t="s">
        <v>15</v>
      </c>
      <c r="L473" t="s">
        <v>12</v>
      </c>
    </row>
    <row r="474" spans="7:12" x14ac:dyDescent="0.25">
      <c r="G474" t="s">
        <v>151</v>
      </c>
      <c r="H474" s="3">
        <v>44646</v>
      </c>
      <c r="I474" t="s">
        <v>695</v>
      </c>
      <c r="J474" s="1">
        <v>5559636971</v>
      </c>
      <c r="K474" t="s">
        <v>58</v>
      </c>
      <c r="L474" t="s">
        <v>8</v>
      </c>
    </row>
    <row r="475" spans="7:12" x14ac:dyDescent="0.25">
      <c r="G475" t="s">
        <v>626</v>
      </c>
      <c r="H475" s="3">
        <v>44083</v>
      </c>
      <c r="I475" t="s">
        <v>696</v>
      </c>
      <c r="J475" s="1">
        <v>5559694658</v>
      </c>
      <c r="K475" t="s">
        <v>24</v>
      </c>
      <c r="L475" t="s">
        <v>12</v>
      </c>
    </row>
    <row r="476" spans="7:12" x14ac:dyDescent="0.25">
      <c r="G476" t="s">
        <v>697</v>
      </c>
      <c r="H476" s="3">
        <v>44021</v>
      </c>
      <c r="I476" t="s">
        <v>698</v>
      </c>
      <c r="J476" s="1">
        <v>5559696508</v>
      </c>
      <c r="K476" t="s">
        <v>155</v>
      </c>
      <c r="L476" t="s">
        <v>8</v>
      </c>
    </row>
    <row r="477" spans="7:12" x14ac:dyDescent="0.25">
      <c r="G477" t="s">
        <v>319</v>
      </c>
      <c r="H477" s="3">
        <v>43853</v>
      </c>
      <c r="I477" t="s">
        <v>699</v>
      </c>
      <c r="J477" s="1">
        <v>5559716475</v>
      </c>
      <c r="K477" t="s">
        <v>47</v>
      </c>
      <c r="L477" t="s">
        <v>8</v>
      </c>
    </row>
    <row r="478" spans="7:12" x14ac:dyDescent="0.25">
      <c r="G478" t="s">
        <v>160</v>
      </c>
      <c r="H478" s="3">
        <v>43909</v>
      </c>
      <c r="I478" t="s">
        <v>700</v>
      </c>
      <c r="J478" s="1">
        <v>5559753237</v>
      </c>
      <c r="K478" t="s">
        <v>101</v>
      </c>
      <c r="L478" t="s">
        <v>8</v>
      </c>
    </row>
    <row r="479" spans="7:12" x14ac:dyDescent="0.25">
      <c r="G479" t="s">
        <v>136</v>
      </c>
      <c r="H479" s="3">
        <v>45075</v>
      </c>
      <c r="I479" t="s">
        <v>701</v>
      </c>
      <c r="J479" s="1">
        <v>5559801685</v>
      </c>
      <c r="K479" t="s">
        <v>24</v>
      </c>
      <c r="L479" t="s">
        <v>12</v>
      </c>
    </row>
    <row r="480" spans="7:12" x14ac:dyDescent="0.25">
      <c r="G480" t="s">
        <v>13</v>
      </c>
      <c r="H480" s="3">
        <v>45064</v>
      </c>
      <c r="I480" t="s">
        <v>702</v>
      </c>
      <c r="J480" s="1">
        <v>5559806632</v>
      </c>
      <c r="K480" t="s">
        <v>15</v>
      </c>
      <c r="L480" t="s">
        <v>12</v>
      </c>
    </row>
    <row r="481" spans="7:12" x14ac:dyDescent="0.25">
      <c r="G481" t="s">
        <v>351</v>
      </c>
      <c r="H481" s="3">
        <v>44808</v>
      </c>
      <c r="I481" t="s">
        <v>703</v>
      </c>
      <c r="J481" s="1">
        <v>5559812577</v>
      </c>
      <c r="K481" t="s">
        <v>45</v>
      </c>
      <c r="L481" t="s">
        <v>8</v>
      </c>
    </row>
    <row r="482" spans="7:12" x14ac:dyDescent="0.25">
      <c r="G482" t="s">
        <v>500</v>
      </c>
      <c r="H482" s="3">
        <v>44979</v>
      </c>
      <c r="I482" t="s">
        <v>390</v>
      </c>
      <c r="J482" s="1">
        <v>5559852704</v>
      </c>
      <c r="K482" t="s">
        <v>64</v>
      </c>
      <c r="L482" t="s">
        <v>8</v>
      </c>
    </row>
    <row r="483" spans="7:12" x14ac:dyDescent="0.25">
      <c r="G483" t="s">
        <v>704</v>
      </c>
      <c r="H483" s="3">
        <v>44715</v>
      </c>
      <c r="I483" t="s">
        <v>705</v>
      </c>
      <c r="J483" s="1">
        <v>5559904117</v>
      </c>
      <c r="K483" t="s">
        <v>133</v>
      </c>
      <c r="L483" t="s">
        <v>8</v>
      </c>
    </row>
    <row r="484" spans="7:12" x14ac:dyDescent="0.25">
      <c r="G484" t="s">
        <v>706</v>
      </c>
      <c r="H484" s="3">
        <v>44766</v>
      </c>
      <c r="I484" t="s">
        <v>707</v>
      </c>
      <c r="J484" s="1">
        <v>5559956229</v>
      </c>
      <c r="K484" t="s">
        <v>31</v>
      </c>
      <c r="L484" t="s">
        <v>12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B3CF2-9ECD-44B3-89B7-49CC64CD2316}">
  <dimension ref="B1:U484"/>
  <sheetViews>
    <sheetView workbookViewId="0">
      <selection activeCell="C4" sqref="C4:C16"/>
    </sheetView>
  </sheetViews>
  <sheetFormatPr defaultRowHeight="15" x14ac:dyDescent="0.25"/>
  <cols>
    <col min="1" max="1" width="3.7109375" customWidth="1"/>
    <col min="2" max="2" width="16.5703125" customWidth="1"/>
    <col min="3" max="3" width="70.42578125" bestFit="1" customWidth="1"/>
    <col min="4" max="4" width="13.85546875" bestFit="1" customWidth="1"/>
    <col min="7" max="7" width="21.5703125" bestFit="1" customWidth="1"/>
    <col min="8" max="8" width="10.5703125" bestFit="1" customWidth="1"/>
    <col min="9" max="9" width="16.28515625" bestFit="1" customWidth="1"/>
    <col min="10" max="10" width="16.85546875" bestFit="1" customWidth="1"/>
    <col min="11" max="11" width="18" bestFit="1" customWidth="1"/>
    <col min="12" max="12" width="14.42578125" bestFit="1" customWidth="1"/>
    <col min="19" max="19" width="9.42578125" bestFit="1" customWidth="1"/>
  </cols>
  <sheetData>
    <row r="1" spans="2:21" s="5" customFormat="1" ht="30" customHeight="1" x14ac:dyDescent="0.35">
      <c r="B1" s="5" t="s">
        <v>719</v>
      </c>
    </row>
    <row r="3" spans="2:21" x14ac:dyDescent="0.25">
      <c r="B3" s="7" t="s">
        <v>711</v>
      </c>
      <c r="C3" s="7" t="s">
        <v>710</v>
      </c>
    </row>
    <row r="4" spans="2:21" x14ac:dyDescent="0.25">
      <c r="B4" t="s">
        <v>712</v>
      </c>
      <c r="C4" t="str" cm="1">
        <f t="array" ref="C4">_xlfn.ARRAYTOTEXT(_xlfn._xlws.FILTER(tblContacts6[[Contact Name]:[Phone Number]],tblContacts6[Customer Name]=B4))</f>
        <v>Ketty, 5552264675, Justine, 5552879911, Inger, 5553794109, Jimmy, 5554385379</v>
      </c>
      <c r="D4" s="1"/>
      <c r="S4" s="3"/>
    </row>
    <row r="5" spans="2:21" x14ac:dyDescent="0.25">
      <c r="B5" t="s">
        <v>108</v>
      </c>
      <c r="C5" t="str" cm="1">
        <f t="array" ref="C5">_xlfn.ARRAYTOTEXT(_xlfn._xlws.FILTER(tblContacts6[[Contact Name]:[Phone Number]],tblContacts6[Customer Name]=B5))</f>
        <v>Jourdain, 5552831530, Vivie, 5559533510</v>
      </c>
      <c r="D5" s="1"/>
      <c r="S5" s="3"/>
    </row>
    <row r="6" spans="2:21" x14ac:dyDescent="0.25">
      <c r="B6" t="s">
        <v>111</v>
      </c>
      <c r="C6" t="str" cm="1">
        <f t="array" ref="C6">_xlfn.ARRAYTOTEXT(_xlfn._xlws.FILTER(tblContacts6[[Contact Name]:[Phone Number]],tblContacts6[Customer Name]=B6))</f>
        <v>Svend, 5552836230</v>
      </c>
      <c r="D6" s="1"/>
      <c r="G6" t="s">
        <v>0</v>
      </c>
      <c r="H6" t="s">
        <v>708</v>
      </c>
      <c r="I6" t="s">
        <v>1</v>
      </c>
      <c r="J6" t="s">
        <v>2</v>
      </c>
      <c r="K6" t="s">
        <v>3</v>
      </c>
      <c r="L6" t="s">
        <v>4</v>
      </c>
      <c r="U6" s="2" t="s">
        <v>713</v>
      </c>
    </row>
    <row r="7" spans="2:21" x14ac:dyDescent="0.25">
      <c r="B7" t="s">
        <v>106</v>
      </c>
      <c r="C7" t="str" cm="1">
        <f t="array" ref="C7">_xlfn.ARRAYTOTEXT(_xlfn._xlws.FILTER(tblContacts6[[Contact Name]:[Phone Number]],tblContacts6[Customer Name]=B7))</f>
        <v>Jacobo, 5552820508, Natty, 5552839556, Laetitia, 5556873946, Sax, 5557564502</v>
      </c>
      <c r="D7" s="1"/>
      <c r="G7" t="s">
        <v>5</v>
      </c>
      <c r="H7" s="3">
        <v>44932</v>
      </c>
      <c r="I7" t="s">
        <v>6</v>
      </c>
      <c r="J7" s="1">
        <v>5552031671</v>
      </c>
      <c r="K7" t="s">
        <v>7</v>
      </c>
      <c r="L7" t="s">
        <v>8</v>
      </c>
      <c r="U7" t="str" cm="1">
        <f t="array" ref="U7:U199">_xlfn._xlws.SORT(_xlfn.UNIQUE(G7:G484))</f>
        <v>Adventure Surf</v>
      </c>
    </row>
    <row r="8" spans="2:21" x14ac:dyDescent="0.25">
      <c r="B8" t="s">
        <v>114</v>
      </c>
      <c r="C8" t="str" cm="1">
        <f t="array" ref="C8">_xlfn.ARRAYTOTEXT(_xlfn._xlws.FILTER(tblContacts6[[Contact Name]:[Phone Number]],tblContacts6[Customer Name]=B8))</f>
        <v>Cris, 5552845862, Shelby, 5553861812, Gianna, 5557057956</v>
      </c>
      <c r="D8" s="1"/>
      <c r="G8" t="s">
        <v>9</v>
      </c>
      <c r="H8" s="3">
        <v>44552</v>
      </c>
      <c r="I8" t="s">
        <v>10</v>
      </c>
      <c r="J8" s="1">
        <v>5552053422</v>
      </c>
      <c r="K8" t="s">
        <v>11</v>
      </c>
      <c r="L8" t="s">
        <v>12</v>
      </c>
      <c r="U8" t="str">
        <v>Aqua Edge</v>
      </c>
    </row>
    <row r="9" spans="2:21" x14ac:dyDescent="0.25">
      <c r="B9" t="s">
        <v>116</v>
      </c>
      <c r="C9" t="str" cm="1">
        <f t="array" ref="C9">_xlfn.ARRAYTOTEXT(_xlfn._xlws.FILTER(tblContacts6[[Contact Name]:[Phone Number]],tblContacts6[Customer Name]=B9))</f>
        <v>Denny, 5552850629, Ajay, 5558233095</v>
      </c>
      <c r="D9" s="1"/>
      <c r="G9" t="s">
        <v>13</v>
      </c>
      <c r="H9" s="3">
        <v>45031</v>
      </c>
      <c r="I9" t="s">
        <v>14</v>
      </c>
      <c r="J9" s="1">
        <v>5552086767</v>
      </c>
      <c r="K9" t="s">
        <v>15</v>
      </c>
      <c r="L9" t="s">
        <v>12</v>
      </c>
      <c r="U9" t="str">
        <v>Aqua Surf</v>
      </c>
    </row>
    <row r="10" spans="2:21" x14ac:dyDescent="0.25">
      <c r="B10" t="s">
        <v>118</v>
      </c>
      <c r="C10" t="str" cm="1">
        <f t="array" ref="C10">_xlfn.ARRAYTOTEXT(_xlfn._xlws.FILTER(tblContacts6[[Contact Name]:[Phone Number]],tblContacts6[Customer Name]=B10))</f>
        <v>Lenore, 5552856285, Pansie, 5553048471, Paten, 5556909283, Trude, 5559004358</v>
      </c>
      <c r="D10" s="1"/>
      <c r="G10" t="s">
        <v>712</v>
      </c>
      <c r="H10" s="3">
        <v>45366</v>
      </c>
      <c r="I10" t="s">
        <v>46</v>
      </c>
      <c r="J10" s="1">
        <v>5552264675</v>
      </c>
      <c r="K10" t="s">
        <v>47</v>
      </c>
      <c r="L10" t="s">
        <v>8</v>
      </c>
      <c r="U10" t="str">
        <v>Bayside Boards</v>
      </c>
    </row>
    <row r="11" spans="2:21" x14ac:dyDescent="0.25">
      <c r="B11" t="s">
        <v>122</v>
      </c>
      <c r="C11" t="str" cm="1">
        <f t="array" ref="C11">_xlfn.ARRAYTOTEXT(_xlfn._xlws.FILTER(tblContacts6[[Contact Name]:[Phone Number]],tblContacts6[Customer Name]=B11))</f>
        <v>Meryl, 5552970600, Malinde, 5554752601, Tracy, 5558001230</v>
      </c>
      <c r="G11" t="s">
        <v>234</v>
      </c>
      <c r="H11" s="3">
        <v>44967</v>
      </c>
      <c r="I11" t="s">
        <v>235</v>
      </c>
      <c r="J11" s="1">
        <v>5553839979</v>
      </c>
      <c r="K11" t="s">
        <v>67</v>
      </c>
      <c r="L11" t="s">
        <v>8</v>
      </c>
      <c r="U11" t="str">
        <v>Beach Boys Surf</v>
      </c>
    </row>
    <row r="12" spans="2:21" x14ac:dyDescent="0.25">
      <c r="B12" t="s">
        <v>124</v>
      </c>
      <c r="C12" t="str" cm="1">
        <f t="array" ref="C12">_xlfn.ARRAYTOTEXT(_xlfn._xlws.FILTER(tblContacts6[[Contact Name]:[Phone Number]],tblContacts6[Customer Name]=B12))</f>
        <v>Cori, 5553000419, Godiva, 5558917559</v>
      </c>
      <c r="G12" t="s">
        <v>16</v>
      </c>
      <c r="H12" s="3">
        <v>44493</v>
      </c>
      <c r="I12" t="s">
        <v>17</v>
      </c>
      <c r="J12" s="1">
        <v>5552101719</v>
      </c>
      <c r="K12" t="s">
        <v>18</v>
      </c>
      <c r="L12" t="s">
        <v>12</v>
      </c>
      <c r="U12" t="str">
        <v>Beach Break Boards</v>
      </c>
    </row>
    <row r="13" spans="2:21" x14ac:dyDescent="0.25">
      <c r="B13" t="s">
        <v>234</v>
      </c>
      <c r="C13" t="str" cm="1">
        <f t="array" ref="C13">_xlfn.ARRAYTOTEXT(_xlfn._xlws.FILTER(tblContacts6[[Contact Name]:[Phone Number]],tblContacts6[Customer Name]=B13))</f>
        <v>Murdock, 5553839979, Tallie, 5556386203, Della, 5556449700, Ophelia, 5556800586</v>
      </c>
      <c r="G13" t="s">
        <v>19</v>
      </c>
      <c r="H13" s="3">
        <v>44525</v>
      </c>
      <c r="I13" t="s">
        <v>20</v>
      </c>
      <c r="J13" s="1">
        <v>5552109172</v>
      </c>
      <c r="K13" t="s">
        <v>21</v>
      </c>
      <c r="L13" t="s">
        <v>12</v>
      </c>
      <c r="U13" t="str">
        <v>Beach Breeze Surf</v>
      </c>
    </row>
    <row r="14" spans="2:21" x14ac:dyDescent="0.25">
      <c r="B14" t="s">
        <v>29</v>
      </c>
      <c r="C14" t="str" cm="1">
        <f t="array" ref="C14">_xlfn.ARRAYTOTEXT(_xlfn._xlws.FILTER(tblContacts6[[Contact Name]:[Phone Number]],tblContacts6[Customer Name]=B14))</f>
        <v>Christos, 5552156082, Byrann, 5557033474, Neely, 5558461164, Brewer, 5558529208</v>
      </c>
      <c r="G14" t="s">
        <v>22</v>
      </c>
      <c r="H14" s="3">
        <v>43839</v>
      </c>
      <c r="I14" t="s">
        <v>23</v>
      </c>
      <c r="J14" s="1">
        <v>5552143357</v>
      </c>
      <c r="K14" t="s">
        <v>24</v>
      </c>
      <c r="L14" t="s">
        <v>12</v>
      </c>
      <c r="U14" t="str">
        <v>Beach Dancer</v>
      </c>
    </row>
    <row r="15" spans="2:21" x14ac:dyDescent="0.25">
      <c r="B15" t="s">
        <v>32</v>
      </c>
      <c r="C15" t="str" cm="1">
        <f t="array" ref="C15">_xlfn.ARRAYTOTEXT(_xlfn._xlws.FILTER(tblContacts6[[Contact Name]:[Phone Number]],tblContacts6[Customer Name]=B15))</f>
        <v>Edgardo, 5552158213</v>
      </c>
      <c r="G15" t="s">
        <v>25</v>
      </c>
      <c r="H15" s="3">
        <v>44801</v>
      </c>
      <c r="I15" t="s">
        <v>26</v>
      </c>
      <c r="J15" s="1">
        <v>5552149758</v>
      </c>
      <c r="K15" t="s">
        <v>27</v>
      </c>
      <c r="L15" t="s">
        <v>28</v>
      </c>
      <c r="U15" t="str">
        <v>Beach Patrol Surf</v>
      </c>
    </row>
    <row r="16" spans="2:21" x14ac:dyDescent="0.25">
      <c r="B16" t="s">
        <v>35</v>
      </c>
      <c r="C16" t="str" cm="1">
        <f t="array" ref="C16">_xlfn.ARRAYTOTEXT(_xlfn._xlws.FILTER(tblContacts6[[Contact Name]:[Phone Number]],tblContacts6[Customer Name]=B16))</f>
        <v>Ambros, 5552161499, Kort, 5555905750, Katharina, 5556010313, Carney, 5558339004</v>
      </c>
      <c r="G16" t="s">
        <v>234</v>
      </c>
      <c r="H16" s="3">
        <v>44373</v>
      </c>
      <c r="I16" t="s">
        <v>450</v>
      </c>
      <c r="J16" s="1">
        <v>5556386203</v>
      </c>
      <c r="K16" t="s">
        <v>67</v>
      </c>
      <c r="L16" t="s">
        <v>8</v>
      </c>
      <c r="U16" t="str">
        <v>Beach Surf Co.</v>
      </c>
    </row>
    <row r="17" spans="7:21" x14ac:dyDescent="0.25">
      <c r="G17" t="s">
        <v>29</v>
      </c>
      <c r="H17" s="3">
        <v>44772</v>
      </c>
      <c r="I17" t="s">
        <v>30</v>
      </c>
      <c r="J17" s="1">
        <v>5552156082</v>
      </c>
      <c r="K17" t="s">
        <v>31</v>
      </c>
      <c r="L17" t="s">
        <v>12</v>
      </c>
      <c r="U17" t="str">
        <v>Beach Wave</v>
      </c>
    </row>
    <row r="18" spans="7:21" x14ac:dyDescent="0.25">
      <c r="G18" t="s">
        <v>32</v>
      </c>
      <c r="H18" s="3">
        <v>44956</v>
      </c>
      <c r="I18" t="s">
        <v>33</v>
      </c>
      <c r="J18" s="1">
        <v>5552158213</v>
      </c>
      <c r="K18" t="s">
        <v>34</v>
      </c>
      <c r="L18" t="s">
        <v>12</v>
      </c>
      <c r="U18" t="str">
        <v>Beach Wind Surf</v>
      </c>
    </row>
    <row r="19" spans="7:21" x14ac:dyDescent="0.25">
      <c r="G19" t="s">
        <v>35</v>
      </c>
      <c r="H19" s="3">
        <v>43845</v>
      </c>
      <c r="I19" t="s">
        <v>36</v>
      </c>
      <c r="J19" s="1">
        <v>5552161499</v>
      </c>
      <c r="K19" t="s">
        <v>37</v>
      </c>
      <c r="L19" t="s">
        <v>8</v>
      </c>
      <c r="U19" t="str">
        <v>Beachcomber Boards</v>
      </c>
    </row>
    <row r="20" spans="7:21" x14ac:dyDescent="0.25">
      <c r="G20" t="s">
        <v>712</v>
      </c>
      <c r="H20" s="3">
        <v>45373</v>
      </c>
      <c r="I20" t="s">
        <v>121</v>
      </c>
      <c r="J20" s="1">
        <v>5552879911</v>
      </c>
      <c r="K20" t="s">
        <v>47</v>
      </c>
      <c r="L20" t="s">
        <v>8</v>
      </c>
      <c r="U20" t="str">
        <v>Beachfront Bliss</v>
      </c>
    </row>
    <row r="21" spans="7:21" x14ac:dyDescent="0.25">
      <c r="G21" t="s">
        <v>38</v>
      </c>
      <c r="H21" s="3">
        <v>45448</v>
      </c>
      <c r="I21" t="s">
        <v>39</v>
      </c>
      <c r="J21" s="1">
        <v>5552169194</v>
      </c>
      <c r="K21" t="s">
        <v>40</v>
      </c>
      <c r="L21" t="s">
        <v>8</v>
      </c>
      <c r="U21" t="str">
        <v>Beachfront Boys Surf</v>
      </c>
    </row>
    <row r="22" spans="7:21" x14ac:dyDescent="0.25">
      <c r="G22" t="s">
        <v>41</v>
      </c>
      <c r="H22" s="3">
        <v>44185</v>
      </c>
      <c r="I22" t="s">
        <v>42</v>
      </c>
      <c r="J22" s="1">
        <v>5552202998</v>
      </c>
      <c r="K22" t="s">
        <v>40</v>
      </c>
      <c r="L22" t="s">
        <v>8</v>
      </c>
      <c r="U22" t="str">
        <v>Beachfront Surf</v>
      </c>
    </row>
    <row r="23" spans="7:21" x14ac:dyDescent="0.25">
      <c r="G23" t="s">
        <v>43</v>
      </c>
      <c r="H23" s="3">
        <v>44760</v>
      </c>
      <c r="I23" t="s">
        <v>44</v>
      </c>
      <c r="J23" s="1">
        <v>5552212337</v>
      </c>
      <c r="K23" t="s">
        <v>45</v>
      </c>
      <c r="L23" t="s">
        <v>8</v>
      </c>
      <c r="U23" t="str">
        <v>Beachfront Surf Co.</v>
      </c>
    </row>
    <row r="24" spans="7:21" x14ac:dyDescent="0.25">
      <c r="G24" t="s">
        <v>48</v>
      </c>
      <c r="H24" s="3">
        <v>45195</v>
      </c>
      <c r="I24" t="s">
        <v>49</v>
      </c>
      <c r="J24" s="1">
        <v>5552267646</v>
      </c>
      <c r="K24" t="s">
        <v>50</v>
      </c>
      <c r="L24" t="s">
        <v>8</v>
      </c>
      <c r="U24" t="str">
        <v>Beachside Bliss</v>
      </c>
    </row>
    <row r="25" spans="7:21" x14ac:dyDescent="0.25">
      <c r="G25" t="s">
        <v>51</v>
      </c>
      <c r="H25" s="3">
        <v>44854</v>
      </c>
      <c r="I25" t="s">
        <v>52</v>
      </c>
      <c r="J25" s="1">
        <v>5552300019</v>
      </c>
      <c r="K25" t="s">
        <v>53</v>
      </c>
      <c r="L25" t="s">
        <v>8</v>
      </c>
      <c r="U25" t="str">
        <v>Beachside Boards</v>
      </c>
    </row>
    <row r="26" spans="7:21" x14ac:dyDescent="0.25">
      <c r="G26" t="s">
        <v>54</v>
      </c>
      <c r="H26" s="3">
        <v>44922</v>
      </c>
      <c r="I26" t="s">
        <v>55</v>
      </c>
      <c r="J26" s="1">
        <v>5552322832</v>
      </c>
      <c r="K26" t="s">
        <v>50</v>
      </c>
      <c r="L26" t="s">
        <v>8</v>
      </c>
      <c r="U26" t="str">
        <v>Beachside Shred</v>
      </c>
    </row>
    <row r="27" spans="7:21" x14ac:dyDescent="0.25">
      <c r="G27" t="s">
        <v>56</v>
      </c>
      <c r="H27" s="3">
        <v>45341</v>
      </c>
      <c r="I27" t="s">
        <v>57</v>
      </c>
      <c r="J27" s="1">
        <v>5552361740</v>
      </c>
      <c r="K27" t="s">
        <v>58</v>
      </c>
      <c r="L27" t="s">
        <v>8</v>
      </c>
      <c r="U27" t="str">
        <v>Big Surf</v>
      </c>
    </row>
    <row r="28" spans="7:21" x14ac:dyDescent="0.25">
      <c r="G28" t="s">
        <v>59</v>
      </c>
      <c r="H28" s="3">
        <v>44202</v>
      </c>
      <c r="I28" t="s">
        <v>60</v>
      </c>
      <c r="J28" s="1">
        <v>5552370438</v>
      </c>
      <c r="K28" t="s">
        <v>61</v>
      </c>
      <c r="L28" t="s">
        <v>12</v>
      </c>
      <c r="U28" t="str">
        <v>Big Wave Surf</v>
      </c>
    </row>
    <row r="29" spans="7:21" x14ac:dyDescent="0.25">
      <c r="G29" t="s">
        <v>62</v>
      </c>
      <c r="H29" s="3">
        <v>44678</v>
      </c>
      <c r="I29" t="s">
        <v>63</v>
      </c>
      <c r="J29" s="1">
        <v>5552419601</v>
      </c>
      <c r="K29" t="s">
        <v>64</v>
      </c>
      <c r="L29" t="s">
        <v>8</v>
      </c>
      <c r="U29" t="str">
        <v>Blue Crest Surf</v>
      </c>
    </row>
    <row r="30" spans="7:21" x14ac:dyDescent="0.25">
      <c r="G30" t="s">
        <v>65</v>
      </c>
      <c r="H30" s="3">
        <v>45197</v>
      </c>
      <c r="I30" t="s">
        <v>66</v>
      </c>
      <c r="J30" s="1">
        <v>5552441639</v>
      </c>
      <c r="K30" t="s">
        <v>67</v>
      </c>
      <c r="L30" t="s">
        <v>8</v>
      </c>
      <c r="U30" t="str">
        <v>Blue Horizon Surf</v>
      </c>
    </row>
    <row r="31" spans="7:21" x14ac:dyDescent="0.25">
      <c r="G31" t="s">
        <v>9</v>
      </c>
      <c r="H31" s="3">
        <v>45288</v>
      </c>
      <c r="I31" t="s">
        <v>68</v>
      </c>
      <c r="J31" s="1">
        <v>5552460300</v>
      </c>
      <c r="K31" t="s">
        <v>11</v>
      </c>
      <c r="L31" t="s">
        <v>12</v>
      </c>
      <c r="U31" t="str">
        <v>Blue Ocean Surf</v>
      </c>
    </row>
    <row r="32" spans="7:21" x14ac:dyDescent="0.25">
      <c r="G32" t="s">
        <v>69</v>
      </c>
      <c r="H32" s="3">
        <v>43913</v>
      </c>
      <c r="I32" t="s">
        <v>70</v>
      </c>
      <c r="J32" s="1">
        <v>5552467627</v>
      </c>
      <c r="K32" t="s">
        <v>18</v>
      </c>
      <c r="L32" t="s">
        <v>12</v>
      </c>
      <c r="U32" t="str">
        <v>Blue Reef Surf</v>
      </c>
    </row>
    <row r="33" spans="7:21" x14ac:dyDescent="0.25">
      <c r="G33" t="s">
        <v>71</v>
      </c>
      <c r="H33" s="3">
        <v>45215</v>
      </c>
      <c r="I33" t="s">
        <v>72</v>
      </c>
      <c r="J33" s="1">
        <v>5552473707</v>
      </c>
      <c r="K33" t="s">
        <v>37</v>
      </c>
      <c r="L33" t="s">
        <v>8</v>
      </c>
      <c r="U33" t="str">
        <v>Blue Wave Surf</v>
      </c>
    </row>
    <row r="34" spans="7:21" x14ac:dyDescent="0.25">
      <c r="G34" t="s">
        <v>73</v>
      </c>
      <c r="H34" s="3">
        <v>44155</v>
      </c>
      <c r="I34" t="s">
        <v>74</v>
      </c>
      <c r="J34" s="1">
        <v>5552492775</v>
      </c>
      <c r="K34" t="s">
        <v>11</v>
      </c>
      <c r="L34" t="s">
        <v>12</v>
      </c>
      <c r="U34" t="str">
        <v>Board Leaders</v>
      </c>
    </row>
    <row r="35" spans="7:21" x14ac:dyDescent="0.25">
      <c r="G35" t="s">
        <v>75</v>
      </c>
      <c r="H35" s="3">
        <v>45174</v>
      </c>
      <c r="I35" t="s">
        <v>76</v>
      </c>
      <c r="J35" s="1">
        <v>5552507671</v>
      </c>
      <c r="K35" t="s">
        <v>21</v>
      </c>
      <c r="L35" t="s">
        <v>12</v>
      </c>
      <c r="U35" t="str">
        <v>Board Masters</v>
      </c>
    </row>
    <row r="36" spans="7:21" x14ac:dyDescent="0.25">
      <c r="G36" t="s">
        <v>77</v>
      </c>
      <c r="H36" s="3">
        <v>44238</v>
      </c>
      <c r="I36" t="s">
        <v>78</v>
      </c>
      <c r="J36" s="1">
        <v>5552520807</v>
      </c>
      <c r="K36" t="s">
        <v>7</v>
      </c>
      <c r="L36" t="s">
        <v>8</v>
      </c>
      <c r="U36" t="str">
        <v>Boardriders Club</v>
      </c>
    </row>
    <row r="37" spans="7:21" x14ac:dyDescent="0.25">
      <c r="G37" t="s">
        <v>79</v>
      </c>
      <c r="H37" s="3">
        <v>44325</v>
      </c>
      <c r="I37" t="s">
        <v>80</v>
      </c>
      <c r="J37" s="1">
        <v>5552532426</v>
      </c>
      <c r="K37" t="s">
        <v>40</v>
      </c>
      <c r="L37" t="s">
        <v>8</v>
      </c>
      <c r="U37" t="str">
        <v>Boardriders Surf</v>
      </c>
    </row>
    <row r="38" spans="7:21" x14ac:dyDescent="0.25">
      <c r="G38" t="s">
        <v>19</v>
      </c>
      <c r="H38" s="3">
        <v>44254</v>
      </c>
      <c r="I38" t="s">
        <v>81</v>
      </c>
      <c r="J38" s="1">
        <v>5552556504</v>
      </c>
      <c r="K38" t="s">
        <v>21</v>
      </c>
      <c r="L38" t="s">
        <v>12</v>
      </c>
      <c r="U38" t="str">
        <v>Boardwalk Surf</v>
      </c>
    </row>
    <row r="39" spans="7:21" x14ac:dyDescent="0.25">
      <c r="G39" t="s">
        <v>82</v>
      </c>
      <c r="H39" s="3">
        <v>45008</v>
      </c>
      <c r="I39" t="s">
        <v>83</v>
      </c>
      <c r="J39" s="1">
        <v>5552586965</v>
      </c>
      <c r="K39" t="s">
        <v>84</v>
      </c>
      <c r="L39" t="s">
        <v>8</v>
      </c>
      <c r="U39" t="str">
        <v>Breaker Bar Surf</v>
      </c>
    </row>
    <row r="40" spans="7:21" x14ac:dyDescent="0.25">
      <c r="G40" t="s">
        <v>85</v>
      </c>
      <c r="H40" s="3">
        <v>44639</v>
      </c>
      <c r="I40" t="s">
        <v>86</v>
      </c>
      <c r="J40" s="1">
        <v>5552601007</v>
      </c>
      <c r="K40" t="s">
        <v>53</v>
      </c>
      <c r="L40" t="s">
        <v>8</v>
      </c>
      <c r="U40" t="str">
        <v>Breaker Point Surf</v>
      </c>
    </row>
    <row r="41" spans="7:21" x14ac:dyDescent="0.25">
      <c r="G41" t="s">
        <v>87</v>
      </c>
      <c r="H41" s="3">
        <v>44199</v>
      </c>
      <c r="I41" t="s">
        <v>88</v>
      </c>
      <c r="J41" s="1">
        <v>5552605482</v>
      </c>
      <c r="K41" t="s">
        <v>89</v>
      </c>
      <c r="L41" t="s">
        <v>8</v>
      </c>
      <c r="U41" t="str">
        <v>Coastal Curves</v>
      </c>
    </row>
    <row r="42" spans="7:21" x14ac:dyDescent="0.25">
      <c r="G42" t="s">
        <v>90</v>
      </c>
      <c r="H42" s="3">
        <v>45326</v>
      </c>
      <c r="I42" t="s">
        <v>91</v>
      </c>
      <c r="J42" s="1">
        <v>5552611915</v>
      </c>
      <c r="K42" t="s">
        <v>89</v>
      </c>
      <c r="L42" t="s">
        <v>8</v>
      </c>
      <c r="U42" t="str">
        <v>Coastal Wave</v>
      </c>
    </row>
    <row r="43" spans="7:21" x14ac:dyDescent="0.25">
      <c r="G43" t="s">
        <v>43</v>
      </c>
      <c r="H43" s="3">
        <v>43999</v>
      </c>
      <c r="I43" t="s">
        <v>92</v>
      </c>
      <c r="J43" s="1">
        <v>5552692975</v>
      </c>
      <c r="K43" t="s">
        <v>45</v>
      </c>
      <c r="L43" t="s">
        <v>8</v>
      </c>
      <c r="U43" t="str">
        <v>Coastline Surf</v>
      </c>
    </row>
    <row r="44" spans="7:21" x14ac:dyDescent="0.25">
      <c r="G44" t="s">
        <v>93</v>
      </c>
      <c r="H44" s="3">
        <v>44448</v>
      </c>
      <c r="I44" t="s">
        <v>94</v>
      </c>
      <c r="J44" s="1">
        <v>5552709625</v>
      </c>
      <c r="K44" t="s">
        <v>40</v>
      </c>
      <c r="L44" t="s">
        <v>8</v>
      </c>
      <c r="U44" t="str">
        <v>Coral Cove</v>
      </c>
    </row>
    <row r="45" spans="7:21" x14ac:dyDescent="0.25">
      <c r="G45" t="s">
        <v>95</v>
      </c>
      <c r="H45" s="3">
        <v>44812</v>
      </c>
      <c r="I45" t="s">
        <v>96</v>
      </c>
      <c r="J45" s="1">
        <v>5552716564</v>
      </c>
      <c r="K45" t="s">
        <v>7</v>
      </c>
      <c r="L45" t="s">
        <v>8</v>
      </c>
      <c r="U45" t="str">
        <v>Coral Surf</v>
      </c>
    </row>
    <row r="46" spans="7:21" x14ac:dyDescent="0.25">
      <c r="G46" t="s">
        <v>97</v>
      </c>
      <c r="H46" s="3">
        <v>43867</v>
      </c>
      <c r="I46" t="s">
        <v>98</v>
      </c>
      <c r="J46" s="1">
        <v>5552758045</v>
      </c>
      <c r="K46" t="s">
        <v>15</v>
      </c>
      <c r="L46" t="s">
        <v>12</v>
      </c>
      <c r="U46" t="str">
        <v>Dream Wave</v>
      </c>
    </row>
    <row r="47" spans="7:21" x14ac:dyDescent="0.25">
      <c r="G47" t="s">
        <v>99</v>
      </c>
      <c r="H47" s="3">
        <v>44636</v>
      </c>
      <c r="I47" t="s">
        <v>100</v>
      </c>
      <c r="J47" s="1">
        <v>5552767845</v>
      </c>
      <c r="K47" t="s">
        <v>101</v>
      </c>
      <c r="L47" t="s">
        <v>8</v>
      </c>
      <c r="U47" t="str">
        <v>Dune Rider Surf</v>
      </c>
    </row>
    <row r="48" spans="7:21" x14ac:dyDescent="0.25">
      <c r="G48" t="s">
        <v>102</v>
      </c>
      <c r="H48" s="3">
        <v>43973</v>
      </c>
      <c r="I48" t="s">
        <v>103</v>
      </c>
      <c r="J48" s="1">
        <v>5552771169</v>
      </c>
      <c r="K48" t="s">
        <v>84</v>
      </c>
      <c r="L48" t="s">
        <v>8</v>
      </c>
      <c r="U48" t="str">
        <v>Dune Surf</v>
      </c>
    </row>
    <row r="49" spans="7:21" x14ac:dyDescent="0.25">
      <c r="G49" t="s">
        <v>54</v>
      </c>
      <c r="H49" s="3">
        <v>45447</v>
      </c>
      <c r="I49" t="s">
        <v>104</v>
      </c>
      <c r="J49" s="1">
        <v>5552794888</v>
      </c>
      <c r="K49" t="s">
        <v>50</v>
      </c>
      <c r="L49" t="s">
        <v>8</v>
      </c>
      <c r="U49" t="str">
        <v>Endless Summer Surf</v>
      </c>
    </row>
    <row r="50" spans="7:21" x14ac:dyDescent="0.25">
      <c r="G50" t="s">
        <v>38</v>
      </c>
      <c r="H50" s="3">
        <v>43979</v>
      </c>
      <c r="I50" t="s">
        <v>105</v>
      </c>
      <c r="J50" s="1">
        <v>5552801438</v>
      </c>
      <c r="K50" t="s">
        <v>40</v>
      </c>
      <c r="L50" t="s">
        <v>8</v>
      </c>
      <c r="U50" t="str">
        <v>Epic Surf Tours</v>
      </c>
    </row>
    <row r="51" spans="7:21" x14ac:dyDescent="0.25">
      <c r="G51" t="s">
        <v>106</v>
      </c>
      <c r="H51" s="3">
        <v>44098</v>
      </c>
      <c r="I51" t="s">
        <v>107</v>
      </c>
      <c r="J51" s="1">
        <v>5552820508</v>
      </c>
      <c r="K51" t="s">
        <v>11</v>
      </c>
      <c r="L51" t="s">
        <v>12</v>
      </c>
      <c r="U51" t="str">
        <v>Epic Waves</v>
      </c>
    </row>
    <row r="52" spans="7:21" x14ac:dyDescent="0.25">
      <c r="G52" t="s">
        <v>108</v>
      </c>
      <c r="H52" s="3">
        <v>44560</v>
      </c>
      <c r="I52" t="s">
        <v>109</v>
      </c>
      <c r="J52" s="1">
        <v>5552831530</v>
      </c>
      <c r="K52" t="s">
        <v>110</v>
      </c>
      <c r="L52" t="s">
        <v>8</v>
      </c>
      <c r="U52" t="str">
        <v>Gone Surfing</v>
      </c>
    </row>
    <row r="53" spans="7:21" x14ac:dyDescent="0.25">
      <c r="G53" t="s">
        <v>111</v>
      </c>
      <c r="H53" s="3">
        <v>45037</v>
      </c>
      <c r="I53" t="s">
        <v>112</v>
      </c>
      <c r="J53" s="1">
        <v>5552836230</v>
      </c>
      <c r="K53" t="s">
        <v>27</v>
      </c>
      <c r="L53" t="s">
        <v>28</v>
      </c>
      <c r="U53" t="str">
        <v>Harbor Surf</v>
      </c>
    </row>
    <row r="54" spans="7:21" x14ac:dyDescent="0.25">
      <c r="G54" t="s">
        <v>106</v>
      </c>
      <c r="H54" s="3">
        <v>44151</v>
      </c>
      <c r="I54" t="s">
        <v>113</v>
      </c>
      <c r="J54" s="1">
        <v>5552839556</v>
      </c>
      <c r="K54" t="s">
        <v>11</v>
      </c>
      <c r="L54" t="s">
        <v>12</v>
      </c>
      <c r="U54" t="str">
        <v>Haven Surf</v>
      </c>
    </row>
    <row r="55" spans="7:21" x14ac:dyDescent="0.25">
      <c r="G55" t="s">
        <v>114</v>
      </c>
      <c r="H55" s="3">
        <v>44815</v>
      </c>
      <c r="I55" t="s">
        <v>115</v>
      </c>
      <c r="J55" s="1">
        <v>5552845862</v>
      </c>
      <c r="K55" t="s">
        <v>84</v>
      </c>
      <c r="L55" t="s">
        <v>8</v>
      </c>
      <c r="U55" t="str">
        <v>High Tide Surf</v>
      </c>
    </row>
    <row r="56" spans="7:21" x14ac:dyDescent="0.25">
      <c r="G56" t="s">
        <v>116</v>
      </c>
      <c r="H56" s="3">
        <v>45167</v>
      </c>
      <c r="I56" t="s">
        <v>117</v>
      </c>
      <c r="J56" s="1">
        <v>5552850629</v>
      </c>
      <c r="K56" t="s">
        <v>24</v>
      </c>
      <c r="L56" t="s">
        <v>12</v>
      </c>
      <c r="U56" t="str">
        <v>Horizon Surf</v>
      </c>
    </row>
    <row r="57" spans="7:21" x14ac:dyDescent="0.25">
      <c r="G57" t="s">
        <v>118</v>
      </c>
      <c r="H57" s="3">
        <v>45234</v>
      </c>
      <c r="I57" t="s">
        <v>119</v>
      </c>
      <c r="J57" s="1">
        <v>5552856285</v>
      </c>
      <c r="K57" t="s">
        <v>120</v>
      </c>
      <c r="L57" t="s">
        <v>8</v>
      </c>
      <c r="U57" t="str">
        <v>Island Waves</v>
      </c>
    </row>
    <row r="58" spans="7:21" x14ac:dyDescent="0.25">
      <c r="G58" t="s">
        <v>122</v>
      </c>
      <c r="H58" s="3">
        <v>43899</v>
      </c>
      <c r="I58" t="s">
        <v>123</v>
      </c>
      <c r="J58" s="1">
        <v>5552970600</v>
      </c>
      <c r="K58" t="s">
        <v>47</v>
      </c>
      <c r="L58" t="s">
        <v>8</v>
      </c>
      <c r="U58" t="str">
        <v>Maritime Surf</v>
      </c>
    </row>
    <row r="59" spans="7:21" x14ac:dyDescent="0.25">
      <c r="G59" t="s">
        <v>124</v>
      </c>
      <c r="H59" s="3">
        <v>45177</v>
      </c>
      <c r="I59" t="s">
        <v>125</v>
      </c>
      <c r="J59" s="1">
        <v>5553000419</v>
      </c>
      <c r="K59" t="s">
        <v>7</v>
      </c>
      <c r="L59" t="s">
        <v>8</v>
      </c>
      <c r="U59" t="str">
        <v>Mystic Surf</v>
      </c>
    </row>
    <row r="60" spans="7:21" x14ac:dyDescent="0.25">
      <c r="G60" t="s">
        <v>126</v>
      </c>
      <c r="H60" s="3">
        <v>43933</v>
      </c>
      <c r="I60" t="s">
        <v>127</v>
      </c>
      <c r="J60" s="1">
        <v>5553023763</v>
      </c>
      <c r="K60" t="s">
        <v>7</v>
      </c>
      <c r="L60" t="s">
        <v>8</v>
      </c>
      <c r="U60" t="str">
        <v>Mystic Wave</v>
      </c>
    </row>
    <row r="61" spans="7:21" x14ac:dyDescent="0.25">
      <c r="G61" t="s">
        <v>128</v>
      </c>
      <c r="H61" s="3">
        <v>43950</v>
      </c>
      <c r="I61" t="s">
        <v>129</v>
      </c>
      <c r="J61" s="1">
        <v>5553042773</v>
      </c>
      <c r="K61" t="s">
        <v>130</v>
      </c>
      <c r="L61" t="s">
        <v>8</v>
      </c>
      <c r="U61" t="str">
        <v>Ocean Bliss Surf</v>
      </c>
    </row>
    <row r="62" spans="7:21" x14ac:dyDescent="0.25">
      <c r="G62" t="s">
        <v>131</v>
      </c>
      <c r="H62" s="3">
        <v>44806</v>
      </c>
      <c r="I62" t="s">
        <v>132</v>
      </c>
      <c r="J62" s="1">
        <v>5553044604</v>
      </c>
      <c r="K62" t="s">
        <v>133</v>
      </c>
      <c r="L62" t="s">
        <v>8</v>
      </c>
      <c r="U62" t="str">
        <v>Ocean Crest</v>
      </c>
    </row>
    <row r="63" spans="7:21" x14ac:dyDescent="0.25">
      <c r="G63" t="s">
        <v>118</v>
      </c>
      <c r="H63" s="3">
        <v>44781</v>
      </c>
      <c r="I63" t="s">
        <v>134</v>
      </c>
      <c r="J63" s="1">
        <v>5553048471</v>
      </c>
      <c r="K63" t="s">
        <v>120</v>
      </c>
      <c r="L63" t="s">
        <v>8</v>
      </c>
      <c r="U63" t="str">
        <v>Ocean Explorer</v>
      </c>
    </row>
    <row r="64" spans="7:21" x14ac:dyDescent="0.25">
      <c r="G64" t="s">
        <v>77</v>
      </c>
      <c r="H64" s="3">
        <v>45298</v>
      </c>
      <c r="I64" t="s">
        <v>135</v>
      </c>
      <c r="J64" s="1">
        <v>5553074200</v>
      </c>
      <c r="K64" t="s">
        <v>7</v>
      </c>
      <c r="L64" t="s">
        <v>8</v>
      </c>
      <c r="U64" t="str">
        <v>Ocean Glide Surf</v>
      </c>
    </row>
    <row r="65" spans="7:21" x14ac:dyDescent="0.25">
      <c r="G65" t="s">
        <v>136</v>
      </c>
      <c r="H65" s="3">
        <v>44660</v>
      </c>
      <c r="I65" t="s">
        <v>137</v>
      </c>
      <c r="J65" s="1">
        <v>5553085978</v>
      </c>
      <c r="K65" t="s">
        <v>24</v>
      </c>
      <c r="L65" t="s">
        <v>12</v>
      </c>
      <c r="U65" t="str">
        <v>Ocean Line Surf</v>
      </c>
    </row>
    <row r="66" spans="7:21" x14ac:dyDescent="0.25">
      <c r="G66" t="s">
        <v>138</v>
      </c>
      <c r="H66" s="3">
        <v>44437</v>
      </c>
      <c r="I66" t="s">
        <v>139</v>
      </c>
      <c r="J66" s="1">
        <v>5553113194</v>
      </c>
      <c r="K66" t="s">
        <v>67</v>
      </c>
      <c r="L66" t="s">
        <v>8</v>
      </c>
      <c r="U66" t="str">
        <v>Ocean Mist Surf</v>
      </c>
    </row>
    <row r="67" spans="7:21" x14ac:dyDescent="0.25">
      <c r="G67" t="s">
        <v>140</v>
      </c>
      <c r="H67" s="3">
        <v>45389</v>
      </c>
      <c r="I67" t="s">
        <v>141</v>
      </c>
      <c r="J67" s="1">
        <v>5553123302</v>
      </c>
      <c r="K67" t="s">
        <v>142</v>
      </c>
      <c r="L67" t="s">
        <v>143</v>
      </c>
      <c r="U67" t="str">
        <v>Ocean Pulse</v>
      </c>
    </row>
    <row r="68" spans="7:21" x14ac:dyDescent="0.25">
      <c r="G68" t="s">
        <v>65</v>
      </c>
      <c r="H68" s="3">
        <v>43860</v>
      </c>
      <c r="I68" t="s">
        <v>144</v>
      </c>
      <c r="J68" s="1">
        <v>5553139519</v>
      </c>
      <c r="K68" t="s">
        <v>67</v>
      </c>
      <c r="L68" t="s">
        <v>8</v>
      </c>
      <c r="U68" t="str">
        <v>Ocean Retreat Surf</v>
      </c>
    </row>
    <row r="69" spans="7:21" x14ac:dyDescent="0.25">
      <c r="G69" t="s">
        <v>145</v>
      </c>
      <c r="H69" s="3">
        <v>44050</v>
      </c>
      <c r="I69" t="s">
        <v>146</v>
      </c>
      <c r="J69" s="1">
        <v>5553153919</v>
      </c>
      <c r="K69" t="s">
        <v>64</v>
      </c>
      <c r="L69" t="s">
        <v>8</v>
      </c>
      <c r="U69" t="str">
        <v>Ocean Spray Surf</v>
      </c>
    </row>
    <row r="70" spans="7:21" x14ac:dyDescent="0.25">
      <c r="G70" t="s">
        <v>147</v>
      </c>
      <c r="H70" s="3">
        <v>44993</v>
      </c>
      <c r="I70" t="s">
        <v>148</v>
      </c>
      <c r="J70" s="1">
        <v>5553166789</v>
      </c>
      <c r="K70" t="s">
        <v>37</v>
      </c>
      <c r="L70" t="s">
        <v>8</v>
      </c>
      <c r="U70" t="str">
        <v>Ocean Swell</v>
      </c>
    </row>
    <row r="71" spans="7:21" x14ac:dyDescent="0.25">
      <c r="G71" t="s">
        <v>149</v>
      </c>
      <c r="H71" s="3">
        <v>44109</v>
      </c>
      <c r="I71" t="s">
        <v>150</v>
      </c>
      <c r="J71" s="1">
        <v>5553168659</v>
      </c>
      <c r="K71" t="s">
        <v>45</v>
      </c>
      <c r="L71" t="s">
        <v>8</v>
      </c>
      <c r="U71" t="str">
        <v>Ocean Tide</v>
      </c>
    </row>
    <row r="72" spans="7:21" x14ac:dyDescent="0.25">
      <c r="G72" t="s">
        <v>151</v>
      </c>
      <c r="H72" s="3">
        <v>44159</v>
      </c>
      <c r="I72" t="s">
        <v>152</v>
      </c>
      <c r="J72" s="1">
        <v>5553175047</v>
      </c>
      <c r="K72" t="s">
        <v>58</v>
      </c>
      <c r="L72" t="s">
        <v>8</v>
      </c>
      <c r="U72" t="str">
        <v>Ocean Trail</v>
      </c>
    </row>
    <row r="73" spans="7:21" x14ac:dyDescent="0.25">
      <c r="G73" t="s">
        <v>153</v>
      </c>
      <c r="H73" s="3">
        <v>44011</v>
      </c>
      <c r="I73" t="s">
        <v>154</v>
      </c>
      <c r="J73" s="1">
        <v>5553185302</v>
      </c>
      <c r="K73" t="s">
        <v>155</v>
      </c>
      <c r="L73" t="s">
        <v>8</v>
      </c>
      <c r="U73" t="str">
        <v>Ocean Wave</v>
      </c>
    </row>
    <row r="74" spans="7:21" x14ac:dyDescent="0.25">
      <c r="G74" t="s">
        <v>156</v>
      </c>
      <c r="H74" s="3">
        <v>44992</v>
      </c>
      <c r="I74" t="s">
        <v>157</v>
      </c>
      <c r="J74" s="1">
        <v>5553192937</v>
      </c>
      <c r="K74" t="s">
        <v>21</v>
      </c>
      <c r="L74" t="s">
        <v>12</v>
      </c>
      <c r="U74" t="str">
        <v>Ocean Waves</v>
      </c>
    </row>
    <row r="75" spans="7:21" x14ac:dyDescent="0.25">
      <c r="G75" t="s">
        <v>158</v>
      </c>
      <c r="H75" s="3">
        <v>44159</v>
      </c>
      <c r="I75" t="s">
        <v>159</v>
      </c>
      <c r="J75" s="1">
        <v>5553194406</v>
      </c>
      <c r="K75" t="s">
        <v>61</v>
      </c>
      <c r="L75" t="s">
        <v>12</v>
      </c>
      <c r="U75" t="str">
        <v>Oceanâ€™s Embrace</v>
      </c>
    </row>
    <row r="76" spans="7:21" x14ac:dyDescent="0.25">
      <c r="G76" t="s">
        <v>160</v>
      </c>
      <c r="H76" s="3">
        <v>44717</v>
      </c>
      <c r="I76" t="s">
        <v>161</v>
      </c>
      <c r="J76" s="1">
        <v>5553198736</v>
      </c>
      <c r="K76" t="s">
        <v>101</v>
      </c>
      <c r="L76" t="s">
        <v>8</v>
      </c>
      <c r="U76" t="str">
        <v>Oceanfront Surf</v>
      </c>
    </row>
    <row r="77" spans="7:21" x14ac:dyDescent="0.25">
      <c r="G77" t="s">
        <v>162</v>
      </c>
      <c r="H77" s="3">
        <v>44999</v>
      </c>
      <c r="I77" t="s">
        <v>163</v>
      </c>
      <c r="J77" s="1">
        <v>5553210228</v>
      </c>
      <c r="K77" t="s">
        <v>130</v>
      </c>
      <c r="L77" t="s">
        <v>8</v>
      </c>
      <c r="U77" t="str">
        <v>Oceanic Surf</v>
      </c>
    </row>
    <row r="78" spans="7:21" x14ac:dyDescent="0.25">
      <c r="G78" t="s">
        <v>71</v>
      </c>
      <c r="H78" s="3">
        <v>43877</v>
      </c>
      <c r="I78" t="s">
        <v>164</v>
      </c>
      <c r="J78" s="1">
        <v>5553246704</v>
      </c>
      <c r="K78" t="s">
        <v>37</v>
      </c>
      <c r="L78" t="s">
        <v>8</v>
      </c>
      <c r="U78" t="str">
        <v>Ocean's Edge Surf</v>
      </c>
    </row>
    <row r="79" spans="7:21" x14ac:dyDescent="0.25">
      <c r="G79" t="s">
        <v>165</v>
      </c>
      <c r="H79" s="3">
        <v>44101</v>
      </c>
      <c r="I79" t="s">
        <v>166</v>
      </c>
      <c r="J79" s="1">
        <v>5553251907</v>
      </c>
      <c r="K79" t="s">
        <v>101</v>
      </c>
      <c r="L79" t="s">
        <v>8</v>
      </c>
      <c r="U79" t="str">
        <v>Pacific Waves</v>
      </c>
    </row>
    <row r="80" spans="7:21" x14ac:dyDescent="0.25">
      <c r="G80" t="s">
        <v>167</v>
      </c>
      <c r="H80" s="3">
        <v>45442</v>
      </c>
      <c r="I80" t="s">
        <v>168</v>
      </c>
      <c r="J80" s="1">
        <v>5553275674</v>
      </c>
      <c r="K80" t="s">
        <v>58</v>
      </c>
      <c r="L80" t="s">
        <v>8</v>
      </c>
      <c r="U80" t="str">
        <v>Paddle Love</v>
      </c>
    </row>
    <row r="81" spans="7:21" x14ac:dyDescent="0.25">
      <c r="G81" t="s">
        <v>90</v>
      </c>
      <c r="H81" s="3">
        <v>43918</v>
      </c>
      <c r="I81" t="s">
        <v>169</v>
      </c>
      <c r="J81" s="1">
        <v>5553310394</v>
      </c>
      <c r="K81" t="s">
        <v>89</v>
      </c>
      <c r="L81" t="s">
        <v>8</v>
      </c>
      <c r="U81" t="str">
        <v>Paradise Surf</v>
      </c>
    </row>
    <row r="82" spans="7:21" x14ac:dyDescent="0.25">
      <c r="G82" t="s">
        <v>170</v>
      </c>
      <c r="H82" s="3">
        <v>44146</v>
      </c>
      <c r="I82" t="s">
        <v>171</v>
      </c>
      <c r="J82" s="1">
        <v>5553318227</v>
      </c>
      <c r="K82" t="s">
        <v>172</v>
      </c>
      <c r="L82" t="s">
        <v>173</v>
      </c>
      <c r="U82" t="str">
        <v>Reef Break Boards</v>
      </c>
    </row>
    <row r="83" spans="7:21" x14ac:dyDescent="0.25">
      <c r="G83" t="s">
        <v>174</v>
      </c>
      <c r="H83" s="3">
        <v>44167</v>
      </c>
      <c r="I83" t="s">
        <v>175</v>
      </c>
      <c r="J83" s="1">
        <v>5553334967</v>
      </c>
      <c r="K83" t="s">
        <v>24</v>
      </c>
      <c r="L83" t="s">
        <v>12</v>
      </c>
      <c r="U83" t="str">
        <v>Reef Quest Surf</v>
      </c>
    </row>
    <row r="84" spans="7:21" x14ac:dyDescent="0.25">
      <c r="G84" t="s">
        <v>176</v>
      </c>
      <c r="H84" s="3">
        <v>44109</v>
      </c>
      <c r="I84" t="s">
        <v>177</v>
      </c>
      <c r="J84" s="1">
        <v>5553352771</v>
      </c>
      <c r="K84" t="s">
        <v>67</v>
      </c>
      <c r="L84" t="s">
        <v>8</v>
      </c>
      <c r="U84" t="str">
        <v>Reef Rider Surf</v>
      </c>
    </row>
    <row r="85" spans="7:21" x14ac:dyDescent="0.25">
      <c r="G85" t="s">
        <v>178</v>
      </c>
      <c r="H85" s="3">
        <v>44057</v>
      </c>
      <c r="I85" t="s">
        <v>179</v>
      </c>
      <c r="J85" s="1">
        <v>5553387731</v>
      </c>
      <c r="K85" t="s">
        <v>64</v>
      </c>
      <c r="L85" t="s">
        <v>8</v>
      </c>
      <c r="U85" t="str">
        <v>Reef Surfer</v>
      </c>
    </row>
    <row r="86" spans="7:21" x14ac:dyDescent="0.25">
      <c r="G86" t="s">
        <v>180</v>
      </c>
      <c r="H86" s="3">
        <v>45046</v>
      </c>
      <c r="I86" t="s">
        <v>181</v>
      </c>
      <c r="J86" s="1">
        <v>5553401746</v>
      </c>
      <c r="K86" t="s">
        <v>24</v>
      </c>
      <c r="L86" t="s">
        <v>12</v>
      </c>
      <c r="U86" t="str">
        <v>Ripple Surf Shop</v>
      </c>
    </row>
    <row r="87" spans="7:21" x14ac:dyDescent="0.25">
      <c r="G87" t="s">
        <v>182</v>
      </c>
      <c r="H87" s="3">
        <v>44599</v>
      </c>
      <c r="I87" t="s">
        <v>183</v>
      </c>
      <c r="J87" s="1">
        <v>5553408548</v>
      </c>
      <c r="K87" t="s">
        <v>184</v>
      </c>
      <c r="L87" t="s">
        <v>8</v>
      </c>
      <c r="U87" t="str">
        <v>Riptide Surf Shop</v>
      </c>
    </row>
    <row r="88" spans="7:21" x14ac:dyDescent="0.25">
      <c r="G88" t="s">
        <v>185</v>
      </c>
      <c r="H88" s="3">
        <v>45299</v>
      </c>
      <c r="I88" t="s">
        <v>186</v>
      </c>
      <c r="J88" s="1">
        <v>5553411895</v>
      </c>
      <c r="K88" t="s">
        <v>130</v>
      </c>
      <c r="L88" t="s">
        <v>8</v>
      </c>
      <c r="U88" t="str">
        <v>Salt Spray</v>
      </c>
    </row>
    <row r="89" spans="7:21" x14ac:dyDescent="0.25">
      <c r="G89" t="s">
        <v>187</v>
      </c>
      <c r="H89" s="3">
        <v>44852</v>
      </c>
      <c r="I89" t="s">
        <v>188</v>
      </c>
      <c r="J89" s="1">
        <v>5553422116</v>
      </c>
      <c r="K89" t="s">
        <v>24</v>
      </c>
      <c r="L89" t="s">
        <v>12</v>
      </c>
      <c r="U89" t="str">
        <v>Salt Water</v>
      </c>
    </row>
    <row r="90" spans="7:21" x14ac:dyDescent="0.25">
      <c r="G90" t="s">
        <v>189</v>
      </c>
      <c r="H90" s="3">
        <v>44512</v>
      </c>
      <c r="I90" t="s">
        <v>190</v>
      </c>
      <c r="J90" s="1">
        <v>5553422553</v>
      </c>
      <c r="K90" t="s">
        <v>191</v>
      </c>
      <c r="L90" t="s">
        <v>12</v>
      </c>
      <c r="U90" t="str">
        <v>Salty Surf</v>
      </c>
    </row>
    <row r="91" spans="7:21" x14ac:dyDescent="0.25">
      <c r="G91" t="s">
        <v>102</v>
      </c>
      <c r="H91" s="3">
        <v>45038</v>
      </c>
      <c r="I91" t="s">
        <v>192</v>
      </c>
      <c r="J91" s="1">
        <v>5553423765</v>
      </c>
      <c r="K91" t="s">
        <v>84</v>
      </c>
      <c r="L91" t="s">
        <v>8</v>
      </c>
      <c r="U91" t="str">
        <v>Sand Dune Surf</v>
      </c>
    </row>
    <row r="92" spans="7:21" x14ac:dyDescent="0.25">
      <c r="G92" t="s">
        <v>193</v>
      </c>
      <c r="H92" s="3">
        <v>44406</v>
      </c>
      <c r="I92" t="s">
        <v>194</v>
      </c>
      <c r="J92" s="1">
        <v>5553445538</v>
      </c>
      <c r="K92" t="s">
        <v>15</v>
      </c>
      <c r="L92" t="s">
        <v>12</v>
      </c>
      <c r="U92" t="str">
        <v>Sand Surf</v>
      </c>
    </row>
    <row r="93" spans="7:21" x14ac:dyDescent="0.25">
      <c r="G93" t="s">
        <v>195</v>
      </c>
      <c r="H93" s="3">
        <v>44407</v>
      </c>
      <c r="I93" t="s">
        <v>196</v>
      </c>
      <c r="J93" s="1">
        <v>5553460592</v>
      </c>
      <c r="K93" t="s">
        <v>64</v>
      </c>
      <c r="L93" t="s">
        <v>8</v>
      </c>
      <c r="U93" t="str">
        <v>Sandy Beach Surf</v>
      </c>
    </row>
    <row r="94" spans="7:21" x14ac:dyDescent="0.25">
      <c r="G94" t="s">
        <v>197</v>
      </c>
      <c r="H94" s="3">
        <v>43947</v>
      </c>
      <c r="I94" t="s">
        <v>198</v>
      </c>
      <c r="J94" s="1">
        <v>5553470498</v>
      </c>
      <c r="K94" t="s">
        <v>199</v>
      </c>
      <c r="L94" t="s">
        <v>200</v>
      </c>
      <c r="U94" t="str">
        <v>Sandy Shores Surf</v>
      </c>
    </row>
    <row r="95" spans="7:21" x14ac:dyDescent="0.25">
      <c r="G95" t="s">
        <v>201</v>
      </c>
      <c r="H95" s="3">
        <v>44417</v>
      </c>
      <c r="I95" t="s">
        <v>202</v>
      </c>
      <c r="J95" s="1">
        <v>5553475936</v>
      </c>
      <c r="K95" t="s">
        <v>203</v>
      </c>
      <c r="L95" t="s">
        <v>12</v>
      </c>
      <c r="U95" t="str">
        <v>Sea Foam Boards</v>
      </c>
    </row>
    <row r="96" spans="7:21" x14ac:dyDescent="0.25">
      <c r="G96" t="s">
        <v>151</v>
      </c>
      <c r="H96" s="3">
        <v>44546</v>
      </c>
      <c r="I96" t="s">
        <v>204</v>
      </c>
      <c r="J96" s="1">
        <v>5553507788</v>
      </c>
      <c r="K96" t="s">
        <v>58</v>
      </c>
      <c r="L96" t="s">
        <v>8</v>
      </c>
      <c r="U96" t="str">
        <v>Sea Rider Surf</v>
      </c>
    </row>
    <row r="97" spans="7:21" x14ac:dyDescent="0.25">
      <c r="G97" t="s">
        <v>205</v>
      </c>
      <c r="H97" s="3">
        <v>45058</v>
      </c>
      <c r="I97" t="s">
        <v>206</v>
      </c>
      <c r="J97" s="1">
        <v>5553512477</v>
      </c>
      <c r="K97" t="s">
        <v>7</v>
      </c>
      <c r="L97" t="s">
        <v>8</v>
      </c>
      <c r="U97" t="str">
        <v>Sea Surf Boards</v>
      </c>
    </row>
    <row r="98" spans="7:21" x14ac:dyDescent="0.25">
      <c r="G98" t="s">
        <v>207</v>
      </c>
      <c r="H98" s="3">
        <v>45246</v>
      </c>
      <c r="I98" t="s">
        <v>208</v>
      </c>
      <c r="J98" s="1">
        <v>5553512539</v>
      </c>
      <c r="K98" t="s">
        <v>89</v>
      </c>
      <c r="L98" t="s">
        <v>8</v>
      </c>
      <c r="U98" t="str">
        <v>Sea Surge</v>
      </c>
    </row>
    <row r="99" spans="7:21" x14ac:dyDescent="0.25">
      <c r="G99" t="s">
        <v>178</v>
      </c>
      <c r="H99" s="3">
        <v>44762</v>
      </c>
      <c r="I99" t="s">
        <v>209</v>
      </c>
      <c r="J99" s="1">
        <v>5553519383</v>
      </c>
      <c r="K99" t="s">
        <v>64</v>
      </c>
      <c r="L99" t="s">
        <v>8</v>
      </c>
      <c r="U99" t="str">
        <v>Sea Swell</v>
      </c>
    </row>
    <row r="100" spans="7:21" x14ac:dyDescent="0.25">
      <c r="G100" t="s">
        <v>210</v>
      </c>
      <c r="H100" s="3">
        <v>44944</v>
      </c>
      <c r="I100" t="s">
        <v>211</v>
      </c>
      <c r="J100" s="1">
        <v>5553543732</v>
      </c>
      <c r="K100" t="s">
        <v>34</v>
      </c>
      <c r="L100" t="s">
        <v>12</v>
      </c>
      <c r="U100" t="str">
        <v>Seagrass Surf</v>
      </c>
    </row>
    <row r="101" spans="7:21" x14ac:dyDescent="0.25">
      <c r="G101" t="s">
        <v>212</v>
      </c>
      <c r="H101" s="3">
        <v>43944</v>
      </c>
      <c r="I101" t="s">
        <v>213</v>
      </c>
      <c r="J101" s="1">
        <v>5553569279</v>
      </c>
      <c r="K101" t="s">
        <v>24</v>
      </c>
      <c r="L101" t="s">
        <v>12</v>
      </c>
      <c r="U101" t="str">
        <v>Seashore Surf Shop</v>
      </c>
    </row>
    <row r="102" spans="7:21" x14ac:dyDescent="0.25">
      <c r="G102" t="s">
        <v>214</v>
      </c>
      <c r="H102" s="3">
        <v>44347</v>
      </c>
      <c r="I102" t="s">
        <v>215</v>
      </c>
      <c r="J102" s="1">
        <v>5553612323</v>
      </c>
      <c r="K102" t="s">
        <v>216</v>
      </c>
      <c r="L102" t="s">
        <v>217</v>
      </c>
      <c r="U102" t="str">
        <v>Seaside Surf</v>
      </c>
    </row>
    <row r="103" spans="7:21" x14ac:dyDescent="0.25">
      <c r="G103" t="s">
        <v>218</v>
      </c>
      <c r="H103" s="3">
        <v>45227</v>
      </c>
      <c r="I103" t="s">
        <v>219</v>
      </c>
      <c r="J103" s="1">
        <v>5553612807</v>
      </c>
      <c r="K103" t="s">
        <v>45</v>
      </c>
      <c r="L103" t="s">
        <v>8</v>
      </c>
      <c r="U103" t="str">
        <v>Seaweed Surf</v>
      </c>
    </row>
    <row r="104" spans="7:21" x14ac:dyDescent="0.25">
      <c r="G104" t="s">
        <v>205</v>
      </c>
      <c r="H104" s="3">
        <v>44608</v>
      </c>
      <c r="I104" t="s">
        <v>220</v>
      </c>
      <c r="J104" s="1">
        <v>5553613500</v>
      </c>
      <c r="K104" t="s">
        <v>7</v>
      </c>
      <c r="L104" t="s">
        <v>8</v>
      </c>
      <c r="U104" t="str">
        <v>Shore Seeker</v>
      </c>
    </row>
    <row r="105" spans="7:21" x14ac:dyDescent="0.25">
      <c r="G105" t="s">
        <v>221</v>
      </c>
      <c r="H105" s="3">
        <v>44505</v>
      </c>
      <c r="I105" t="s">
        <v>222</v>
      </c>
      <c r="J105" s="1">
        <v>5553638926</v>
      </c>
      <c r="K105" t="s">
        <v>89</v>
      </c>
      <c r="L105" t="s">
        <v>8</v>
      </c>
      <c r="U105" t="str">
        <v>Shore Surf</v>
      </c>
    </row>
    <row r="106" spans="7:21" x14ac:dyDescent="0.25">
      <c r="G106" t="s">
        <v>170</v>
      </c>
      <c r="H106" s="3">
        <v>43882</v>
      </c>
      <c r="I106" t="s">
        <v>223</v>
      </c>
      <c r="J106" s="1">
        <v>5553643047</v>
      </c>
      <c r="K106" t="s">
        <v>172</v>
      </c>
      <c r="L106" t="s">
        <v>173</v>
      </c>
      <c r="U106" t="str">
        <v>Shore Surf Co.</v>
      </c>
    </row>
    <row r="107" spans="7:21" x14ac:dyDescent="0.25">
      <c r="G107" t="s">
        <v>170</v>
      </c>
      <c r="H107" s="3">
        <v>44147</v>
      </c>
      <c r="I107" t="s">
        <v>224</v>
      </c>
      <c r="J107" s="1">
        <v>5553674456</v>
      </c>
      <c r="K107" t="s">
        <v>172</v>
      </c>
      <c r="L107" t="s">
        <v>173</v>
      </c>
      <c r="U107" t="str">
        <v>Shore Thing Surf</v>
      </c>
    </row>
    <row r="108" spans="7:21" x14ac:dyDescent="0.25">
      <c r="G108" t="s">
        <v>225</v>
      </c>
      <c r="H108" s="3">
        <v>44132</v>
      </c>
      <c r="I108" t="s">
        <v>226</v>
      </c>
      <c r="J108" s="1">
        <v>5553713657</v>
      </c>
      <c r="K108" t="s">
        <v>47</v>
      </c>
      <c r="L108" t="s">
        <v>8</v>
      </c>
      <c r="U108" t="str">
        <v>Shore Things</v>
      </c>
    </row>
    <row r="109" spans="7:21" x14ac:dyDescent="0.25">
      <c r="G109" t="s">
        <v>41</v>
      </c>
      <c r="H109" s="3">
        <v>44039</v>
      </c>
      <c r="I109" t="s">
        <v>227</v>
      </c>
      <c r="J109" s="1">
        <v>5553738565</v>
      </c>
      <c r="K109" t="s">
        <v>40</v>
      </c>
      <c r="L109" t="s">
        <v>8</v>
      </c>
      <c r="U109" t="str">
        <v>Shoreline Shreds</v>
      </c>
    </row>
    <row r="110" spans="7:21" x14ac:dyDescent="0.25">
      <c r="G110" t="s">
        <v>228</v>
      </c>
      <c r="H110" s="3">
        <v>45345</v>
      </c>
      <c r="I110" t="s">
        <v>229</v>
      </c>
      <c r="J110" s="1">
        <v>5553778854</v>
      </c>
      <c r="K110" t="s">
        <v>61</v>
      </c>
      <c r="L110" t="s">
        <v>12</v>
      </c>
      <c r="U110" t="str">
        <v>Shoreline Surf</v>
      </c>
    </row>
    <row r="111" spans="7:21" x14ac:dyDescent="0.25">
      <c r="G111" t="s">
        <v>712</v>
      </c>
      <c r="H111" s="3">
        <v>44585</v>
      </c>
      <c r="I111" t="s">
        <v>230</v>
      </c>
      <c r="J111" s="1">
        <v>5553794109</v>
      </c>
      <c r="K111" t="s">
        <v>47</v>
      </c>
      <c r="L111" t="s">
        <v>8</v>
      </c>
      <c r="U111" t="str">
        <v>Shoreline Surf Co.</v>
      </c>
    </row>
    <row r="112" spans="7:21" x14ac:dyDescent="0.25">
      <c r="G112" t="s">
        <v>128</v>
      </c>
      <c r="H112" s="3">
        <v>45140</v>
      </c>
      <c r="I112" t="s">
        <v>231</v>
      </c>
      <c r="J112" s="1">
        <v>5553801503</v>
      </c>
      <c r="K112" t="s">
        <v>130</v>
      </c>
      <c r="L112" t="s">
        <v>8</v>
      </c>
      <c r="U112" t="str">
        <v>Sunset Surf Shop</v>
      </c>
    </row>
    <row r="113" spans="7:21" x14ac:dyDescent="0.25">
      <c r="G113" t="s">
        <v>205</v>
      </c>
      <c r="H113" s="3">
        <v>44878</v>
      </c>
      <c r="I113" t="s">
        <v>127</v>
      </c>
      <c r="J113" s="1">
        <v>5553815626</v>
      </c>
      <c r="K113" t="s">
        <v>7</v>
      </c>
      <c r="L113" t="s">
        <v>8</v>
      </c>
      <c r="U113" t="str">
        <v>Surf &amp; Sand Adventures</v>
      </c>
    </row>
    <row r="114" spans="7:21" x14ac:dyDescent="0.25">
      <c r="G114" t="s">
        <v>232</v>
      </c>
      <c r="H114" s="3">
        <v>44635</v>
      </c>
      <c r="I114" t="s">
        <v>233</v>
      </c>
      <c r="J114" s="1">
        <v>5553832020</v>
      </c>
      <c r="K114" t="s">
        <v>191</v>
      </c>
      <c r="L114" t="s">
        <v>12</v>
      </c>
      <c r="U114" t="str">
        <v>Surf Adventure</v>
      </c>
    </row>
    <row r="115" spans="7:21" x14ac:dyDescent="0.25">
      <c r="G115" t="s">
        <v>236</v>
      </c>
      <c r="H115" s="3">
        <v>44366</v>
      </c>
      <c r="I115" t="s">
        <v>237</v>
      </c>
      <c r="J115" s="1">
        <v>5553845777</v>
      </c>
      <c r="K115" t="s">
        <v>15</v>
      </c>
      <c r="L115" t="s">
        <v>12</v>
      </c>
      <c r="U115" t="str">
        <v>Surf and Sand</v>
      </c>
    </row>
    <row r="116" spans="7:21" x14ac:dyDescent="0.25">
      <c r="G116" t="s">
        <v>114</v>
      </c>
      <c r="H116" s="3">
        <v>45148</v>
      </c>
      <c r="I116" t="s">
        <v>238</v>
      </c>
      <c r="J116" s="1">
        <v>5553861812</v>
      </c>
      <c r="K116" t="s">
        <v>84</v>
      </c>
      <c r="L116" t="s">
        <v>8</v>
      </c>
      <c r="U116" t="str">
        <v>Surf Bliss</v>
      </c>
    </row>
    <row r="117" spans="7:21" x14ac:dyDescent="0.25">
      <c r="G117" t="s">
        <v>239</v>
      </c>
      <c r="H117" s="3">
        <v>45235</v>
      </c>
      <c r="I117" t="s">
        <v>240</v>
      </c>
      <c r="J117" s="1">
        <v>5553866528</v>
      </c>
      <c r="K117" t="s">
        <v>67</v>
      </c>
      <c r="L117" t="s">
        <v>8</v>
      </c>
      <c r="U117" t="str">
        <v>Surf City</v>
      </c>
    </row>
    <row r="118" spans="7:21" x14ac:dyDescent="0.25">
      <c r="G118" t="s">
        <v>182</v>
      </c>
      <c r="H118" s="3">
        <v>44849</v>
      </c>
      <c r="I118" t="s">
        <v>241</v>
      </c>
      <c r="J118" s="1">
        <v>5553894358</v>
      </c>
      <c r="K118" t="s">
        <v>184</v>
      </c>
      <c r="L118" t="s">
        <v>8</v>
      </c>
      <c r="U118" t="str">
        <v>Surf Coast</v>
      </c>
    </row>
    <row r="119" spans="7:21" x14ac:dyDescent="0.25">
      <c r="G119" t="s">
        <v>242</v>
      </c>
      <c r="H119" s="3">
        <v>44391</v>
      </c>
      <c r="I119" t="s">
        <v>243</v>
      </c>
      <c r="J119" s="1">
        <v>5553913799</v>
      </c>
      <c r="K119" t="s">
        <v>67</v>
      </c>
      <c r="L119" t="s">
        <v>8</v>
      </c>
      <c r="U119" t="str">
        <v>Surf Crafters</v>
      </c>
    </row>
    <row r="120" spans="7:21" x14ac:dyDescent="0.25">
      <c r="G120" t="s">
        <v>244</v>
      </c>
      <c r="H120" s="3">
        <v>44815</v>
      </c>
      <c r="I120" t="s">
        <v>245</v>
      </c>
      <c r="J120" s="1">
        <v>5553922380</v>
      </c>
      <c r="K120" t="s">
        <v>11</v>
      </c>
      <c r="L120" t="s">
        <v>12</v>
      </c>
      <c r="U120" t="str">
        <v>Surf Crafts</v>
      </c>
    </row>
    <row r="121" spans="7:21" x14ac:dyDescent="0.25">
      <c r="G121" t="s">
        <v>246</v>
      </c>
      <c r="H121" s="3">
        <v>45228</v>
      </c>
      <c r="I121" t="s">
        <v>247</v>
      </c>
      <c r="J121" s="1">
        <v>5553933262</v>
      </c>
      <c r="K121" t="s">
        <v>24</v>
      </c>
      <c r="L121" t="s">
        <v>12</v>
      </c>
      <c r="U121" t="str">
        <v>Surf Creations</v>
      </c>
    </row>
    <row r="122" spans="7:21" x14ac:dyDescent="0.25">
      <c r="G122" t="s">
        <v>248</v>
      </c>
      <c r="H122" s="3">
        <v>44146</v>
      </c>
      <c r="I122" t="s">
        <v>249</v>
      </c>
      <c r="J122" s="1">
        <v>5553940626</v>
      </c>
      <c r="K122" t="s">
        <v>250</v>
      </c>
      <c r="L122" t="s">
        <v>251</v>
      </c>
      <c r="U122" t="str">
        <v>Surf Culture</v>
      </c>
    </row>
    <row r="123" spans="7:21" x14ac:dyDescent="0.25">
      <c r="G123" t="s">
        <v>252</v>
      </c>
      <c r="H123" s="3">
        <v>44527</v>
      </c>
      <c r="I123" t="s">
        <v>253</v>
      </c>
      <c r="J123" s="1">
        <v>5553957271</v>
      </c>
      <c r="K123" t="s">
        <v>64</v>
      </c>
      <c r="L123" t="s">
        <v>8</v>
      </c>
      <c r="U123" t="str">
        <v>Surf Discoveries</v>
      </c>
    </row>
    <row r="124" spans="7:21" x14ac:dyDescent="0.25">
      <c r="G124" t="s">
        <v>254</v>
      </c>
      <c r="H124" s="3">
        <v>44176</v>
      </c>
      <c r="I124" t="s">
        <v>255</v>
      </c>
      <c r="J124" s="1">
        <v>5553972593</v>
      </c>
      <c r="K124" t="s">
        <v>133</v>
      </c>
      <c r="L124" t="s">
        <v>8</v>
      </c>
      <c r="U124" t="str">
        <v>Surf Dream</v>
      </c>
    </row>
    <row r="125" spans="7:21" x14ac:dyDescent="0.25">
      <c r="G125" t="s">
        <v>256</v>
      </c>
      <c r="H125" s="3">
        <v>44812</v>
      </c>
      <c r="I125" t="s">
        <v>257</v>
      </c>
      <c r="J125" s="1">
        <v>5553994887</v>
      </c>
      <c r="K125" t="s">
        <v>7</v>
      </c>
      <c r="L125" t="s">
        <v>8</v>
      </c>
      <c r="U125" t="str">
        <v>Surf Drift</v>
      </c>
    </row>
    <row r="126" spans="7:21" x14ac:dyDescent="0.25">
      <c r="G126" t="s">
        <v>51</v>
      </c>
      <c r="H126" s="3">
        <v>44273</v>
      </c>
      <c r="I126" t="s">
        <v>258</v>
      </c>
      <c r="J126" s="1">
        <v>5553998792</v>
      </c>
      <c r="K126" t="s">
        <v>53</v>
      </c>
      <c r="L126" t="s">
        <v>8</v>
      </c>
      <c r="U126" t="str">
        <v>Surf Echo</v>
      </c>
    </row>
    <row r="127" spans="7:21" x14ac:dyDescent="0.25">
      <c r="G127" t="s">
        <v>140</v>
      </c>
      <c r="H127" s="3">
        <v>45149</v>
      </c>
      <c r="I127" t="s">
        <v>259</v>
      </c>
      <c r="J127" s="1">
        <v>5554017616</v>
      </c>
      <c r="K127" t="s">
        <v>142</v>
      </c>
      <c r="L127" t="s">
        <v>143</v>
      </c>
      <c r="U127" t="str">
        <v>Surf Escape</v>
      </c>
    </row>
    <row r="128" spans="7:21" x14ac:dyDescent="0.25">
      <c r="G128" t="s">
        <v>260</v>
      </c>
      <c r="H128" s="3">
        <v>44707</v>
      </c>
      <c r="I128" t="s">
        <v>261</v>
      </c>
      <c r="J128" s="1">
        <v>5554036054</v>
      </c>
      <c r="K128" t="s">
        <v>64</v>
      </c>
      <c r="L128" t="s">
        <v>8</v>
      </c>
      <c r="U128" t="str">
        <v>Surf Essentials</v>
      </c>
    </row>
    <row r="129" spans="7:21" x14ac:dyDescent="0.25">
      <c r="G129" t="s">
        <v>262</v>
      </c>
      <c r="H129" s="3">
        <v>44062</v>
      </c>
      <c r="I129" t="s">
        <v>263</v>
      </c>
      <c r="J129" s="1">
        <v>5554055305</v>
      </c>
      <c r="K129" t="s">
        <v>40</v>
      </c>
      <c r="L129" t="s">
        <v>8</v>
      </c>
      <c r="U129" t="str">
        <v>Surf Expedition</v>
      </c>
    </row>
    <row r="130" spans="7:21" x14ac:dyDescent="0.25">
      <c r="G130" t="s">
        <v>197</v>
      </c>
      <c r="H130" s="3">
        <v>45358</v>
      </c>
      <c r="I130" t="s">
        <v>264</v>
      </c>
      <c r="J130" s="1">
        <v>5554074982</v>
      </c>
      <c r="K130" t="s">
        <v>199</v>
      </c>
      <c r="L130" t="s">
        <v>200</v>
      </c>
      <c r="U130" t="str">
        <v>Surf Frenzy</v>
      </c>
    </row>
    <row r="131" spans="7:21" x14ac:dyDescent="0.25">
      <c r="G131" t="s">
        <v>265</v>
      </c>
      <c r="H131" s="3">
        <v>44160</v>
      </c>
      <c r="I131" t="s">
        <v>266</v>
      </c>
      <c r="J131" s="1">
        <v>5554083877</v>
      </c>
      <c r="K131" t="s">
        <v>34</v>
      </c>
      <c r="L131" t="s">
        <v>12</v>
      </c>
      <c r="U131" t="str">
        <v>Surf Gateway</v>
      </c>
    </row>
    <row r="132" spans="7:21" x14ac:dyDescent="0.25">
      <c r="G132" t="s">
        <v>267</v>
      </c>
      <c r="H132" s="3">
        <v>44751</v>
      </c>
      <c r="I132" t="s">
        <v>268</v>
      </c>
      <c r="J132" s="1">
        <v>5554122084</v>
      </c>
      <c r="K132" t="s">
        <v>11</v>
      </c>
      <c r="L132" t="s">
        <v>12</v>
      </c>
      <c r="U132" t="str">
        <v>Surf Gear Essentials</v>
      </c>
    </row>
    <row r="133" spans="7:21" x14ac:dyDescent="0.25">
      <c r="G133" t="s">
        <v>269</v>
      </c>
      <c r="H133" s="3">
        <v>44961</v>
      </c>
      <c r="I133" t="s">
        <v>270</v>
      </c>
      <c r="J133" s="1">
        <v>5554144198</v>
      </c>
      <c r="K133" t="s">
        <v>101</v>
      </c>
      <c r="L133" t="s">
        <v>8</v>
      </c>
      <c r="U133" t="str">
        <v>Surf Haven Co.</v>
      </c>
    </row>
    <row r="134" spans="7:21" x14ac:dyDescent="0.25">
      <c r="G134" t="s">
        <v>271</v>
      </c>
      <c r="H134" s="3">
        <v>45422</v>
      </c>
      <c r="I134" t="s">
        <v>272</v>
      </c>
      <c r="J134" s="1">
        <v>5554147481</v>
      </c>
      <c r="K134" t="s">
        <v>18</v>
      </c>
      <c r="L134" t="s">
        <v>12</v>
      </c>
      <c r="U134" t="str">
        <v>Surf Lifestyle</v>
      </c>
    </row>
    <row r="135" spans="7:21" x14ac:dyDescent="0.25">
      <c r="G135" t="s">
        <v>273</v>
      </c>
      <c r="H135" s="3">
        <v>44920</v>
      </c>
      <c r="I135" t="s">
        <v>274</v>
      </c>
      <c r="J135" s="1">
        <v>5554177531</v>
      </c>
      <c r="K135" t="s">
        <v>45</v>
      </c>
      <c r="L135" t="s">
        <v>8</v>
      </c>
      <c r="U135" t="str">
        <v>Surf Melody</v>
      </c>
    </row>
    <row r="136" spans="7:21" x14ac:dyDescent="0.25">
      <c r="G136" t="s">
        <v>275</v>
      </c>
      <c r="H136" s="3">
        <v>44312</v>
      </c>
      <c r="I136" t="s">
        <v>276</v>
      </c>
      <c r="J136" s="1">
        <v>5554190164</v>
      </c>
      <c r="K136" t="s">
        <v>120</v>
      </c>
      <c r="L136" t="s">
        <v>8</v>
      </c>
      <c r="U136" t="str">
        <v>Surf Metropolis</v>
      </c>
    </row>
    <row r="137" spans="7:21" x14ac:dyDescent="0.25">
      <c r="G137" t="s">
        <v>277</v>
      </c>
      <c r="H137" s="3">
        <v>44985</v>
      </c>
      <c r="I137" t="s">
        <v>278</v>
      </c>
      <c r="J137" s="1">
        <v>5554198246</v>
      </c>
      <c r="K137" t="s">
        <v>184</v>
      </c>
      <c r="L137" t="s">
        <v>8</v>
      </c>
      <c r="U137" t="str">
        <v>Surf 'N Shore</v>
      </c>
    </row>
    <row r="138" spans="7:21" x14ac:dyDescent="0.25">
      <c r="G138" t="s">
        <v>138</v>
      </c>
      <c r="H138" s="3">
        <v>44497</v>
      </c>
      <c r="I138" t="s">
        <v>279</v>
      </c>
      <c r="J138" s="1">
        <v>5554246504</v>
      </c>
      <c r="K138" t="s">
        <v>67</v>
      </c>
      <c r="L138" t="s">
        <v>8</v>
      </c>
      <c r="U138" t="str">
        <v>Surf Nest</v>
      </c>
    </row>
    <row r="139" spans="7:21" x14ac:dyDescent="0.25">
      <c r="G139" t="s">
        <v>280</v>
      </c>
      <c r="H139" s="3">
        <v>43852</v>
      </c>
      <c r="I139" t="s">
        <v>281</v>
      </c>
      <c r="J139" s="1">
        <v>5554293605</v>
      </c>
      <c r="K139" t="s">
        <v>203</v>
      </c>
      <c r="L139" t="s">
        <v>12</v>
      </c>
      <c r="U139" t="str">
        <v>Surf Odyssey</v>
      </c>
    </row>
    <row r="140" spans="7:21" x14ac:dyDescent="0.25">
      <c r="G140" t="s">
        <v>282</v>
      </c>
      <c r="H140" s="3">
        <v>45129</v>
      </c>
      <c r="I140" t="s">
        <v>283</v>
      </c>
      <c r="J140" s="1">
        <v>5554318817</v>
      </c>
      <c r="K140" t="s">
        <v>61</v>
      </c>
      <c r="L140" t="s">
        <v>12</v>
      </c>
      <c r="U140" t="str">
        <v>Surf Paradise</v>
      </c>
    </row>
    <row r="141" spans="7:21" x14ac:dyDescent="0.25">
      <c r="G141" t="s">
        <v>284</v>
      </c>
      <c r="H141" s="3">
        <v>44757</v>
      </c>
      <c r="I141" t="s">
        <v>285</v>
      </c>
      <c r="J141" s="1">
        <v>5554338478</v>
      </c>
      <c r="K141" t="s">
        <v>58</v>
      </c>
      <c r="L141" t="s">
        <v>8</v>
      </c>
      <c r="U141" t="str">
        <v>Surf Resonance</v>
      </c>
    </row>
    <row r="142" spans="7:21" x14ac:dyDescent="0.25">
      <c r="G142" t="s">
        <v>38</v>
      </c>
      <c r="H142" s="3">
        <v>44734</v>
      </c>
      <c r="I142" t="s">
        <v>286</v>
      </c>
      <c r="J142" s="1">
        <v>5554342980</v>
      </c>
      <c r="K142" t="s">
        <v>40</v>
      </c>
      <c r="L142" t="s">
        <v>8</v>
      </c>
      <c r="U142" t="str">
        <v>Surf Retreat</v>
      </c>
    </row>
    <row r="143" spans="7:21" x14ac:dyDescent="0.25">
      <c r="G143" t="s">
        <v>85</v>
      </c>
      <c r="H143" s="3">
        <v>44759</v>
      </c>
      <c r="I143" t="s">
        <v>287</v>
      </c>
      <c r="J143" s="1">
        <v>5554355885</v>
      </c>
      <c r="K143" t="s">
        <v>53</v>
      </c>
      <c r="L143" t="s">
        <v>8</v>
      </c>
      <c r="U143" t="str">
        <v>Surf Rider</v>
      </c>
    </row>
    <row r="144" spans="7:21" x14ac:dyDescent="0.25">
      <c r="G144" t="s">
        <v>195</v>
      </c>
      <c r="H144" s="3">
        <v>44589</v>
      </c>
      <c r="I144" t="s">
        <v>288</v>
      </c>
      <c r="J144" s="1">
        <v>5554360231</v>
      </c>
      <c r="K144" t="s">
        <v>64</v>
      </c>
      <c r="L144" t="s">
        <v>8</v>
      </c>
      <c r="U144" t="str">
        <v>Surf Safari</v>
      </c>
    </row>
    <row r="145" spans="7:21" x14ac:dyDescent="0.25">
      <c r="G145" t="s">
        <v>182</v>
      </c>
      <c r="H145" s="3">
        <v>44563</v>
      </c>
      <c r="I145" t="s">
        <v>289</v>
      </c>
      <c r="J145" s="1">
        <v>5554379089</v>
      </c>
      <c r="K145" t="s">
        <v>184</v>
      </c>
      <c r="L145" t="s">
        <v>8</v>
      </c>
      <c r="U145" t="str">
        <v>Surf Sanctuary</v>
      </c>
    </row>
    <row r="146" spans="7:21" x14ac:dyDescent="0.25">
      <c r="G146" t="s">
        <v>712</v>
      </c>
      <c r="H146" s="3">
        <v>44523</v>
      </c>
      <c r="I146" t="s">
        <v>290</v>
      </c>
      <c r="J146" s="1">
        <v>5554385379</v>
      </c>
      <c r="K146" t="s">
        <v>47</v>
      </c>
      <c r="L146" t="s">
        <v>8</v>
      </c>
      <c r="U146" t="str">
        <v>Surf Seekers</v>
      </c>
    </row>
    <row r="147" spans="7:21" x14ac:dyDescent="0.25">
      <c r="G147" t="s">
        <v>273</v>
      </c>
      <c r="H147" s="3">
        <v>44626</v>
      </c>
      <c r="I147" t="s">
        <v>150</v>
      </c>
      <c r="J147" s="1">
        <v>5554425603</v>
      </c>
      <c r="K147" t="s">
        <v>45</v>
      </c>
      <c r="L147" t="s">
        <v>8</v>
      </c>
      <c r="U147" t="str">
        <v>Surf Splash</v>
      </c>
    </row>
    <row r="148" spans="7:21" x14ac:dyDescent="0.25">
      <c r="G148" t="s">
        <v>187</v>
      </c>
      <c r="H148" s="3">
        <v>44979</v>
      </c>
      <c r="I148" t="s">
        <v>291</v>
      </c>
      <c r="J148" s="1">
        <v>5554431279</v>
      </c>
      <c r="K148" t="s">
        <v>24</v>
      </c>
      <c r="L148" t="s">
        <v>12</v>
      </c>
      <c r="U148" t="str">
        <v>Surf Spot</v>
      </c>
    </row>
    <row r="149" spans="7:21" x14ac:dyDescent="0.25">
      <c r="G149" t="s">
        <v>292</v>
      </c>
      <c r="H149" s="3">
        <v>44431</v>
      </c>
      <c r="I149" t="s">
        <v>293</v>
      </c>
      <c r="J149" s="1">
        <v>5554477876</v>
      </c>
      <c r="K149" t="s">
        <v>50</v>
      </c>
      <c r="L149" t="s">
        <v>8</v>
      </c>
      <c r="U149" t="str">
        <v>Surf Station</v>
      </c>
    </row>
    <row r="150" spans="7:21" x14ac:dyDescent="0.25">
      <c r="G150" t="s">
        <v>228</v>
      </c>
      <c r="H150" s="3">
        <v>44272</v>
      </c>
      <c r="I150" t="s">
        <v>181</v>
      </c>
      <c r="J150" s="1">
        <v>5554479623</v>
      </c>
      <c r="K150" t="s">
        <v>61</v>
      </c>
      <c r="L150" t="s">
        <v>12</v>
      </c>
      <c r="U150" t="str">
        <v>Surf Symphony</v>
      </c>
    </row>
    <row r="151" spans="7:21" x14ac:dyDescent="0.25">
      <c r="G151" t="s">
        <v>75</v>
      </c>
      <c r="H151" s="3">
        <v>45466</v>
      </c>
      <c r="I151" t="s">
        <v>294</v>
      </c>
      <c r="J151" s="1">
        <v>5554480501</v>
      </c>
      <c r="K151" t="s">
        <v>21</v>
      </c>
      <c r="L151" t="s">
        <v>12</v>
      </c>
      <c r="U151" t="str">
        <v>Surf the Sea</v>
      </c>
    </row>
    <row r="152" spans="7:21" x14ac:dyDescent="0.25">
      <c r="G152" t="s">
        <v>140</v>
      </c>
      <c r="H152" s="3">
        <v>44960</v>
      </c>
      <c r="I152" t="s">
        <v>295</v>
      </c>
      <c r="J152" s="1">
        <v>5554493881</v>
      </c>
      <c r="K152" t="s">
        <v>142</v>
      </c>
      <c r="L152" t="s">
        <v>143</v>
      </c>
      <c r="U152" t="str">
        <v>Surf Thrill</v>
      </c>
    </row>
    <row r="153" spans="7:21" x14ac:dyDescent="0.25">
      <c r="G153" t="s">
        <v>271</v>
      </c>
      <c r="H153" s="3">
        <v>45151</v>
      </c>
      <c r="I153" t="s">
        <v>296</v>
      </c>
      <c r="J153" s="1">
        <v>5554528689</v>
      </c>
      <c r="K153" t="s">
        <v>18</v>
      </c>
      <c r="L153" t="s">
        <v>12</v>
      </c>
      <c r="U153" t="str">
        <v>Surf Tradewinds</v>
      </c>
    </row>
    <row r="154" spans="7:21" x14ac:dyDescent="0.25">
      <c r="G154" t="s">
        <v>102</v>
      </c>
      <c r="H154" s="3">
        <v>45059</v>
      </c>
      <c r="I154" t="s">
        <v>297</v>
      </c>
      <c r="J154" s="1">
        <v>5554585165</v>
      </c>
      <c r="K154" t="s">
        <v>84</v>
      </c>
      <c r="L154" t="s">
        <v>8</v>
      </c>
      <c r="U154" t="str">
        <v>Surf Vibe</v>
      </c>
    </row>
    <row r="155" spans="7:21" x14ac:dyDescent="0.25">
      <c r="G155" t="s">
        <v>298</v>
      </c>
      <c r="H155" s="3">
        <v>44875</v>
      </c>
      <c r="I155" t="s">
        <v>299</v>
      </c>
      <c r="J155" s="1">
        <v>5554604508</v>
      </c>
      <c r="K155" t="s">
        <v>130</v>
      </c>
      <c r="L155" t="s">
        <v>8</v>
      </c>
      <c r="U155" t="str">
        <v>Surf Wanderer</v>
      </c>
    </row>
    <row r="156" spans="7:21" x14ac:dyDescent="0.25">
      <c r="G156" t="s">
        <v>300</v>
      </c>
      <c r="H156" s="3">
        <v>44063</v>
      </c>
      <c r="I156" t="s">
        <v>301</v>
      </c>
      <c r="J156" s="1">
        <v>5554619518</v>
      </c>
      <c r="K156" t="s">
        <v>21</v>
      </c>
      <c r="L156" t="s">
        <v>12</v>
      </c>
      <c r="U156" t="str">
        <v>Surf Zone</v>
      </c>
    </row>
    <row r="157" spans="7:21" x14ac:dyDescent="0.25">
      <c r="G157" t="s">
        <v>16</v>
      </c>
      <c r="H157" s="3">
        <v>44519</v>
      </c>
      <c r="I157" t="s">
        <v>302</v>
      </c>
      <c r="J157" s="1">
        <v>5554623280</v>
      </c>
      <c r="K157" t="s">
        <v>18</v>
      </c>
      <c r="L157" t="s">
        <v>12</v>
      </c>
      <c r="U157" t="str">
        <v>Surfer's Point</v>
      </c>
    </row>
    <row r="158" spans="7:21" x14ac:dyDescent="0.25">
      <c r="G158" t="s">
        <v>126</v>
      </c>
      <c r="H158" s="3">
        <v>45298</v>
      </c>
      <c r="I158" t="s">
        <v>303</v>
      </c>
      <c r="J158" s="1">
        <v>5554635842</v>
      </c>
      <c r="K158" t="s">
        <v>7</v>
      </c>
      <c r="L158" t="s">
        <v>8</v>
      </c>
      <c r="U158" t="str">
        <v>Surfing Spot</v>
      </c>
    </row>
    <row r="159" spans="7:21" x14ac:dyDescent="0.25">
      <c r="G159" t="s">
        <v>304</v>
      </c>
      <c r="H159" s="3">
        <v>44215</v>
      </c>
      <c r="I159" t="s">
        <v>305</v>
      </c>
      <c r="J159" s="1">
        <v>5554646543</v>
      </c>
      <c r="K159" t="s">
        <v>45</v>
      </c>
      <c r="L159" t="s">
        <v>8</v>
      </c>
      <c r="U159" t="str">
        <v>Surfside Shack</v>
      </c>
    </row>
    <row r="160" spans="7:21" x14ac:dyDescent="0.25">
      <c r="G160" t="s">
        <v>25</v>
      </c>
      <c r="H160" s="3">
        <v>44925</v>
      </c>
      <c r="I160" t="s">
        <v>306</v>
      </c>
      <c r="J160" s="1">
        <v>5554693093</v>
      </c>
      <c r="K160" t="s">
        <v>27</v>
      </c>
      <c r="L160" t="s">
        <v>28</v>
      </c>
      <c r="U160" t="str">
        <v>Swell Surf Co.</v>
      </c>
    </row>
    <row r="161" spans="7:21" x14ac:dyDescent="0.25">
      <c r="G161" t="s">
        <v>189</v>
      </c>
      <c r="H161" s="3">
        <v>45333</v>
      </c>
      <c r="I161" t="s">
        <v>307</v>
      </c>
      <c r="J161" s="1">
        <v>5554695023</v>
      </c>
      <c r="K161" t="s">
        <v>191</v>
      </c>
      <c r="L161" t="s">
        <v>12</v>
      </c>
      <c r="U161" t="str">
        <v>Tidal Surf</v>
      </c>
    </row>
    <row r="162" spans="7:21" x14ac:dyDescent="0.25">
      <c r="G162" t="s">
        <v>156</v>
      </c>
      <c r="H162" s="3">
        <v>44661</v>
      </c>
      <c r="I162" t="s">
        <v>308</v>
      </c>
      <c r="J162" s="1">
        <v>5554702915</v>
      </c>
      <c r="K162" t="s">
        <v>21</v>
      </c>
      <c r="L162" t="s">
        <v>12</v>
      </c>
      <c r="U162" t="str">
        <v>Tidal Surf Gear</v>
      </c>
    </row>
    <row r="163" spans="7:21" x14ac:dyDescent="0.25">
      <c r="G163" t="s">
        <v>5</v>
      </c>
      <c r="H163" s="3">
        <v>44974</v>
      </c>
      <c r="I163" t="s">
        <v>309</v>
      </c>
      <c r="J163" s="1">
        <v>5554716488</v>
      </c>
      <c r="K163" t="s">
        <v>7</v>
      </c>
      <c r="L163" t="s">
        <v>8</v>
      </c>
      <c r="U163" t="str">
        <v>Tidal Surf Shop</v>
      </c>
    </row>
    <row r="164" spans="7:21" x14ac:dyDescent="0.25">
      <c r="G164" t="s">
        <v>85</v>
      </c>
      <c r="H164" s="3">
        <v>45451</v>
      </c>
      <c r="I164" t="s">
        <v>310</v>
      </c>
      <c r="J164" s="1">
        <v>5554750525</v>
      </c>
      <c r="K164" t="s">
        <v>53</v>
      </c>
      <c r="L164" t="s">
        <v>8</v>
      </c>
      <c r="U164" t="str">
        <v>Tidal Times Surf</v>
      </c>
    </row>
    <row r="165" spans="7:21" x14ac:dyDescent="0.25">
      <c r="G165" t="s">
        <v>122</v>
      </c>
      <c r="H165" s="3">
        <v>44184</v>
      </c>
      <c r="I165" t="s">
        <v>311</v>
      </c>
      <c r="J165" s="1">
        <v>5554752601</v>
      </c>
      <c r="K165" t="s">
        <v>47</v>
      </c>
      <c r="L165" t="s">
        <v>8</v>
      </c>
      <c r="U165" t="str">
        <v>Tidal Wave Surf</v>
      </c>
    </row>
    <row r="166" spans="7:21" x14ac:dyDescent="0.25">
      <c r="G166" t="s">
        <v>85</v>
      </c>
      <c r="H166" s="3">
        <v>45409</v>
      </c>
      <c r="I166" t="s">
        <v>312</v>
      </c>
      <c r="J166" s="1">
        <v>5554752794</v>
      </c>
      <c r="K166" t="s">
        <v>53</v>
      </c>
      <c r="L166" t="s">
        <v>8</v>
      </c>
      <c r="U166" t="str">
        <v>Tide Lines</v>
      </c>
    </row>
    <row r="167" spans="7:21" x14ac:dyDescent="0.25">
      <c r="G167" t="s">
        <v>151</v>
      </c>
      <c r="H167" s="3">
        <v>44508</v>
      </c>
      <c r="I167" t="s">
        <v>313</v>
      </c>
      <c r="J167" s="1">
        <v>5554758950</v>
      </c>
      <c r="K167" t="s">
        <v>58</v>
      </c>
      <c r="L167" t="s">
        <v>8</v>
      </c>
      <c r="U167" t="str">
        <v>Tide Point</v>
      </c>
    </row>
    <row r="168" spans="7:21" x14ac:dyDescent="0.25">
      <c r="G168" t="s">
        <v>90</v>
      </c>
      <c r="H168" s="3">
        <v>44409</v>
      </c>
      <c r="I168" t="s">
        <v>314</v>
      </c>
      <c r="J168" s="1">
        <v>5554779235</v>
      </c>
      <c r="K168" t="s">
        <v>89</v>
      </c>
      <c r="L168" t="s">
        <v>8</v>
      </c>
      <c r="U168" t="str">
        <v>Tide Pools Surf</v>
      </c>
    </row>
    <row r="169" spans="7:21" x14ac:dyDescent="0.25">
      <c r="G169" t="s">
        <v>189</v>
      </c>
      <c r="H169" s="3">
        <v>45248</v>
      </c>
      <c r="I169" t="s">
        <v>315</v>
      </c>
      <c r="J169" s="1">
        <v>5554788659</v>
      </c>
      <c r="K169" t="s">
        <v>191</v>
      </c>
      <c r="L169" t="s">
        <v>12</v>
      </c>
      <c r="U169" t="str">
        <v>Tide Rush Surf</v>
      </c>
    </row>
    <row r="170" spans="7:21" x14ac:dyDescent="0.25">
      <c r="G170" t="s">
        <v>316</v>
      </c>
      <c r="H170" s="3">
        <v>45422</v>
      </c>
      <c r="I170" t="s">
        <v>317</v>
      </c>
      <c r="J170" s="1">
        <v>5554799198</v>
      </c>
      <c r="K170" t="s">
        <v>203</v>
      </c>
      <c r="L170" t="s">
        <v>12</v>
      </c>
      <c r="U170" t="str">
        <v>Tide Surf</v>
      </c>
    </row>
    <row r="171" spans="7:21" x14ac:dyDescent="0.25">
      <c r="G171" t="s">
        <v>248</v>
      </c>
      <c r="H171" s="3">
        <v>45436</v>
      </c>
      <c r="I171" t="s">
        <v>318</v>
      </c>
      <c r="J171" s="1">
        <v>5554814370</v>
      </c>
      <c r="K171" t="s">
        <v>250</v>
      </c>
      <c r="L171" t="s">
        <v>251</v>
      </c>
      <c r="U171" t="str">
        <v>Tide Surf Co.</v>
      </c>
    </row>
    <row r="172" spans="7:21" x14ac:dyDescent="0.25">
      <c r="G172" t="s">
        <v>319</v>
      </c>
      <c r="H172" s="3">
        <v>45380</v>
      </c>
      <c r="I172" t="s">
        <v>320</v>
      </c>
      <c r="J172" s="1">
        <v>5554891201</v>
      </c>
      <c r="K172" t="s">
        <v>47</v>
      </c>
      <c r="L172" t="s">
        <v>8</v>
      </c>
      <c r="U172" t="str">
        <v>Tide Touch</v>
      </c>
    </row>
    <row r="173" spans="7:21" x14ac:dyDescent="0.25">
      <c r="G173" t="s">
        <v>321</v>
      </c>
      <c r="H173" s="3">
        <v>44600</v>
      </c>
      <c r="I173" t="s">
        <v>322</v>
      </c>
      <c r="J173" s="1">
        <v>5554895130</v>
      </c>
      <c r="K173" t="s">
        <v>18</v>
      </c>
      <c r="L173" t="s">
        <v>12</v>
      </c>
      <c r="U173" t="str">
        <v>Tide Tracker</v>
      </c>
    </row>
    <row r="174" spans="7:21" x14ac:dyDescent="0.25">
      <c r="G174" t="s">
        <v>323</v>
      </c>
      <c r="H174" s="3">
        <v>44168</v>
      </c>
      <c r="I174" t="s">
        <v>324</v>
      </c>
      <c r="J174" s="1">
        <v>5554906249</v>
      </c>
      <c r="K174" t="s">
        <v>203</v>
      </c>
      <c r="L174" t="s">
        <v>12</v>
      </c>
      <c r="U174" t="str">
        <v>Tide Venture</v>
      </c>
    </row>
    <row r="175" spans="7:21" x14ac:dyDescent="0.25">
      <c r="G175" t="s">
        <v>242</v>
      </c>
      <c r="H175" s="3">
        <v>45472</v>
      </c>
      <c r="I175" t="s">
        <v>325</v>
      </c>
      <c r="J175" s="1">
        <v>5554948984</v>
      </c>
      <c r="K175" t="s">
        <v>67</v>
      </c>
      <c r="L175" t="s">
        <v>8</v>
      </c>
      <c r="U175" t="str">
        <v>Wave Baron</v>
      </c>
    </row>
    <row r="176" spans="7:21" x14ac:dyDescent="0.25">
      <c r="G176" t="s">
        <v>145</v>
      </c>
      <c r="H176" s="3">
        <v>45256</v>
      </c>
      <c r="I176" t="s">
        <v>326</v>
      </c>
      <c r="J176" s="1">
        <v>5555018587</v>
      </c>
      <c r="K176" t="s">
        <v>64</v>
      </c>
      <c r="L176" t="s">
        <v>8</v>
      </c>
      <c r="U176" t="str">
        <v>Wave Bliss</v>
      </c>
    </row>
    <row r="177" spans="7:21" x14ac:dyDescent="0.25">
      <c r="G177" t="s">
        <v>69</v>
      </c>
      <c r="H177" s="3">
        <v>44794</v>
      </c>
      <c r="I177" t="s">
        <v>327</v>
      </c>
      <c r="J177" s="1">
        <v>5555028048</v>
      </c>
      <c r="K177" t="s">
        <v>18</v>
      </c>
      <c r="L177" t="s">
        <v>12</v>
      </c>
      <c r="U177" t="str">
        <v>Wave Catcher</v>
      </c>
    </row>
    <row r="178" spans="7:21" x14ac:dyDescent="0.25">
      <c r="G178" t="s">
        <v>328</v>
      </c>
      <c r="H178" s="3">
        <v>45416</v>
      </c>
      <c r="I178" t="s">
        <v>329</v>
      </c>
      <c r="J178" s="1">
        <v>5555061338</v>
      </c>
      <c r="K178" t="s">
        <v>142</v>
      </c>
      <c r="L178" t="s">
        <v>143</v>
      </c>
      <c r="U178" t="str">
        <v>Wave Chase</v>
      </c>
    </row>
    <row r="179" spans="7:21" x14ac:dyDescent="0.25">
      <c r="G179" t="s">
        <v>99</v>
      </c>
      <c r="H179" s="3">
        <v>45328</v>
      </c>
      <c r="I179" t="s">
        <v>330</v>
      </c>
      <c r="J179" s="1">
        <v>5555070190</v>
      </c>
      <c r="K179" t="s">
        <v>101</v>
      </c>
      <c r="L179" t="s">
        <v>8</v>
      </c>
      <c r="U179" t="str">
        <v>Wave Craft</v>
      </c>
    </row>
    <row r="180" spans="7:21" x14ac:dyDescent="0.25">
      <c r="G180" t="s">
        <v>280</v>
      </c>
      <c r="H180" s="3">
        <v>44968</v>
      </c>
      <c r="I180" t="s">
        <v>331</v>
      </c>
      <c r="J180" s="1">
        <v>5555077098</v>
      </c>
      <c r="K180" t="s">
        <v>203</v>
      </c>
      <c r="L180" t="s">
        <v>12</v>
      </c>
      <c r="U180" t="str">
        <v>Wave Dance</v>
      </c>
    </row>
    <row r="181" spans="7:21" x14ac:dyDescent="0.25">
      <c r="G181" t="s">
        <v>332</v>
      </c>
      <c r="H181" s="3">
        <v>44132</v>
      </c>
      <c r="I181" t="s">
        <v>333</v>
      </c>
      <c r="J181" s="1">
        <v>5555087954</v>
      </c>
      <c r="K181" t="s">
        <v>18</v>
      </c>
      <c r="L181" t="s">
        <v>12</v>
      </c>
      <c r="U181" t="str">
        <v>Wave Echo</v>
      </c>
    </row>
    <row r="182" spans="7:21" x14ac:dyDescent="0.25">
      <c r="G182" t="s">
        <v>334</v>
      </c>
      <c r="H182" s="3">
        <v>45351</v>
      </c>
      <c r="I182" t="s">
        <v>335</v>
      </c>
      <c r="J182" s="1">
        <v>5555090009</v>
      </c>
      <c r="K182" t="s">
        <v>24</v>
      </c>
      <c r="L182" t="s">
        <v>12</v>
      </c>
      <c r="U182" t="str">
        <v>Wave Explorer</v>
      </c>
    </row>
    <row r="183" spans="7:21" x14ac:dyDescent="0.25">
      <c r="G183" t="s">
        <v>336</v>
      </c>
      <c r="H183" s="3">
        <v>44870</v>
      </c>
      <c r="I183" t="s">
        <v>337</v>
      </c>
      <c r="J183" s="1">
        <v>5555096334</v>
      </c>
      <c r="K183" t="s">
        <v>34</v>
      </c>
      <c r="L183" t="s">
        <v>12</v>
      </c>
      <c r="U183" t="str">
        <v>Wave Front</v>
      </c>
    </row>
    <row r="184" spans="7:21" x14ac:dyDescent="0.25">
      <c r="G184" t="s">
        <v>197</v>
      </c>
      <c r="H184" s="3">
        <v>45434</v>
      </c>
      <c r="I184" t="s">
        <v>338</v>
      </c>
      <c r="J184" s="1">
        <v>5555106472</v>
      </c>
      <c r="K184" t="s">
        <v>199</v>
      </c>
      <c r="L184" t="s">
        <v>200</v>
      </c>
      <c r="U184" t="str">
        <v>Wave Harmony</v>
      </c>
    </row>
    <row r="185" spans="7:21" x14ac:dyDescent="0.25">
      <c r="G185" t="s">
        <v>339</v>
      </c>
      <c r="H185" s="3">
        <v>44829</v>
      </c>
      <c r="I185" t="s">
        <v>340</v>
      </c>
      <c r="J185" s="1">
        <v>5555164592</v>
      </c>
      <c r="K185" t="s">
        <v>184</v>
      </c>
      <c r="L185" t="s">
        <v>8</v>
      </c>
      <c r="U185" t="str">
        <v>Wave Journey</v>
      </c>
    </row>
    <row r="186" spans="7:21" x14ac:dyDescent="0.25">
      <c r="G186" t="s">
        <v>25</v>
      </c>
      <c r="H186" s="3">
        <v>45087</v>
      </c>
      <c r="I186" t="s">
        <v>341</v>
      </c>
      <c r="J186" s="1">
        <v>5555175026</v>
      </c>
      <c r="K186" t="s">
        <v>27</v>
      </c>
      <c r="L186" t="s">
        <v>28</v>
      </c>
      <c r="U186" t="str">
        <v>Wave King</v>
      </c>
    </row>
    <row r="187" spans="7:21" x14ac:dyDescent="0.25">
      <c r="G187" t="s">
        <v>342</v>
      </c>
      <c r="H187" s="3">
        <v>45459</v>
      </c>
      <c r="I187" t="s">
        <v>343</v>
      </c>
      <c r="J187" s="1">
        <v>5555179055</v>
      </c>
      <c r="K187" t="s">
        <v>47</v>
      </c>
      <c r="L187" t="s">
        <v>8</v>
      </c>
      <c r="U187" t="str">
        <v>Wave Motion</v>
      </c>
    </row>
    <row r="188" spans="7:21" x14ac:dyDescent="0.25">
      <c r="G188" t="s">
        <v>344</v>
      </c>
      <c r="H188" s="3">
        <v>44539</v>
      </c>
      <c r="I188" t="s">
        <v>345</v>
      </c>
      <c r="J188" s="1">
        <v>5555197419</v>
      </c>
      <c r="K188" t="s">
        <v>216</v>
      </c>
      <c r="L188" t="s">
        <v>217</v>
      </c>
      <c r="U188" t="str">
        <v>Wave Quest</v>
      </c>
    </row>
    <row r="189" spans="7:21" x14ac:dyDescent="0.25">
      <c r="G189" t="s">
        <v>346</v>
      </c>
      <c r="H189" s="3">
        <v>44808</v>
      </c>
      <c r="I189" t="s">
        <v>347</v>
      </c>
      <c r="J189" s="1">
        <v>5555210976</v>
      </c>
      <c r="K189" t="s">
        <v>47</v>
      </c>
      <c r="L189" t="s">
        <v>8</v>
      </c>
      <c r="U189" t="str">
        <v>Wave Reef</v>
      </c>
    </row>
    <row r="190" spans="7:21" x14ac:dyDescent="0.25">
      <c r="G190" t="s">
        <v>9</v>
      </c>
      <c r="H190" s="3">
        <v>44362</v>
      </c>
      <c r="I190" t="s">
        <v>348</v>
      </c>
      <c r="J190" s="1">
        <v>5555250851</v>
      </c>
      <c r="K190" t="s">
        <v>11</v>
      </c>
      <c r="L190" t="s">
        <v>12</v>
      </c>
      <c r="U190" t="str">
        <v>Wave Riders</v>
      </c>
    </row>
    <row r="191" spans="7:21" x14ac:dyDescent="0.25">
      <c r="G191" t="s">
        <v>128</v>
      </c>
      <c r="H191" s="3">
        <v>45024</v>
      </c>
      <c r="I191" t="s">
        <v>349</v>
      </c>
      <c r="J191" s="1">
        <v>5555301365</v>
      </c>
      <c r="K191" t="s">
        <v>130</v>
      </c>
      <c r="L191" t="s">
        <v>8</v>
      </c>
      <c r="U191" t="str">
        <v>Wave Runner Surf</v>
      </c>
    </row>
    <row r="192" spans="7:21" x14ac:dyDescent="0.25">
      <c r="G192" t="s">
        <v>254</v>
      </c>
      <c r="H192" s="3">
        <v>44980</v>
      </c>
      <c r="I192" t="s">
        <v>350</v>
      </c>
      <c r="J192" s="1">
        <v>5555367422</v>
      </c>
      <c r="K192" t="s">
        <v>133</v>
      </c>
      <c r="L192" t="s">
        <v>8</v>
      </c>
      <c r="U192" t="str">
        <v>Wave Seeker</v>
      </c>
    </row>
    <row r="193" spans="7:21" x14ac:dyDescent="0.25">
      <c r="G193" t="s">
        <v>351</v>
      </c>
      <c r="H193" s="3">
        <v>44958</v>
      </c>
      <c r="I193" t="s">
        <v>352</v>
      </c>
      <c r="J193" s="1">
        <v>5555376227</v>
      </c>
      <c r="K193" t="s">
        <v>45</v>
      </c>
      <c r="L193" t="s">
        <v>8</v>
      </c>
      <c r="U193" t="str">
        <v>Wave Serenity</v>
      </c>
    </row>
    <row r="194" spans="7:21" x14ac:dyDescent="0.25">
      <c r="G194" t="s">
        <v>353</v>
      </c>
      <c r="H194" s="3">
        <v>44519</v>
      </c>
      <c r="I194" t="s">
        <v>354</v>
      </c>
      <c r="J194" s="1">
        <v>5555390223</v>
      </c>
      <c r="K194" t="s">
        <v>15</v>
      </c>
      <c r="L194" t="s">
        <v>12</v>
      </c>
      <c r="U194" t="str">
        <v>Wave Tracker</v>
      </c>
    </row>
    <row r="195" spans="7:21" x14ac:dyDescent="0.25">
      <c r="G195" t="s">
        <v>195</v>
      </c>
      <c r="H195" s="3">
        <v>43918</v>
      </c>
      <c r="I195" t="s">
        <v>355</v>
      </c>
      <c r="J195" s="1">
        <v>5555405372</v>
      </c>
      <c r="K195" t="s">
        <v>64</v>
      </c>
      <c r="L195" t="s">
        <v>8</v>
      </c>
      <c r="U195" t="str">
        <v>Wave Whisperer</v>
      </c>
    </row>
    <row r="196" spans="7:21" x14ac:dyDescent="0.25">
      <c r="G196" t="s">
        <v>9</v>
      </c>
      <c r="H196" s="3">
        <v>45448</v>
      </c>
      <c r="I196" t="s">
        <v>356</v>
      </c>
      <c r="J196" s="1">
        <v>5555413940</v>
      </c>
      <c r="K196" t="s">
        <v>11</v>
      </c>
      <c r="L196" t="s">
        <v>12</v>
      </c>
      <c r="U196" t="str">
        <v>Wavefront Surf</v>
      </c>
    </row>
    <row r="197" spans="7:21" x14ac:dyDescent="0.25">
      <c r="G197" t="s">
        <v>82</v>
      </c>
      <c r="H197" s="3">
        <v>43889</v>
      </c>
      <c r="I197" t="s">
        <v>357</v>
      </c>
      <c r="J197" s="1">
        <v>5555429349</v>
      </c>
      <c r="K197" t="s">
        <v>84</v>
      </c>
      <c r="L197" t="s">
        <v>8</v>
      </c>
      <c r="U197" t="str">
        <v>Waves and Wonders</v>
      </c>
    </row>
    <row r="198" spans="7:21" x14ac:dyDescent="0.25">
      <c r="G198" t="s">
        <v>358</v>
      </c>
      <c r="H198" s="3">
        <v>43858</v>
      </c>
      <c r="I198" t="s">
        <v>359</v>
      </c>
      <c r="J198" s="1">
        <v>5555439207</v>
      </c>
      <c r="K198" t="s">
        <v>47</v>
      </c>
      <c r="L198" t="s">
        <v>8</v>
      </c>
      <c r="U198" t="str">
        <v>Waves Galore</v>
      </c>
    </row>
    <row r="199" spans="7:21" x14ac:dyDescent="0.25">
      <c r="G199" t="s">
        <v>360</v>
      </c>
      <c r="H199" s="3">
        <v>44754</v>
      </c>
      <c r="I199" t="s">
        <v>361</v>
      </c>
      <c r="J199" s="1">
        <v>5555470744</v>
      </c>
      <c r="K199" t="s">
        <v>142</v>
      </c>
      <c r="L199" t="s">
        <v>143</v>
      </c>
      <c r="U199" t="str">
        <v>Wavescape Surf</v>
      </c>
    </row>
    <row r="200" spans="7:21" x14ac:dyDescent="0.25">
      <c r="G200" t="s">
        <v>362</v>
      </c>
      <c r="H200" s="3">
        <v>44019</v>
      </c>
      <c r="I200" t="s">
        <v>363</v>
      </c>
      <c r="J200" s="1">
        <v>5555477156</v>
      </c>
      <c r="K200" t="s">
        <v>64</v>
      </c>
      <c r="L200" t="s">
        <v>8</v>
      </c>
    </row>
    <row r="201" spans="7:21" x14ac:dyDescent="0.25">
      <c r="G201" t="s">
        <v>236</v>
      </c>
      <c r="H201" s="3">
        <v>43963</v>
      </c>
      <c r="I201" t="s">
        <v>364</v>
      </c>
      <c r="J201" s="1">
        <v>5555489195</v>
      </c>
      <c r="K201" t="s">
        <v>15</v>
      </c>
      <c r="L201" t="s">
        <v>12</v>
      </c>
    </row>
    <row r="202" spans="7:21" x14ac:dyDescent="0.25">
      <c r="G202" t="s">
        <v>262</v>
      </c>
      <c r="H202" s="3">
        <v>44482</v>
      </c>
      <c r="I202" t="s">
        <v>365</v>
      </c>
      <c r="J202" s="1">
        <v>5555495875</v>
      </c>
      <c r="K202" t="s">
        <v>40</v>
      </c>
      <c r="L202" t="s">
        <v>8</v>
      </c>
    </row>
    <row r="203" spans="7:21" x14ac:dyDescent="0.25">
      <c r="G203" t="s">
        <v>366</v>
      </c>
      <c r="H203" s="3">
        <v>45322</v>
      </c>
      <c r="I203" t="s">
        <v>367</v>
      </c>
      <c r="J203" s="1">
        <v>5555514047</v>
      </c>
      <c r="K203" t="s">
        <v>89</v>
      </c>
      <c r="L203" t="s">
        <v>8</v>
      </c>
    </row>
    <row r="204" spans="7:21" x14ac:dyDescent="0.25">
      <c r="G204" t="s">
        <v>82</v>
      </c>
      <c r="H204" s="3">
        <v>43893</v>
      </c>
      <c r="I204" t="s">
        <v>368</v>
      </c>
      <c r="J204" s="1">
        <v>5555517188</v>
      </c>
      <c r="K204" t="s">
        <v>84</v>
      </c>
      <c r="L204" t="s">
        <v>8</v>
      </c>
    </row>
    <row r="205" spans="7:21" x14ac:dyDescent="0.25">
      <c r="G205" t="s">
        <v>369</v>
      </c>
      <c r="H205" s="3">
        <v>45279</v>
      </c>
      <c r="I205" t="s">
        <v>370</v>
      </c>
      <c r="J205" s="1">
        <v>5555531047</v>
      </c>
      <c r="K205" t="s">
        <v>50</v>
      </c>
      <c r="L205" t="s">
        <v>8</v>
      </c>
    </row>
    <row r="206" spans="7:21" x14ac:dyDescent="0.25">
      <c r="G206" t="s">
        <v>371</v>
      </c>
      <c r="H206" s="3">
        <v>44374</v>
      </c>
      <c r="I206" t="s">
        <v>372</v>
      </c>
      <c r="J206" s="1">
        <v>5555541285</v>
      </c>
      <c r="K206" t="s">
        <v>50</v>
      </c>
      <c r="L206" t="s">
        <v>8</v>
      </c>
    </row>
    <row r="207" spans="7:21" x14ac:dyDescent="0.25">
      <c r="G207" t="s">
        <v>93</v>
      </c>
      <c r="H207" s="3">
        <v>44887</v>
      </c>
      <c r="I207" t="s">
        <v>373</v>
      </c>
      <c r="J207" s="1">
        <v>5555542841</v>
      </c>
      <c r="K207" t="s">
        <v>40</v>
      </c>
      <c r="L207" t="s">
        <v>8</v>
      </c>
    </row>
    <row r="208" spans="7:21" x14ac:dyDescent="0.25">
      <c r="G208" t="s">
        <v>90</v>
      </c>
      <c r="H208" s="3">
        <v>43969</v>
      </c>
      <c r="I208" t="s">
        <v>374</v>
      </c>
      <c r="J208" s="1">
        <v>5555543828</v>
      </c>
      <c r="K208" t="s">
        <v>89</v>
      </c>
      <c r="L208" t="s">
        <v>8</v>
      </c>
    </row>
    <row r="209" spans="7:12" x14ac:dyDescent="0.25">
      <c r="G209" t="s">
        <v>375</v>
      </c>
      <c r="H209" s="3">
        <v>44074</v>
      </c>
      <c r="I209" t="s">
        <v>376</v>
      </c>
      <c r="J209" s="1">
        <v>5555565157</v>
      </c>
      <c r="K209" t="s">
        <v>34</v>
      </c>
      <c r="L209" t="s">
        <v>12</v>
      </c>
    </row>
    <row r="210" spans="7:12" x14ac:dyDescent="0.25">
      <c r="G210" t="s">
        <v>262</v>
      </c>
      <c r="H210" s="3">
        <v>44644</v>
      </c>
      <c r="I210" t="s">
        <v>377</v>
      </c>
      <c r="J210" s="1">
        <v>5555569215</v>
      </c>
      <c r="K210" t="s">
        <v>40</v>
      </c>
      <c r="L210" t="s">
        <v>8</v>
      </c>
    </row>
    <row r="211" spans="7:12" x14ac:dyDescent="0.25">
      <c r="G211" t="s">
        <v>212</v>
      </c>
      <c r="H211" s="3">
        <v>44648</v>
      </c>
      <c r="I211" t="s">
        <v>378</v>
      </c>
      <c r="J211" s="1">
        <v>5555574775</v>
      </c>
      <c r="K211" t="s">
        <v>24</v>
      </c>
      <c r="L211" t="s">
        <v>12</v>
      </c>
    </row>
    <row r="212" spans="7:12" x14ac:dyDescent="0.25">
      <c r="G212" t="s">
        <v>379</v>
      </c>
      <c r="H212" s="3">
        <v>43972</v>
      </c>
      <c r="I212" t="s">
        <v>380</v>
      </c>
      <c r="J212" s="1">
        <v>5555584792</v>
      </c>
      <c r="K212" t="s">
        <v>130</v>
      </c>
      <c r="L212" t="s">
        <v>8</v>
      </c>
    </row>
    <row r="213" spans="7:12" x14ac:dyDescent="0.25">
      <c r="G213" t="s">
        <v>381</v>
      </c>
      <c r="H213" s="3">
        <v>44173</v>
      </c>
      <c r="I213" t="s">
        <v>286</v>
      </c>
      <c r="J213" s="1">
        <v>5555592039</v>
      </c>
      <c r="K213" t="s">
        <v>31</v>
      </c>
      <c r="L213" t="s">
        <v>12</v>
      </c>
    </row>
    <row r="214" spans="7:12" x14ac:dyDescent="0.25">
      <c r="G214" t="s">
        <v>214</v>
      </c>
      <c r="H214" s="3">
        <v>45252</v>
      </c>
      <c r="I214" t="s">
        <v>382</v>
      </c>
      <c r="J214" s="1">
        <v>5555596201</v>
      </c>
      <c r="K214" t="s">
        <v>216</v>
      </c>
      <c r="L214" t="s">
        <v>217</v>
      </c>
    </row>
    <row r="215" spans="7:12" x14ac:dyDescent="0.25">
      <c r="G215" t="s">
        <v>256</v>
      </c>
      <c r="H215" s="3">
        <v>44028</v>
      </c>
      <c r="I215" t="s">
        <v>383</v>
      </c>
      <c r="J215" s="1">
        <v>5555606782</v>
      </c>
      <c r="K215" t="s">
        <v>7</v>
      </c>
      <c r="L215" t="s">
        <v>8</v>
      </c>
    </row>
    <row r="216" spans="7:12" x14ac:dyDescent="0.25">
      <c r="G216" t="s">
        <v>304</v>
      </c>
      <c r="H216" s="3">
        <v>45237</v>
      </c>
      <c r="I216" t="s">
        <v>384</v>
      </c>
      <c r="J216" s="1">
        <v>5555620239</v>
      </c>
      <c r="K216" t="s">
        <v>45</v>
      </c>
      <c r="L216" t="s">
        <v>8</v>
      </c>
    </row>
    <row r="217" spans="7:12" x14ac:dyDescent="0.25">
      <c r="G217" t="s">
        <v>369</v>
      </c>
      <c r="H217" s="3">
        <v>44717</v>
      </c>
      <c r="I217" t="s">
        <v>385</v>
      </c>
      <c r="J217" s="1">
        <v>5555637066</v>
      </c>
      <c r="K217" t="s">
        <v>50</v>
      </c>
      <c r="L217" t="s">
        <v>8</v>
      </c>
    </row>
    <row r="218" spans="7:12" x14ac:dyDescent="0.25">
      <c r="G218" t="s">
        <v>386</v>
      </c>
      <c r="H218" s="3">
        <v>43889</v>
      </c>
      <c r="I218" t="s">
        <v>387</v>
      </c>
      <c r="J218" s="1">
        <v>5555652879</v>
      </c>
      <c r="K218" t="s">
        <v>101</v>
      </c>
      <c r="L218" t="s">
        <v>8</v>
      </c>
    </row>
    <row r="219" spans="7:12" x14ac:dyDescent="0.25">
      <c r="G219" t="s">
        <v>71</v>
      </c>
      <c r="H219" s="3">
        <v>45191</v>
      </c>
      <c r="I219" t="s">
        <v>388</v>
      </c>
      <c r="J219" s="1">
        <v>5555658439</v>
      </c>
      <c r="K219" t="s">
        <v>37</v>
      </c>
      <c r="L219" t="s">
        <v>8</v>
      </c>
    </row>
    <row r="220" spans="7:12" x14ac:dyDescent="0.25">
      <c r="G220" t="s">
        <v>389</v>
      </c>
      <c r="H220" s="3">
        <v>44421</v>
      </c>
      <c r="I220" t="s">
        <v>390</v>
      </c>
      <c r="J220" s="1">
        <v>5555658760</v>
      </c>
      <c r="K220" t="s">
        <v>11</v>
      </c>
      <c r="L220" t="s">
        <v>12</v>
      </c>
    </row>
    <row r="221" spans="7:12" x14ac:dyDescent="0.25">
      <c r="G221" t="s">
        <v>153</v>
      </c>
      <c r="H221" s="3">
        <v>45044</v>
      </c>
      <c r="I221" t="s">
        <v>391</v>
      </c>
      <c r="J221" s="1">
        <v>5555681050</v>
      </c>
      <c r="K221" t="s">
        <v>155</v>
      </c>
      <c r="L221" t="s">
        <v>8</v>
      </c>
    </row>
    <row r="222" spans="7:12" x14ac:dyDescent="0.25">
      <c r="G222" t="s">
        <v>392</v>
      </c>
      <c r="H222" s="3">
        <v>45468</v>
      </c>
      <c r="I222" t="s">
        <v>393</v>
      </c>
      <c r="J222" s="1">
        <v>5555725992</v>
      </c>
      <c r="K222" t="s">
        <v>58</v>
      </c>
      <c r="L222" t="s">
        <v>8</v>
      </c>
    </row>
    <row r="223" spans="7:12" x14ac:dyDescent="0.25">
      <c r="G223" t="s">
        <v>394</v>
      </c>
      <c r="H223" s="3">
        <v>43853</v>
      </c>
      <c r="I223" t="s">
        <v>395</v>
      </c>
      <c r="J223" s="1">
        <v>5555745665</v>
      </c>
      <c r="K223" t="s">
        <v>84</v>
      </c>
      <c r="L223" t="s">
        <v>8</v>
      </c>
    </row>
    <row r="224" spans="7:12" x14ac:dyDescent="0.25">
      <c r="G224" t="s">
        <v>195</v>
      </c>
      <c r="H224" s="3">
        <v>45142</v>
      </c>
      <c r="I224" t="s">
        <v>396</v>
      </c>
      <c r="J224" s="1">
        <v>5555758004</v>
      </c>
      <c r="K224" t="s">
        <v>64</v>
      </c>
      <c r="L224" t="s">
        <v>8</v>
      </c>
    </row>
    <row r="225" spans="7:12" x14ac:dyDescent="0.25">
      <c r="G225" t="s">
        <v>167</v>
      </c>
      <c r="H225" s="3">
        <v>43961</v>
      </c>
      <c r="I225" t="s">
        <v>397</v>
      </c>
      <c r="J225" s="1">
        <v>5555770114</v>
      </c>
      <c r="K225" t="s">
        <v>58</v>
      </c>
      <c r="L225" t="s">
        <v>8</v>
      </c>
    </row>
    <row r="226" spans="7:12" x14ac:dyDescent="0.25">
      <c r="G226" t="s">
        <v>398</v>
      </c>
      <c r="H226" s="3">
        <v>44846</v>
      </c>
      <c r="I226" t="s">
        <v>399</v>
      </c>
      <c r="J226" s="1">
        <v>5555771174</v>
      </c>
      <c r="K226" t="s">
        <v>34</v>
      </c>
      <c r="L226" t="s">
        <v>12</v>
      </c>
    </row>
    <row r="227" spans="7:12" x14ac:dyDescent="0.25">
      <c r="G227" t="s">
        <v>228</v>
      </c>
      <c r="H227" s="3">
        <v>44778</v>
      </c>
      <c r="I227" t="s">
        <v>400</v>
      </c>
      <c r="J227" s="1">
        <v>5555821501</v>
      </c>
      <c r="K227" t="s">
        <v>61</v>
      </c>
      <c r="L227" t="s">
        <v>12</v>
      </c>
    </row>
    <row r="228" spans="7:12" x14ac:dyDescent="0.25">
      <c r="G228" t="s">
        <v>292</v>
      </c>
      <c r="H228" s="3">
        <v>45466</v>
      </c>
      <c r="I228" t="s">
        <v>401</v>
      </c>
      <c r="J228" s="1">
        <v>5555845354</v>
      </c>
      <c r="K228" t="s">
        <v>50</v>
      </c>
      <c r="L228" t="s">
        <v>8</v>
      </c>
    </row>
    <row r="229" spans="7:12" x14ac:dyDescent="0.25">
      <c r="G229" t="s">
        <v>71</v>
      </c>
      <c r="H229" s="3">
        <v>45472</v>
      </c>
      <c r="I229" t="s">
        <v>402</v>
      </c>
      <c r="J229" s="1">
        <v>5555854894</v>
      </c>
      <c r="K229" t="s">
        <v>37</v>
      </c>
      <c r="L229" t="s">
        <v>8</v>
      </c>
    </row>
    <row r="230" spans="7:12" x14ac:dyDescent="0.25">
      <c r="G230" t="s">
        <v>358</v>
      </c>
      <c r="H230" s="3">
        <v>44434</v>
      </c>
      <c r="I230" t="s">
        <v>403</v>
      </c>
      <c r="J230" s="1">
        <v>5555870995</v>
      </c>
      <c r="K230" t="s">
        <v>47</v>
      </c>
      <c r="L230" t="s">
        <v>8</v>
      </c>
    </row>
    <row r="231" spans="7:12" x14ac:dyDescent="0.25">
      <c r="G231" t="s">
        <v>99</v>
      </c>
      <c r="H231" s="3">
        <v>45405</v>
      </c>
      <c r="I231" t="s">
        <v>404</v>
      </c>
      <c r="J231" s="1">
        <v>5555900745</v>
      </c>
      <c r="K231" t="s">
        <v>101</v>
      </c>
      <c r="L231" t="s">
        <v>8</v>
      </c>
    </row>
    <row r="232" spans="7:12" x14ac:dyDescent="0.25">
      <c r="G232" t="s">
        <v>35</v>
      </c>
      <c r="H232" s="3">
        <v>44366</v>
      </c>
      <c r="I232" t="s">
        <v>405</v>
      </c>
      <c r="J232" s="1">
        <v>5555905750</v>
      </c>
      <c r="K232" t="s">
        <v>37</v>
      </c>
      <c r="L232" t="s">
        <v>8</v>
      </c>
    </row>
    <row r="233" spans="7:12" x14ac:dyDescent="0.25">
      <c r="G233" t="s">
        <v>371</v>
      </c>
      <c r="H233" s="3">
        <v>44084</v>
      </c>
      <c r="I233" t="s">
        <v>406</v>
      </c>
      <c r="J233" s="1">
        <v>5555916341</v>
      </c>
      <c r="K233" t="s">
        <v>50</v>
      </c>
      <c r="L233" t="s">
        <v>8</v>
      </c>
    </row>
    <row r="234" spans="7:12" x14ac:dyDescent="0.25">
      <c r="G234" t="s">
        <v>271</v>
      </c>
      <c r="H234" s="3">
        <v>44683</v>
      </c>
      <c r="I234" t="s">
        <v>407</v>
      </c>
      <c r="J234" s="1">
        <v>5555951020</v>
      </c>
      <c r="K234" t="s">
        <v>18</v>
      </c>
      <c r="L234" t="s">
        <v>12</v>
      </c>
    </row>
    <row r="235" spans="7:12" x14ac:dyDescent="0.25">
      <c r="G235" t="s">
        <v>408</v>
      </c>
      <c r="H235" s="3">
        <v>44487</v>
      </c>
      <c r="I235" t="s">
        <v>409</v>
      </c>
      <c r="J235" s="1">
        <v>5555960721</v>
      </c>
      <c r="K235" t="s">
        <v>120</v>
      </c>
      <c r="L235" t="s">
        <v>8</v>
      </c>
    </row>
    <row r="236" spans="7:12" x14ac:dyDescent="0.25">
      <c r="G236" t="s">
        <v>265</v>
      </c>
      <c r="H236" s="3">
        <v>44278</v>
      </c>
      <c r="I236" t="s">
        <v>410</v>
      </c>
      <c r="J236" s="1">
        <v>5555967593</v>
      </c>
      <c r="K236" t="s">
        <v>34</v>
      </c>
      <c r="L236" t="s">
        <v>12</v>
      </c>
    </row>
    <row r="237" spans="7:12" x14ac:dyDescent="0.25">
      <c r="G237" t="s">
        <v>411</v>
      </c>
      <c r="H237" s="3">
        <v>43884</v>
      </c>
      <c r="I237" t="s">
        <v>412</v>
      </c>
      <c r="J237" s="1">
        <v>5555980518</v>
      </c>
      <c r="K237" t="s">
        <v>120</v>
      </c>
      <c r="L237" t="s">
        <v>8</v>
      </c>
    </row>
    <row r="238" spans="7:12" x14ac:dyDescent="0.25">
      <c r="G238" t="s">
        <v>126</v>
      </c>
      <c r="H238" s="3">
        <v>44461</v>
      </c>
      <c r="I238" t="s">
        <v>413</v>
      </c>
      <c r="J238" s="1">
        <v>5555995660</v>
      </c>
      <c r="K238" t="s">
        <v>7</v>
      </c>
      <c r="L238" t="s">
        <v>8</v>
      </c>
    </row>
    <row r="239" spans="7:12" x14ac:dyDescent="0.25">
      <c r="G239" t="s">
        <v>35</v>
      </c>
      <c r="H239" s="3">
        <v>45426</v>
      </c>
      <c r="I239" t="s">
        <v>414</v>
      </c>
      <c r="J239" s="1">
        <v>5556010313</v>
      </c>
      <c r="K239" t="s">
        <v>37</v>
      </c>
      <c r="L239" t="s">
        <v>8</v>
      </c>
    </row>
    <row r="240" spans="7:12" x14ac:dyDescent="0.25">
      <c r="G240" t="s">
        <v>415</v>
      </c>
      <c r="H240" s="3">
        <v>44476</v>
      </c>
      <c r="I240" t="s">
        <v>416</v>
      </c>
      <c r="J240" s="1">
        <v>5556045406</v>
      </c>
      <c r="K240" t="s">
        <v>110</v>
      </c>
      <c r="L240" t="s">
        <v>8</v>
      </c>
    </row>
    <row r="241" spans="7:12" x14ac:dyDescent="0.25">
      <c r="G241" t="s">
        <v>145</v>
      </c>
      <c r="H241" s="3">
        <v>45130</v>
      </c>
      <c r="I241" t="s">
        <v>417</v>
      </c>
      <c r="J241" s="1">
        <v>5556057563</v>
      </c>
      <c r="K241" t="s">
        <v>64</v>
      </c>
      <c r="L241" t="s">
        <v>8</v>
      </c>
    </row>
    <row r="242" spans="7:12" x14ac:dyDescent="0.25">
      <c r="G242" t="s">
        <v>201</v>
      </c>
      <c r="H242" s="3">
        <v>45154</v>
      </c>
      <c r="I242" t="s">
        <v>418</v>
      </c>
      <c r="J242" s="1">
        <v>5556059651</v>
      </c>
      <c r="K242" t="s">
        <v>203</v>
      </c>
      <c r="L242" t="s">
        <v>12</v>
      </c>
    </row>
    <row r="243" spans="7:12" x14ac:dyDescent="0.25">
      <c r="G243" t="s">
        <v>48</v>
      </c>
      <c r="H243" s="3">
        <v>44215</v>
      </c>
      <c r="I243" t="s">
        <v>419</v>
      </c>
      <c r="J243" s="1">
        <v>5556078748</v>
      </c>
      <c r="K243" t="s">
        <v>50</v>
      </c>
      <c r="L243" t="s">
        <v>8</v>
      </c>
    </row>
    <row r="244" spans="7:12" x14ac:dyDescent="0.25">
      <c r="G244" t="s">
        <v>709</v>
      </c>
      <c r="H244" s="3">
        <v>44994</v>
      </c>
      <c r="I244" t="s">
        <v>420</v>
      </c>
      <c r="J244" s="1">
        <v>5556090430</v>
      </c>
      <c r="K244" t="s">
        <v>18</v>
      </c>
      <c r="L244" t="s">
        <v>12</v>
      </c>
    </row>
    <row r="245" spans="7:12" x14ac:dyDescent="0.25">
      <c r="G245" t="s">
        <v>316</v>
      </c>
      <c r="H245" s="3">
        <v>44156</v>
      </c>
      <c r="I245" t="s">
        <v>421</v>
      </c>
      <c r="J245" s="1">
        <v>5556123268</v>
      </c>
      <c r="K245" t="s">
        <v>203</v>
      </c>
      <c r="L245" t="s">
        <v>12</v>
      </c>
    </row>
    <row r="246" spans="7:12" x14ac:dyDescent="0.25">
      <c r="G246" t="s">
        <v>422</v>
      </c>
      <c r="H246" s="3">
        <v>43941</v>
      </c>
      <c r="I246" t="s">
        <v>423</v>
      </c>
      <c r="J246" s="1">
        <v>5556133958</v>
      </c>
      <c r="K246" t="s">
        <v>89</v>
      </c>
      <c r="L246" t="s">
        <v>8</v>
      </c>
    </row>
    <row r="247" spans="7:12" x14ac:dyDescent="0.25">
      <c r="G247" t="s">
        <v>424</v>
      </c>
      <c r="H247" s="3">
        <v>44596</v>
      </c>
      <c r="I247" t="s">
        <v>425</v>
      </c>
      <c r="J247" s="1">
        <v>5556137341</v>
      </c>
      <c r="K247" t="s">
        <v>45</v>
      </c>
      <c r="L247" t="s">
        <v>8</v>
      </c>
    </row>
    <row r="248" spans="7:12" x14ac:dyDescent="0.25">
      <c r="G248" t="s">
        <v>95</v>
      </c>
      <c r="H248" s="3">
        <v>44467</v>
      </c>
      <c r="I248" t="s">
        <v>426</v>
      </c>
      <c r="J248" s="1">
        <v>5556143811</v>
      </c>
      <c r="K248" t="s">
        <v>7</v>
      </c>
      <c r="L248" t="s">
        <v>8</v>
      </c>
    </row>
    <row r="249" spans="7:12" x14ac:dyDescent="0.25">
      <c r="G249" t="s">
        <v>321</v>
      </c>
      <c r="H249" s="3">
        <v>44904</v>
      </c>
      <c r="I249" t="s">
        <v>427</v>
      </c>
      <c r="J249" s="1">
        <v>5556145451</v>
      </c>
      <c r="K249" t="s">
        <v>18</v>
      </c>
      <c r="L249" t="s">
        <v>12</v>
      </c>
    </row>
    <row r="250" spans="7:12" x14ac:dyDescent="0.25">
      <c r="G250" t="s">
        <v>336</v>
      </c>
      <c r="H250" s="3">
        <v>44134</v>
      </c>
      <c r="I250" t="s">
        <v>428</v>
      </c>
      <c r="J250" s="1">
        <v>5556150665</v>
      </c>
      <c r="K250" t="s">
        <v>34</v>
      </c>
      <c r="L250" t="s">
        <v>12</v>
      </c>
    </row>
    <row r="251" spans="7:12" x14ac:dyDescent="0.25">
      <c r="G251" t="s">
        <v>429</v>
      </c>
      <c r="H251" s="3">
        <v>44280</v>
      </c>
      <c r="I251" t="s">
        <v>430</v>
      </c>
      <c r="J251" s="1">
        <v>5556171461</v>
      </c>
      <c r="K251" t="s">
        <v>11</v>
      </c>
      <c r="L251" t="s">
        <v>12</v>
      </c>
    </row>
    <row r="252" spans="7:12" x14ac:dyDescent="0.25">
      <c r="G252" t="s">
        <v>431</v>
      </c>
      <c r="H252" s="3">
        <v>45294</v>
      </c>
      <c r="I252" t="s">
        <v>432</v>
      </c>
      <c r="J252" s="1">
        <v>5556184819</v>
      </c>
      <c r="K252" t="s">
        <v>27</v>
      </c>
      <c r="L252" t="s">
        <v>28</v>
      </c>
    </row>
    <row r="253" spans="7:12" x14ac:dyDescent="0.25">
      <c r="G253" t="s">
        <v>332</v>
      </c>
      <c r="H253" s="3">
        <v>44753</v>
      </c>
      <c r="I253" t="s">
        <v>433</v>
      </c>
      <c r="J253" s="1">
        <v>5556191355</v>
      </c>
      <c r="K253" t="s">
        <v>18</v>
      </c>
      <c r="L253" t="s">
        <v>12</v>
      </c>
    </row>
    <row r="254" spans="7:12" x14ac:dyDescent="0.25">
      <c r="G254" t="s">
        <v>434</v>
      </c>
      <c r="H254" s="3">
        <v>45472</v>
      </c>
      <c r="I254" t="s">
        <v>435</v>
      </c>
      <c r="J254" s="1">
        <v>5556201939</v>
      </c>
      <c r="K254" t="s">
        <v>67</v>
      </c>
      <c r="L254" t="s">
        <v>8</v>
      </c>
    </row>
    <row r="255" spans="7:12" x14ac:dyDescent="0.25">
      <c r="G255" t="s">
        <v>319</v>
      </c>
      <c r="H255" s="3">
        <v>45447</v>
      </c>
      <c r="I255" t="s">
        <v>436</v>
      </c>
      <c r="J255" s="1">
        <v>5556268343</v>
      </c>
      <c r="K255" t="s">
        <v>47</v>
      </c>
      <c r="L255" t="s">
        <v>8</v>
      </c>
    </row>
    <row r="256" spans="7:12" x14ac:dyDescent="0.25">
      <c r="G256" t="s">
        <v>437</v>
      </c>
      <c r="H256" s="3">
        <v>44549</v>
      </c>
      <c r="I256" t="s">
        <v>438</v>
      </c>
      <c r="J256" s="1">
        <v>5556273522</v>
      </c>
      <c r="K256" t="s">
        <v>45</v>
      </c>
      <c r="L256" t="s">
        <v>8</v>
      </c>
    </row>
    <row r="257" spans="7:12" x14ac:dyDescent="0.25">
      <c r="G257" t="s">
        <v>434</v>
      </c>
      <c r="H257" s="3">
        <v>44785</v>
      </c>
      <c r="I257" t="s">
        <v>439</v>
      </c>
      <c r="J257" s="1">
        <v>5556293919</v>
      </c>
      <c r="K257" t="s">
        <v>67</v>
      </c>
      <c r="L257" t="s">
        <v>8</v>
      </c>
    </row>
    <row r="258" spans="7:12" x14ac:dyDescent="0.25">
      <c r="G258" t="s">
        <v>440</v>
      </c>
      <c r="H258" s="3">
        <v>44329</v>
      </c>
      <c r="I258" t="s">
        <v>441</v>
      </c>
      <c r="J258" s="1">
        <v>5556318220</v>
      </c>
      <c r="K258" t="s">
        <v>133</v>
      </c>
      <c r="L258" t="s">
        <v>8</v>
      </c>
    </row>
    <row r="259" spans="7:12" x14ac:dyDescent="0.25">
      <c r="G259" t="s">
        <v>437</v>
      </c>
      <c r="H259" s="3">
        <v>45067</v>
      </c>
      <c r="I259" t="s">
        <v>442</v>
      </c>
      <c r="J259" s="1">
        <v>5556318343</v>
      </c>
      <c r="K259" t="s">
        <v>45</v>
      </c>
      <c r="L259" t="s">
        <v>8</v>
      </c>
    </row>
    <row r="260" spans="7:12" x14ac:dyDescent="0.25">
      <c r="G260" t="s">
        <v>443</v>
      </c>
      <c r="H260" s="3">
        <v>45379</v>
      </c>
      <c r="I260" t="s">
        <v>444</v>
      </c>
      <c r="J260" s="1">
        <v>5556333123</v>
      </c>
      <c r="K260" t="s">
        <v>130</v>
      </c>
      <c r="L260" t="s">
        <v>8</v>
      </c>
    </row>
    <row r="261" spans="7:12" x14ac:dyDescent="0.25">
      <c r="G261" t="s">
        <v>351</v>
      </c>
      <c r="H261" s="3">
        <v>43988</v>
      </c>
      <c r="I261" t="s">
        <v>445</v>
      </c>
      <c r="J261" s="1">
        <v>5556334783</v>
      </c>
      <c r="K261" t="s">
        <v>45</v>
      </c>
      <c r="L261" t="s">
        <v>8</v>
      </c>
    </row>
    <row r="262" spans="7:12" x14ac:dyDescent="0.25">
      <c r="G262" t="s">
        <v>415</v>
      </c>
      <c r="H262" s="3">
        <v>43863</v>
      </c>
      <c r="I262" t="s">
        <v>446</v>
      </c>
      <c r="J262" s="1">
        <v>5556344021</v>
      </c>
      <c r="K262" t="s">
        <v>110</v>
      </c>
      <c r="L262" t="s">
        <v>8</v>
      </c>
    </row>
    <row r="263" spans="7:12" x14ac:dyDescent="0.25">
      <c r="G263" t="s">
        <v>351</v>
      </c>
      <c r="H263" s="3">
        <v>44619</v>
      </c>
      <c r="I263" t="s">
        <v>447</v>
      </c>
      <c r="J263" s="1">
        <v>5556349661</v>
      </c>
      <c r="K263" t="s">
        <v>45</v>
      </c>
      <c r="L263" t="s">
        <v>8</v>
      </c>
    </row>
    <row r="264" spans="7:12" x14ac:dyDescent="0.25">
      <c r="G264" t="s">
        <v>448</v>
      </c>
      <c r="H264" s="3">
        <v>44005</v>
      </c>
      <c r="I264" t="s">
        <v>449</v>
      </c>
      <c r="J264" s="1">
        <v>5556365520</v>
      </c>
      <c r="K264" t="s">
        <v>53</v>
      </c>
      <c r="L264" t="s">
        <v>8</v>
      </c>
    </row>
    <row r="265" spans="7:12" x14ac:dyDescent="0.25">
      <c r="G265" t="s">
        <v>381</v>
      </c>
      <c r="H265" s="3">
        <v>44022</v>
      </c>
      <c r="I265" t="s">
        <v>451</v>
      </c>
      <c r="J265" s="1">
        <v>5556392699</v>
      </c>
      <c r="K265" t="s">
        <v>31</v>
      </c>
      <c r="L265" t="s">
        <v>12</v>
      </c>
    </row>
    <row r="266" spans="7:12" x14ac:dyDescent="0.25">
      <c r="G266" t="s">
        <v>452</v>
      </c>
      <c r="H266" s="3">
        <v>45360</v>
      </c>
      <c r="I266" t="s">
        <v>453</v>
      </c>
      <c r="J266" s="1">
        <v>5556434174</v>
      </c>
      <c r="K266" t="s">
        <v>7</v>
      </c>
      <c r="L266" t="s">
        <v>8</v>
      </c>
    </row>
    <row r="267" spans="7:12" x14ac:dyDescent="0.25">
      <c r="G267" t="s">
        <v>454</v>
      </c>
      <c r="H267" s="3">
        <v>44484</v>
      </c>
      <c r="I267" t="s">
        <v>455</v>
      </c>
      <c r="J267" s="1">
        <v>5556449407</v>
      </c>
      <c r="K267" t="s">
        <v>155</v>
      </c>
      <c r="L267" t="s">
        <v>8</v>
      </c>
    </row>
    <row r="268" spans="7:12" x14ac:dyDescent="0.25">
      <c r="G268" t="s">
        <v>234</v>
      </c>
      <c r="H268" s="3">
        <v>45296</v>
      </c>
      <c r="I268" t="s">
        <v>456</v>
      </c>
      <c r="J268" s="1">
        <v>5556449700</v>
      </c>
      <c r="K268" t="s">
        <v>67</v>
      </c>
      <c r="L268" t="s">
        <v>8</v>
      </c>
    </row>
    <row r="269" spans="7:12" x14ac:dyDescent="0.25">
      <c r="G269" t="s">
        <v>457</v>
      </c>
      <c r="H269" s="3">
        <v>44374</v>
      </c>
      <c r="I269" t="s">
        <v>458</v>
      </c>
      <c r="J269" s="1">
        <v>5556472102</v>
      </c>
      <c r="K269" t="s">
        <v>64</v>
      </c>
      <c r="L269" t="s">
        <v>8</v>
      </c>
    </row>
    <row r="270" spans="7:12" x14ac:dyDescent="0.25">
      <c r="G270" t="s">
        <v>284</v>
      </c>
      <c r="H270" s="3">
        <v>44557</v>
      </c>
      <c r="I270" t="s">
        <v>459</v>
      </c>
      <c r="J270" s="1">
        <v>5556486326</v>
      </c>
      <c r="K270" t="s">
        <v>58</v>
      </c>
      <c r="L270" t="s">
        <v>8</v>
      </c>
    </row>
    <row r="271" spans="7:12" x14ac:dyDescent="0.25">
      <c r="G271" t="s">
        <v>346</v>
      </c>
      <c r="H271" s="3">
        <v>44845</v>
      </c>
      <c r="I271" t="s">
        <v>460</v>
      </c>
      <c r="J271" s="1">
        <v>5556492695</v>
      </c>
      <c r="K271" t="s">
        <v>47</v>
      </c>
      <c r="L271" t="s">
        <v>8</v>
      </c>
    </row>
    <row r="272" spans="7:12" x14ac:dyDescent="0.25">
      <c r="G272" t="s">
        <v>408</v>
      </c>
      <c r="H272" s="3">
        <v>44044</v>
      </c>
      <c r="I272" t="s">
        <v>461</v>
      </c>
      <c r="J272" s="1">
        <v>5556496310</v>
      </c>
      <c r="K272" t="s">
        <v>120</v>
      </c>
      <c r="L272" t="s">
        <v>8</v>
      </c>
    </row>
    <row r="273" spans="7:12" x14ac:dyDescent="0.25">
      <c r="G273" t="s">
        <v>176</v>
      </c>
      <c r="H273" s="3">
        <v>45010</v>
      </c>
      <c r="I273" t="s">
        <v>462</v>
      </c>
      <c r="J273" s="1">
        <v>5556496355</v>
      </c>
      <c r="K273" t="s">
        <v>67</v>
      </c>
      <c r="L273" t="s">
        <v>8</v>
      </c>
    </row>
    <row r="274" spans="7:12" x14ac:dyDescent="0.25">
      <c r="G274" t="s">
        <v>228</v>
      </c>
      <c r="H274" s="3">
        <v>44856</v>
      </c>
      <c r="I274" t="s">
        <v>463</v>
      </c>
      <c r="J274" s="1">
        <v>5556546952</v>
      </c>
      <c r="K274" t="s">
        <v>61</v>
      </c>
      <c r="L274" t="s">
        <v>12</v>
      </c>
    </row>
    <row r="275" spans="7:12" x14ac:dyDescent="0.25">
      <c r="G275" t="s">
        <v>19</v>
      </c>
      <c r="H275" s="3">
        <v>44607</v>
      </c>
      <c r="I275" t="s">
        <v>464</v>
      </c>
      <c r="J275" s="1">
        <v>5556552920</v>
      </c>
      <c r="K275" t="s">
        <v>21</v>
      </c>
      <c r="L275" t="s">
        <v>12</v>
      </c>
    </row>
    <row r="276" spans="7:12" x14ac:dyDescent="0.25">
      <c r="G276" t="s">
        <v>465</v>
      </c>
      <c r="H276" s="3">
        <v>44663</v>
      </c>
      <c r="I276" t="s">
        <v>466</v>
      </c>
      <c r="J276" s="1">
        <v>5556553281</v>
      </c>
      <c r="K276" t="s">
        <v>130</v>
      </c>
      <c r="L276" t="s">
        <v>8</v>
      </c>
    </row>
    <row r="277" spans="7:12" x14ac:dyDescent="0.25">
      <c r="G277" t="s">
        <v>260</v>
      </c>
      <c r="H277" s="3">
        <v>44953</v>
      </c>
      <c r="I277" t="s">
        <v>467</v>
      </c>
      <c r="J277" s="1">
        <v>5556578357</v>
      </c>
      <c r="K277" t="s">
        <v>64</v>
      </c>
      <c r="L277" t="s">
        <v>8</v>
      </c>
    </row>
    <row r="278" spans="7:12" x14ac:dyDescent="0.25">
      <c r="G278" t="s">
        <v>468</v>
      </c>
      <c r="H278" s="3">
        <v>45287</v>
      </c>
      <c r="I278" t="s">
        <v>469</v>
      </c>
      <c r="J278" s="1">
        <v>5556617055</v>
      </c>
      <c r="K278" t="s">
        <v>40</v>
      </c>
      <c r="L278" t="s">
        <v>8</v>
      </c>
    </row>
    <row r="279" spans="7:12" x14ac:dyDescent="0.25">
      <c r="G279" t="s">
        <v>165</v>
      </c>
      <c r="H279" s="3">
        <v>44893</v>
      </c>
      <c r="I279" t="s">
        <v>470</v>
      </c>
      <c r="J279" s="1">
        <v>5556617388</v>
      </c>
      <c r="K279" t="s">
        <v>101</v>
      </c>
      <c r="L279" t="s">
        <v>8</v>
      </c>
    </row>
    <row r="280" spans="7:12" x14ac:dyDescent="0.25">
      <c r="G280" t="s">
        <v>371</v>
      </c>
      <c r="H280" s="3">
        <v>45184</v>
      </c>
      <c r="I280" t="s">
        <v>471</v>
      </c>
      <c r="J280" s="1">
        <v>5556645363</v>
      </c>
      <c r="K280" t="s">
        <v>50</v>
      </c>
      <c r="L280" t="s">
        <v>8</v>
      </c>
    </row>
    <row r="281" spans="7:12" x14ac:dyDescent="0.25">
      <c r="G281" t="s">
        <v>379</v>
      </c>
      <c r="H281" s="3">
        <v>44173</v>
      </c>
      <c r="I281" t="s">
        <v>472</v>
      </c>
      <c r="J281" s="1">
        <v>5556660371</v>
      </c>
      <c r="K281" t="s">
        <v>130</v>
      </c>
      <c r="L281" t="s">
        <v>8</v>
      </c>
    </row>
    <row r="282" spans="7:12" x14ac:dyDescent="0.25">
      <c r="G282" t="s">
        <v>473</v>
      </c>
      <c r="H282" s="3">
        <v>44874</v>
      </c>
      <c r="I282" t="s">
        <v>474</v>
      </c>
      <c r="J282" s="1">
        <v>5556746387</v>
      </c>
      <c r="K282" t="s">
        <v>89</v>
      </c>
      <c r="L282" t="s">
        <v>8</v>
      </c>
    </row>
    <row r="283" spans="7:12" x14ac:dyDescent="0.25">
      <c r="G283" t="s">
        <v>475</v>
      </c>
      <c r="H283" s="3">
        <v>44686</v>
      </c>
      <c r="I283" t="s">
        <v>476</v>
      </c>
      <c r="J283" s="1">
        <v>5556794450</v>
      </c>
      <c r="K283" t="s">
        <v>50</v>
      </c>
      <c r="L283" t="s">
        <v>8</v>
      </c>
    </row>
    <row r="284" spans="7:12" x14ac:dyDescent="0.25">
      <c r="G284" t="s">
        <v>234</v>
      </c>
      <c r="H284" s="3">
        <v>44570</v>
      </c>
      <c r="I284" t="s">
        <v>477</v>
      </c>
      <c r="J284" s="1">
        <v>5556800586</v>
      </c>
      <c r="K284" t="s">
        <v>67</v>
      </c>
      <c r="L284" t="s">
        <v>8</v>
      </c>
    </row>
    <row r="285" spans="7:12" x14ac:dyDescent="0.25">
      <c r="G285" t="s">
        <v>59</v>
      </c>
      <c r="H285" s="3">
        <v>44788</v>
      </c>
      <c r="I285" t="s">
        <v>478</v>
      </c>
      <c r="J285" s="1">
        <v>5556803255</v>
      </c>
      <c r="K285" t="s">
        <v>61</v>
      </c>
      <c r="L285" t="s">
        <v>12</v>
      </c>
    </row>
    <row r="286" spans="7:12" x14ac:dyDescent="0.25">
      <c r="G286" t="s">
        <v>201</v>
      </c>
      <c r="H286" s="3">
        <v>44122</v>
      </c>
      <c r="I286" t="s">
        <v>479</v>
      </c>
      <c r="J286" s="1">
        <v>5556805783</v>
      </c>
      <c r="K286" t="s">
        <v>203</v>
      </c>
      <c r="L286" t="s">
        <v>12</v>
      </c>
    </row>
    <row r="287" spans="7:12" x14ac:dyDescent="0.25">
      <c r="G287" t="s">
        <v>106</v>
      </c>
      <c r="H287" s="3">
        <v>45130</v>
      </c>
      <c r="I287" t="s">
        <v>480</v>
      </c>
      <c r="J287" s="1">
        <v>5556873946</v>
      </c>
      <c r="K287" t="s">
        <v>11</v>
      </c>
      <c r="L287" t="s">
        <v>12</v>
      </c>
    </row>
    <row r="288" spans="7:12" x14ac:dyDescent="0.25">
      <c r="G288" t="s">
        <v>273</v>
      </c>
      <c r="H288" s="3">
        <v>44646</v>
      </c>
      <c r="I288" t="s">
        <v>481</v>
      </c>
      <c r="J288" s="1">
        <v>5556889766</v>
      </c>
      <c r="K288" t="s">
        <v>45</v>
      </c>
      <c r="L288" t="s">
        <v>8</v>
      </c>
    </row>
    <row r="289" spans="7:12" x14ac:dyDescent="0.25">
      <c r="G289" t="s">
        <v>56</v>
      </c>
      <c r="H289" s="3">
        <v>44912</v>
      </c>
      <c r="I289" t="s">
        <v>482</v>
      </c>
      <c r="J289" s="1">
        <v>5556890535</v>
      </c>
      <c r="K289" t="s">
        <v>58</v>
      </c>
      <c r="L289" t="s">
        <v>8</v>
      </c>
    </row>
    <row r="290" spans="7:12" x14ac:dyDescent="0.25">
      <c r="G290" t="s">
        <v>118</v>
      </c>
      <c r="H290" s="3">
        <v>45233</v>
      </c>
      <c r="I290" t="s">
        <v>483</v>
      </c>
      <c r="J290" s="1">
        <v>5556909283</v>
      </c>
      <c r="K290" t="s">
        <v>120</v>
      </c>
      <c r="L290" t="s">
        <v>8</v>
      </c>
    </row>
    <row r="291" spans="7:12" x14ac:dyDescent="0.25">
      <c r="G291" t="s">
        <v>484</v>
      </c>
      <c r="H291" s="3">
        <v>45162</v>
      </c>
      <c r="I291" t="s">
        <v>485</v>
      </c>
      <c r="J291" s="1">
        <v>5556925623</v>
      </c>
      <c r="K291" t="s">
        <v>40</v>
      </c>
      <c r="L291" t="s">
        <v>8</v>
      </c>
    </row>
    <row r="292" spans="7:12" x14ac:dyDescent="0.25">
      <c r="G292" t="s">
        <v>486</v>
      </c>
      <c r="H292" s="3">
        <v>45082</v>
      </c>
      <c r="I292" t="s">
        <v>487</v>
      </c>
      <c r="J292" s="1">
        <v>5556930541</v>
      </c>
      <c r="K292" t="s">
        <v>67</v>
      </c>
      <c r="L292" t="s">
        <v>8</v>
      </c>
    </row>
    <row r="293" spans="7:12" x14ac:dyDescent="0.25">
      <c r="G293" t="s">
        <v>187</v>
      </c>
      <c r="H293" s="3">
        <v>44052</v>
      </c>
      <c r="I293" t="s">
        <v>488</v>
      </c>
      <c r="J293" s="1">
        <v>5556941133</v>
      </c>
      <c r="K293" t="s">
        <v>24</v>
      </c>
      <c r="L293" t="s">
        <v>12</v>
      </c>
    </row>
    <row r="294" spans="7:12" x14ac:dyDescent="0.25">
      <c r="G294" t="s">
        <v>165</v>
      </c>
      <c r="H294" s="3">
        <v>44280</v>
      </c>
      <c r="I294" t="s">
        <v>489</v>
      </c>
      <c r="J294" s="1">
        <v>5556988354</v>
      </c>
      <c r="K294" t="s">
        <v>101</v>
      </c>
      <c r="L294" t="s">
        <v>8</v>
      </c>
    </row>
    <row r="295" spans="7:12" x14ac:dyDescent="0.25">
      <c r="G295" t="s">
        <v>138</v>
      </c>
      <c r="H295" s="3">
        <v>43891</v>
      </c>
      <c r="I295" t="s">
        <v>490</v>
      </c>
      <c r="J295" s="1">
        <v>5556990224</v>
      </c>
      <c r="K295" t="s">
        <v>67</v>
      </c>
      <c r="L295" t="s">
        <v>8</v>
      </c>
    </row>
    <row r="296" spans="7:12" x14ac:dyDescent="0.25">
      <c r="G296" t="s">
        <v>38</v>
      </c>
      <c r="H296" s="3">
        <v>44151</v>
      </c>
      <c r="I296" t="s">
        <v>491</v>
      </c>
      <c r="J296" s="1">
        <v>5556990309</v>
      </c>
      <c r="K296" t="s">
        <v>40</v>
      </c>
      <c r="L296" t="s">
        <v>8</v>
      </c>
    </row>
    <row r="297" spans="7:12" x14ac:dyDescent="0.25">
      <c r="G297" t="s">
        <v>492</v>
      </c>
      <c r="H297" s="3">
        <v>44112</v>
      </c>
      <c r="I297" t="s">
        <v>493</v>
      </c>
      <c r="J297" s="1">
        <v>5557016283</v>
      </c>
      <c r="K297" t="s">
        <v>53</v>
      </c>
      <c r="L297" t="s">
        <v>8</v>
      </c>
    </row>
    <row r="298" spans="7:12" x14ac:dyDescent="0.25">
      <c r="G298" t="s">
        <v>29</v>
      </c>
      <c r="H298" s="3">
        <v>44179</v>
      </c>
      <c r="I298" t="s">
        <v>494</v>
      </c>
      <c r="J298" s="1">
        <v>5557033474</v>
      </c>
      <c r="K298" t="s">
        <v>31</v>
      </c>
      <c r="L298" t="s">
        <v>12</v>
      </c>
    </row>
    <row r="299" spans="7:12" x14ac:dyDescent="0.25">
      <c r="G299" t="s">
        <v>65</v>
      </c>
      <c r="H299" s="3">
        <v>44496</v>
      </c>
      <c r="I299" t="s">
        <v>495</v>
      </c>
      <c r="J299" s="1">
        <v>5557037584</v>
      </c>
      <c r="K299" t="s">
        <v>67</v>
      </c>
      <c r="L299" t="s">
        <v>8</v>
      </c>
    </row>
    <row r="300" spans="7:12" x14ac:dyDescent="0.25">
      <c r="G300" t="s">
        <v>496</v>
      </c>
      <c r="H300" s="3">
        <v>44811</v>
      </c>
      <c r="I300" t="s">
        <v>497</v>
      </c>
      <c r="J300" s="1">
        <v>5557039148</v>
      </c>
      <c r="K300" t="s">
        <v>216</v>
      </c>
      <c r="L300" t="s">
        <v>217</v>
      </c>
    </row>
    <row r="301" spans="7:12" x14ac:dyDescent="0.25">
      <c r="G301" t="s">
        <v>498</v>
      </c>
      <c r="H301" s="3">
        <v>44959</v>
      </c>
      <c r="I301" t="s">
        <v>499</v>
      </c>
      <c r="J301" s="1">
        <v>5557041285</v>
      </c>
      <c r="K301" t="s">
        <v>133</v>
      </c>
      <c r="L301" t="s">
        <v>8</v>
      </c>
    </row>
    <row r="302" spans="7:12" x14ac:dyDescent="0.25">
      <c r="G302" t="s">
        <v>500</v>
      </c>
      <c r="H302" s="3">
        <v>44171</v>
      </c>
      <c r="I302" t="s">
        <v>501</v>
      </c>
      <c r="J302" s="1">
        <v>5557055838</v>
      </c>
      <c r="K302" t="s">
        <v>64</v>
      </c>
      <c r="L302" t="s">
        <v>8</v>
      </c>
    </row>
    <row r="303" spans="7:12" x14ac:dyDescent="0.25">
      <c r="G303" t="s">
        <v>114</v>
      </c>
      <c r="H303" s="3">
        <v>44351</v>
      </c>
      <c r="I303" t="s">
        <v>502</v>
      </c>
      <c r="J303" s="1">
        <v>5557057956</v>
      </c>
      <c r="K303" t="s">
        <v>84</v>
      </c>
      <c r="L303" t="s">
        <v>8</v>
      </c>
    </row>
    <row r="304" spans="7:12" x14ac:dyDescent="0.25">
      <c r="G304" t="s">
        <v>254</v>
      </c>
      <c r="H304" s="3">
        <v>45284</v>
      </c>
      <c r="I304" t="s">
        <v>503</v>
      </c>
      <c r="J304" s="1">
        <v>5557059035</v>
      </c>
      <c r="K304" t="s">
        <v>133</v>
      </c>
      <c r="L304" t="s">
        <v>8</v>
      </c>
    </row>
    <row r="305" spans="7:12" x14ac:dyDescent="0.25">
      <c r="G305" t="s">
        <v>156</v>
      </c>
      <c r="H305" s="3">
        <v>45394</v>
      </c>
      <c r="I305" t="s">
        <v>504</v>
      </c>
      <c r="J305" s="1">
        <v>5557076869</v>
      </c>
      <c r="K305" t="s">
        <v>21</v>
      </c>
      <c r="L305" t="s">
        <v>12</v>
      </c>
    </row>
    <row r="306" spans="7:12" x14ac:dyDescent="0.25">
      <c r="G306" t="s">
        <v>41</v>
      </c>
      <c r="H306" s="3">
        <v>45232</v>
      </c>
      <c r="I306" t="s">
        <v>505</v>
      </c>
      <c r="J306" s="1">
        <v>5557077845</v>
      </c>
      <c r="K306" t="s">
        <v>40</v>
      </c>
      <c r="L306" t="s">
        <v>8</v>
      </c>
    </row>
    <row r="307" spans="7:12" x14ac:dyDescent="0.25">
      <c r="G307" t="s">
        <v>389</v>
      </c>
      <c r="H307" s="3">
        <v>45436</v>
      </c>
      <c r="I307" t="s">
        <v>506</v>
      </c>
      <c r="J307" s="1">
        <v>5557081163</v>
      </c>
      <c r="K307" t="s">
        <v>11</v>
      </c>
      <c r="L307" t="s">
        <v>12</v>
      </c>
    </row>
    <row r="308" spans="7:12" x14ac:dyDescent="0.25">
      <c r="G308" t="s">
        <v>97</v>
      </c>
      <c r="H308" s="3">
        <v>44149</v>
      </c>
      <c r="I308" t="s">
        <v>507</v>
      </c>
      <c r="J308" s="1">
        <v>5557096181</v>
      </c>
      <c r="K308" t="s">
        <v>15</v>
      </c>
      <c r="L308" t="s">
        <v>12</v>
      </c>
    </row>
    <row r="309" spans="7:12" x14ac:dyDescent="0.25">
      <c r="G309" t="s">
        <v>389</v>
      </c>
      <c r="H309" s="3">
        <v>45352</v>
      </c>
      <c r="I309" t="s">
        <v>508</v>
      </c>
      <c r="J309" s="1">
        <v>5557149468</v>
      </c>
      <c r="K309" t="s">
        <v>11</v>
      </c>
      <c r="L309" t="s">
        <v>12</v>
      </c>
    </row>
    <row r="310" spans="7:12" x14ac:dyDescent="0.25">
      <c r="G310" t="s">
        <v>269</v>
      </c>
      <c r="H310" s="3">
        <v>44951</v>
      </c>
      <c r="I310" t="s">
        <v>509</v>
      </c>
      <c r="J310" s="1">
        <v>5557171082</v>
      </c>
      <c r="K310" t="s">
        <v>101</v>
      </c>
      <c r="L310" t="s">
        <v>8</v>
      </c>
    </row>
    <row r="311" spans="7:12" x14ac:dyDescent="0.25">
      <c r="G311" t="s">
        <v>510</v>
      </c>
      <c r="H311" s="3">
        <v>44940</v>
      </c>
      <c r="I311" t="s">
        <v>511</v>
      </c>
      <c r="J311" s="1">
        <v>5557195100</v>
      </c>
      <c r="K311" t="s">
        <v>11</v>
      </c>
      <c r="L311" t="s">
        <v>12</v>
      </c>
    </row>
    <row r="312" spans="7:12" x14ac:dyDescent="0.25">
      <c r="G312" t="s">
        <v>265</v>
      </c>
      <c r="H312" s="3">
        <v>44722</v>
      </c>
      <c r="I312" t="s">
        <v>512</v>
      </c>
      <c r="J312" s="1">
        <v>5557198324</v>
      </c>
      <c r="K312" t="s">
        <v>34</v>
      </c>
      <c r="L312" t="s">
        <v>12</v>
      </c>
    </row>
    <row r="313" spans="7:12" x14ac:dyDescent="0.25">
      <c r="G313" t="s">
        <v>492</v>
      </c>
      <c r="H313" s="3">
        <v>44582</v>
      </c>
      <c r="I313" t="s">
        <v>513</v>
      </c>
      <c r="J313" s="1">
        <v>5557198328</v>
      </c>
      <c r="K313" t="s">
        <v>53</v>
      </c>
      <c r="L313" t="s">
        <v>8</v>
      </c>
    </row>
    <row r="314" spans="7:12" x14ac:dyDescent="0.25">
      <c r="G314" t="s">
        <v>514</v>
      </c>
      <c r="H314" s="3">
        <v>45304</v>
      </c>
      <c r="I314" t="s">
        <v>515</v>
      </c>
      <c r="J314" s="1">
        <v>5557212818</v>
      </c>
      <c r="K314" t="s">
        <v>110</v>
      </c>
      <c r="L314" t="s">
        <v>8</v>
      </c>
    </row>
    <row r="315" spans="7:12" x14ac:dyDescent="0.25">
      <c r="G315" t="s">
        <v>210</v>
      </c>
      <c r="H315" s="3">
        <v>44707</v>
      </c>
      <c r="I315" t="s">
        <v>516</v>
      </c>
      <c r="J315" s="1">
        <v>5557240926</v>
      </c>
      <c r="K315" t="s">
        <v>34</v>
      </c>
      <c r="L315" t="s">
        <v>12</v>
      </c>
    </row>
    <row r="316" spans="7:12" x14ac:dyDescent="0.25">
      <c r="G316" t="s">
        <v>408</v>
      </c>
      <c r="H316" s="3">
        <v>44149</v>
      </c>
      <c r="I316" t="s">
        <v>517</v>
      </c>
      <c r="J316" s="1">
        <v>5557258384</v>
      </c>
      <c r="K316" t="s">
        <v>120</v>
      </c>
      <c r="L316" t="s">
        <v>8</v>
      </c>
    </row>
    <row r="317" spans="7:12" x14ac:dyDescent="0.25">
      <c r="G317" t="s">
        <v>518</v>
      </c>
      <c r="H317" s="3">
        <v>44839</v>
      </c>
      <c r="I317" t="s">
        <v>519</v>
      </c>
      <c r="J317" s="1">
        <v>5557267260</v>
      </c>
      <c r="K317" t="s">
        <v>110</v>
      </c>
      <c r="L317" t="s">
        <v>8</v>
      </c>
    </row>
    <row r="318" spans="7:12" x14ac:dyDescent="0.25">
      <c r="G318" t="s">
        <v>5</v>
      </c>
      <c r="H318" s="3">
        <v>44700</v>
      </c>
      <c r="I318" t="s">
        <v>441</v>
      </c>
      <c r="J318" s="1">
        <v>5557289020</v>
      </c>
      <c r="K318" t="s">
        <v>7</v>
      </c>
      <c r="L318" t="s">
        <v>8</v>
      </c>
    </row>
    <row r="319" spans="7:12" x14ac:dyDescent="0.25">
      <c r="G319" t="s">
        <v>520</v>
      </c>
      <c r="H319" s="3">
        <v>44784</v>
      </c>
      <c r="I319" t="s">
        <v>521</v>
      </c>
      <c r="J319" s="1">
        <v>5557306663</v>
      </c>
      <c r="K319" t="s">
        <v>24</v>
      </c>
      <c r="L319" t="s">
        <v>12</v>
      </c>
    </row>
    <row r="320" spans="7:12" x14ac:dyDescent="0.25">
      <c r="G320" t="s">
        <v>358</v>
      </c>
      <c r="H320" s="3">
        <v>45113</v>
      </c>
      <c r="I320" t="s">
        <v>522</v>
      </c>
      <c r="J320" s="1">
        <v>5557306670</v>
      </c>
      <c r="K320" t="s">
        <v>47</v>
      </c>
      <c r="L320" t="s">
        <v>8</v>
      </c>
    </row>
    <row r="321" spans="7:12" x14ac:dyDescent="0.25">
      <c r="G321" t="s">
        <v>523</v>
      </c>
      <c r="H321" s="3">
        <v>45056</v>
      </c>
      <c r="I321" t="s">
        <v>524</v>
      </c>
      <c r="J321" s="1">
        <v>5557311747</v>
      </c>
      <c r="K321" t="s">
        <v>64</v>
      </c>
      <c r="L321" t="s">
        <v>8</v>
      </c>
    </row>
    <row r="322" spans="7:12" x14ac:dyDescent="0.25">
      <c r="G322" t="s">
        <v>140</v>
      </c>
      <c r="H322" s="3">
        <v>44134</v>
      </c>
      <c r="I322" t="s">
        <v>525</v>
      </c>
      <c r="J322" s="1">
        <v>5557328307</v>
      </c>
      <c r="K322" t="s">
        <v>142</v>
      </c>
      <c r="L322" t="s">
        <v>143</v>
      </c>
    </row>
    <row r="323" spans="7:12" x14ac:dyDescent="0.25">
      <c r="G323" t="s">
        <v>13</v>
      </c>
      <c r="H323" s="3">
        <v>44392</v>
      </c>
      <c r="I323" t="s">
        <v>526</v>
      </c>
      <c r="J323" s="1">
        <v>5557337988</v>
      </c>
      <c r="K323" t="s">
        <v>15</v>
      </c>
      <c r="L323" t="s">
        <v>12</v>
      </c>
    </row>
    <row r="324" spans="7:12" x14ac:dyDescent="0.25">
      <c r="G324" t="s">
        <v>5</v>
      </c>
      <c r="H324" s="3">
        <v>44034</v>
      </c>
      <c r="I324" t="s">
        <v>527</v>
      </c>
      <c r="J324" s="1">
        <v>5557368734</v>
      </c>
      <c r="K324" t="s">
        <v>7</v>
      </c>
      <c r="L324" t="s">
        <v>8</v>
      </c>
    </row>
    <row r="325" spans="7:12" x14ac:dyDescent="0.25">
      <c r="G325" t="s">
        <v>180</v>
      </c>
      <c r="H325" s="3">
        <v>44805</v>
      </c>
      <c r="I325" t="s">
        <v>528</v>
      </c>
      <c r="J325" s="1">
        <v>5557375153</v>
      </c>
      <c r="K325" t="s">
        <v>24</v>
      </c>
      <c r="L325" t="s">
        <v>12</v>
      </c>
    </row>
    <row r="326" spans="7:12" x14ac:dyDescent="0.25">
      <c r="G326" t="s">
        <v>457</v>
      </c>
      <c r="H326" s="3">
        <v>44833</v>
      </c>
      <c r="I326" t="s">
        <v>529</v>
      </c>
      <c r="J326" s="1">
        <v>5557436746</v>
      </c>
      <c r="K326" t="s">
        <v>64</v>
      </c>
      <c r="L326" t="s">
        <v>8</v>
      </c>
    </row>
    <row r="327" spans="7:12" x14ac:dyDescent="0.25">
      <c r="G327" t="s">
        <v>530</v>
      </c>
      <c r="H327" s="3">
        <v>45013</v>
      </c>
      <c r="I327" t="s">
        <v>531</v>
      </c>
      <c r="J327" s="1">
        <v>5557440914</v>
      </c>
      <c r="K327" t="s">
        <v>18</v>
      </c>
      <c r="L327" t="s">
        <v>12</v>
      </c>
    </row>
    <row r="328" spans="7:12" x14ac:dyDescent="0.25">
      <c r="G328" t="s">
        <v>532</v>
      </c>
      <c r="H328" s="3">
        <v>44522</v>
      </c>
      <c r="I328" t="s">
        <v>533</v>
      </c>
      <c r="J328" s="1">
        <v>5557446328</v>
      </c>
      <c r="K328" t="s">
        <v>155</v>
      </c>
      <c r="L328" t="s">
        <v>8</v>
      </c>
    </row>
    <row r="329" spans="7:12" x14ac:dyDescent="0.25">
      <c r="G329" t="s">
        <v>236</v>
      </c>
      <c r="H329" s="3">
        <v>44544</v>
      </c>
      <c r="I329" t="s">
        <v>534</v>
      </c>
      <c r="J329" s="1">
        <v>5557467350</v>
      </c>
      <c r="K329" t="s">
        <v>15</v>
      </c>
      <c r="L329" t="s">
        <v>12</v>
      </c>
    </row>
    <row r="330" spans="7:12" x14ac:dyDescent="0.25">
      <c r="G330" t="s">
        <v>214</v>
      </c>
      <c r="H330" s="3">
        <v>43846</v>
      </c>
      <c r="I330" t="s">
        <v>535</v>
      </c>
      <c r="J330" s="1">
        <v>5557480546</v>
      </c>
      <c r="K330" t="s">
        <v>216</v>
      </c>
      <c r="L330" t="s">
        <v>217</v>
      </c>
    </row>
    <row r="331" spans="7:12" x14ac:dyDescent="0.25">
      <c r="G331" t="s">
        <v>452</v>
      </c>
      <c r="H331" s="3">
        <v>44001</v>
      </c>
      <c r="I331" t="s">
        <v>536</v>
      </c>
      <c r="J331" s="1">
        <v>5557480863</v>
      </c>
      <c r="K331" t="s">
        <v>7</v>
      </c>
      <c r="L331" t="s">
        <v>8</v>
      </c>
    </row>
    <row r="332" spans="7:12" x14ac:dyDescent="0.25">
      <c r="G332" t="s">
        <v>346</v>
      </c>
      <c r="H332" s="3">
        <v>44045</v>
      </c>
      <c r="I332" t="s">
        <v>537</v>
      </c>
      <c r="J332" s="1">
        <v>5557513927</v>
      </c>
      <c r="K332" t="s">
        <v>47</v>
      </c>
      <c r="L332" t="s">
        <v>8</v>
      </c>
    </row>
    <row r="333" spans="7:12" x14ac:dyDescent="0.25">
      <c r="G333" t="s">
        <v>106</v>
      </c>
      <c r="H333" s="3">
        <v>44332</v>
      </c>
      <c r="I333" t="s">
        <v>538</v>
      </c>
      <c r="J333" s="1">
        <v>5557564502</v>
      </c>
      <c r="K333" t="s">
        <v>11</v>
      </c>
      <c r="L333" t="s">
        <v>12</v>
      </c>
    </row>
    <row r="334" spans="7:12" x14ac:dyDescent="0.25">
      <c r="G334" t="s">
        <v>484</v>
      </c>
      <c r="H334" s="3">
        <v>45148</v>
      </c>
      <c r="I334" t="s">
        <v>539</v>
      </c>
      <c r="J334" s="1">
        <v>5557579700</v>
      </c>
      <c r="K334" t="s">
        <v>40</v>
      </c>
      <c r="L334" t="s">
        <v>8</v>
      </c>
    </row>
    <row r="335" spans="7:12" x14ac:dyDescent="0.25">
      <c r="G335" t="s">
        <v>540</v>
      </c>
      <c r="H335" s="3">
        <v>45098</v>
      </c>
      <c r="I335" t="s">
        <v>541</v>
      </c>
      <c r="J335" s="1">
        <v>5557585650</v>
      </c>
      <c r="K335" t="s">
        <v>130</v>
      </c>
      <c r="L335" t="s">
        <v>8</v>
      </c>
    </row>
    <row r="336" spans="7:12" x14ac:dyDescent="0.25">
      <c r="G336" t="s">
        <v>542</v>
      </c>
      <c r="H336" s="3">
        <v>44059</v>
      </c>
      <c r="I336" t="s">
        <v>543</v>
      </c>
      <c r="J336" s="1">
        <v>5557591883</v>
      </c>
      <c r="K336" t="s">
        <v>110</v>
      </c>
      <c r="L336" t="s">
        <v>8</v>
      </c>
    </row>
    <row r="337" spans="7:12" x14ac:dyDescent="0.25">
      <c r="G337" t="s">
        <v>484</v>
      </c>
      <c r="H337" s="3">
        <v>45216</v>
      </c>
      <c r="I337" t="s">
        <v>544</v>
      </c>
      <c r="J337" s="1">
        <v>5557601347</v>
      </c>
      <c r="K337" t="s">
        <v>40</v>
      </c>
      <c r="L337" t="s">
        <v>8</v>
      </c>
    </row>
    <row r="338" spans="7:12" x14ac:dyDescent="0.25">
      <c r="G338" t="s">
        <v>530</v>
      </c>
      <c r="H338" s="3">
        <v>43843</v>
      </c>
      <c r="I338" t="s">
        <v>545</v>
      </c>
      <c r="J338" s="1">
        <v>5557608189</v>
      </c>
      <c r="K338" t="s">
        <v>18</v>
      </c>
      <c r="L338" t="s">
        <v>12</v>
      </c>
    </row>
    <row r="339" spans="7:12" x14ac:dyDescent="0.25">
      <c r="G339" t="s">
        <v>486</v>
      </c>
      <c r="H339" s="3">
        <v>44438</v>
      </c>
      <c r="I339" t="s">
        <v>546</v>
      </c>
      <c r="J339" s="1">
        <v>5557628601</v>
      </c>
      <c r="K339" t="s">
        <v>67</v>
      </c>
      <c r="L339" t="s">
        <v>8</v>
      </c>
    </row>
    <row r="340" spans="7:12" x14ac:dyDescent="0.25">
      <c r="G340" t="s">
        <v>547</v>
      </c>
      <c r="H340" s="3">
        <v>44908</v>
      </c>
      <c r="I340" t="s">
        <v>548</v>
      </c>
      <c r="J340" s="1">
        <v>5557632365</v>
      </c>
      <c r="K340" t="s">
        <v>184</v>
      </c>
      <c r="L340" t="s">
        <v>8</v>
      </c>
    </row>
    <row r="341" spans="7:12" x14ac:dyDescent="0.25">
      <c r="G341" t="s">
        <v>197</v>
      </c>
      <c r="H341" s="3">
        <v>44417</v>
      </c>
      <c r="I341" t="s">
        <v>549</v>
      </c>
      <c r="J341" s="1">
        <v>5557681410</v>
      </c>
      <c r="K341" t="s">
        <v>199</v>
      </c>
      <c r="L341" t="s">
        <v>200</v>
      </c>
    </row>
    <row r="342" spans="7:12" x14ac:dyDescent="0.25">
      <c r="G342" t="s">
        <v>51</v>
      </c>
      <c r="H342" s="3">
        <v>44582</v>
      </c>
      <c r="I342" t="s">
        <v>550</v>
      </c>
      <c r="J342" s="1">
        <v>5557702794</v>
      </c>
      <c r="K342" t="s">
        <v>53</v>
      </c>
      <c r="L342" t="s">
        <v>8</v>
      </c>
    </row>
    <row r="343" spans="7:12" x14ac:dyDescent="0.25">
      <c r="G343" t="s">
        <v>59</v>
      </c>
      <c r="H343" s="3">
        <v>44947</v>
      </c>
      <c r="I343" t="s">
        <v>551</v>
      </c>
      <c r="J343" s="1">
        <v>5557704306</v>
      </c>
      <c r="K343" t="s">
        <v>61</v>
      </c>
      <c r="L343" t="s">
        <v>12</v>
      </c>
    </row>
    <row r="344" spans="7:12" x14ac:dyDescent="0.25">
      <c r="G344" t="s">
        <v>552</v>
      </c>
      <c r="H344" s="3">
        <v>44715</v>
      </c>
      <c r="I344" t="s">
        <v>553</v>
      </c>
      <c r="J344" s="1">
        <v>5557726137</v>
      </c>
      <c r="K344" t="s">
        <v>58</v>
      </c>
      <c r="L344" t="s">
        <v>8</v>
      </c>
    </row>
    <row r="345" spans="7:12" x14ac:dyDescent="0.25">
      <c r="G345" t="s">
        <v>167</v>
      </c>
      <c r="H345" s="3">
        <v>44548</v>
      </c>
      <c r="I345" t="s">
        <v>554</v>
      </c>
      <c r="J345" s="1">
        <v>5557746285</v>
      </c>
      <c r="K345" t="s">
        <v>58</v>
      </c>
      <c r="L345" t="s">
        <v>8</v>
      </c>
    </row>
    <row r="346" spans="7:12" x14ac:dyDescent="0.25">
      <c r="G346" t="s">
        <v>555</v>
      </c>
      <c r="H346" s="3">
        <v>45147</v>
      </c>
      <c r="I346" t="s">
        <v>556</v>
      </c>
      <c r="J346" s="1">
        <v>5557753898</v>
      </c>
      <c r="K346" t="s">
        <v>15</v>
      </c>
      <c r="L346" t="s">
        <v>12</v>
      </c>
    </row>
    <row r="347" spans="7:12" x14ac:dyDescent="0.25">
      <c r="G347" t="s">
        <v>475</v>
      </c>
      <c r="H347" s="3">
        <v>43842</v>
      </c>
      <c r="I347" t="s">
        <v>557</v>
      </c>
      <c r="J347" s="1">
        <v>5557758276</v>
      </c>
      <c r="K347" t="s">
        <v>50</v>
      </c>
      <c r="L347" t="s">
        <v>8</v>
      </c>
    </row>
    <row r="348" spans="7:12" x14ac:dyDescent="0.25">
      <c r="G348" t="s">
        <v>162</v>
      </c>
      <c r="H348" s="3">
        <v>45031</v>
      </c>
      <c r="I348" t="s">
        <v>558</v>
      </c>
      <c r="J348" s="1">
        <v>5557780189</v>
      </c>
      <c r="K348" t="s">
        <v>130</v>
      </c>
      <c r="L348" t="s">
        <v>8</v>
      </c>
    </row>
    <row r="349" spans="7:12" x14ac:dyDescent="0.25">
      <c r="G349" t="s">
        <v>422</v>
      </c>
      <c r="H349" s="3">
        <v>45295</v>
      </c>
      <c r="I349" t="s">
        <v>559</v>
      </c>
      <c r="J349" s="1">
        <v>5557781320</v>
      </c>
      <c r="K349" t="s">
        <v>89</v>
      </c>
      <c r="L349" t="s">
        <v>8</v>
      </c>
    </row>
    <row r="350" spans="7:12" x14ac:dyDescent="0.25">
      <c r="G350" t="s">
        <v>75</v>
      </c>
      <c r="H350" s="3">
        <v>44836</v>
      </c>
      <c r="I350" t="s">
        <v>560</v>
      </c>
      <c r="J350" s="1">
        <v>5557802715</v>
      </c>
      <c r="K350" t="s">
        <v>21</v>
      </c>
      <c r="L350" t="s">
        <v>12</v>
      </c>
    </row>
    <row r="351" spans="7:12" x14ac:dyDescent="0.25">
      <c r="G351" t="s">
        <v>182</v>
      </c>
      <c r="H351" s="3">
        <v>44517</v>
      </c>
      <c r="I351" t="s">
        <v>561</v>
      </c>
      <c r="J351" s="1">
        <v>5557813499</v>
      </c>
      <c r="K351" t="s">
        <v>184</v>
      </c>
      <c r="L351" t="s">
        <v>8</v>
      </c>
    </row>
    <row r="352" spans="7:12" x14ac:dyDescent="0.25">
      <c r="G352" t="s">
        <v>43</v>
      </c>
      <c r="H352" s="3">
        <v>44470</v>
      </c>
      <c r="I352" t="s">
        <v>562</v>
      </c>
      <c r="J352" s="1">
        <v>5557859705</v>
      </c>
      <c r="K352" t="s">
        <v>45</v>
      </c>
      <c r="L352" t="s">
        <v>8</v>
      </c>
    </row>
    <row r="353" spans="7:12" x14ac:dyDescent="0.25">
      <c r="G353" t="s">
        <v>176</v>
      </c>
      <c r="H353" s="3">
        <v>44279</v>
      </c>
      <c r="I353" t="s">
        <v>563</v>
      </c>
      <c r="J353" s="1">
        <v>5557863998</v>
      </c>
      <c r="K353" t="s">
        <v>67</v>
      </c>
      <c r="L353" t="s">
        <v>8</v>
      </c>
    </row>
    <row r="354" spans="7:12" x14ac:dyDescent="0.25">
      <c r="G354" t="s">
        <v>346</v>
      </c>
      <c r="H354" s="3">
        <v>44740</v>
      </c>
      <c r="I354" t="s">
        <v>564</v>
      </c>
      <c r="J354" s="1">
        <v>5557874522</v>
      </c>
      <c r="K354" t="s">
        <v>47</v>
      </c>
      <c r="L354" t="s">
        <v>8</v>
      </c>
    </row>
    <row r="355" spans="7:12" x14ac:dyDescent="0.25">
      <c r="G355" t="s">
        <v>437</v>
      </c>
      <c r="H355" s="3">
        <v>44027</v>
      </c>
      <c r="I355" t="s">
        <v>565</v>
      </c>
      <c r="J355" s="1">
        <v>5557913169</v>
      </c>
      <c r="K355" t="s">
        <v>45</v>
      </c>
      <c r="L355" t="s">
        <v>8</v>
      </c>
    </row>
    <row r="356" spans="7:12" x14ac:dyDescent="0.25">
      <c r="G356" t="s">
        <v>566</v>
      </c>
      <c r="H356" s="3">
        <v>44507</v>
      </c>
      <c r="I356" t="s">
        <v>567</v>
      </c>
      <c r="J356" s="1">
        <v>5557914872</v>
      </c>
      <c r="K356" t="s">
        <v>27</v>
      </c>
      <c r="L356" t="s">
        <v>28</v>
      </c>
    </row>
    <row r="357" spans="7:12" x14ac:dyDescent="0.25">
      <c r="G357" t="s">
        <v>75</v>
      </c>
      <c r="H357" s="3">
        <v>44658</v>
      </c>
      <c r="I357" t="s">
        <v>568</v>
      </c>
      <c r="J357" s="1">
        <v>5557926061</v>
      </c>
      <c r="K357" t="s">
        <v>21</v>
      </c>
      <c r="L357" t="s">
        <v>12</v>
      </c>
    </row>
    <row r="358" spans="7:12" x14ac:dyDescent="0.25">
      <c r="G358" t="s">
        <v>569</v>
      </c>
      <c r="H358" s="3">
        <v>44276</v>
      </c>
      <c r="I358" t="s">
        <v>570</v>
      </c>
      <c r="J358" s="1">
        <v>5557930680</v>
      </c>
      <c r="K358" t="s">
        <v>18</v>
      </c>
      <c r="L358" t="s">
        <v>12</v>
      </c>
    </row>
    <row r="359" spans="7:12" x14ac:dyDescent="0.25">
      <c r="G359" t="s">
        <v>158</v>
      </c>
      <c r="H359" s="3">
        <v>44969</v>
      </c>
      <c r="I359" t="s">
        <v>571</v>
      </c>
      <c r="J359" s="1">
        <v>5557946785</v>
      </c>
      <c r="K359" t="s">
        <v>61</v>
      </c>
      <c r="L359" t="s">
        <v>12</v>
      </c>
    </row>
    <row r="360" spans="7:12" x14ac:dyDescent="0.25">
      <c r="G360" t="s">
        <v>457</v>
      </c>
      <c r="H360" s="3">
        <v>43872</v>
      </c>
      <c r="I360" t="s">
        <v>572</v>
      </c>
      <c r="J360" s="1">
        <v>5557948712</v>
      </c>
      <c r="K360" t="s">
        <v>64</v>
      </c>
      <c r="L360" t="s">
        <v>8</v>
      </c>
    </row>
    <row r="361" spans="7:12" x14ac:dyDescent="0.25">
      <c r="G361" t="s">
        <v>498</v>
      </c>
      <c r="H361" s="3">
        <v>45184</v>
      </c>
      <c r="I361" t="s">
        <v>573</v>
      </c>
      <c r="J361" s="1">
        <v>5557953230</v>
      </c>
      <c r="K361" t="s">
        <v>133</v>
      </c>
      <c r="L361" t="s">
        <v>8</v>
      </c>
    </row>
    <row r="362" spans="7:12" x14ac:dyDescent="0.25">
      <c r="G362" t="s">
        <v>56</v>
      </c>
      <c r="H362" s="3">
        <v>45473</v>
      </c>
      <c r="I362" t="s">
        <v>574</v>
      </c>
      <c r="J362" s="1">
        <v>5557960015</v>
      </c>
      <c r="K362" t="s">
        <v>58</v>
      </c>
      <c r="L362" t="s">
        <v>8</v>
      </c>
    </row>
    <row r="363" spans="7:12" x14ac:dyDescent="0.25">
      <c r="G363" t="s">
        <v>16</v>
      </c>
      <c r="H363" s="3">
        <v>45243</v>
      </c>
      <c r="I363" t="s">
        <v>575</v>
      </c>
      <c r="J363" s="1">
        <v>5557991370</v>
      </c>
      <c r="K363" t="s">
        <v>18</v>
      </c>
      <c r="L363" t="s">
        <v>12</v>
      </c>
    </row>
    <row r="364" spans="7:12" x14ac:dyDescent="0.25">
      <c r="G364" t="s">
        <v>122</v>
      </c>
      <c r="H364" s="3">
        <v>44588</v>
      </c>
      <c r="I364" t="s">
        <v>576</v>
      </c>
      <c r="J364" s="1">
        <v>5558001230</v>
      </c>
      <c r="K364" t="s">
        <v>47</v>
      </c>
      <c r="L364" t="s">
        <v>8</v>
      </c>
    </row>
    <row r="365" spans="7:12" x14ac:dyDescent="0.25">
      <c r="G365" t="s">
        <v>225</v>
      </c>
      <c r="H365" s="3">
        <v>44055</v>
      </c>
      <c r="I365" t="s">
        <v>577</v>
      </c>
      <c r="J365" s="1">
        <v>5558007098</v>
      </c>
      <c r="K365" t="s">
        <v>47</v>
      </c>
      <c r="L365" t="s">
        <v>8</v>
      </c>
    </row>
    <row r="366" spans="7:12" x14ac:dyDescent="0.25">
      <c r="G366" t="s">
        <v>389</v>
      </c>
      <c r="H366" s="3">
        <v>44476</v>
      </c>
      <c r="I366" t="s">
        <v>578</v>
      </c>
      <c r="J366" s="1">
        <v>5558055074</v>
      </c>
      <c r="K366" t="s">
        <v>11</v>
      </c>
      <c r="L366" t="s">
        <v>12</v>
      </c>
    </row>
    <row r="367" spans="7:12" x14ac:dyDescent="0.25">
      <c r="G367" t="s">
        <v>242</v>
      </c>
      <c r="H367" s="3">
        <v>45199</v>
      </c>
      <c r="I367" t="s">
        <v>579</v>
      </c>
      <c r="J367" s="1">
        <v>5558055182</v>
      </c>
      <c r="K367" t="s">
        <v>67</v>
      </c>
      <c r="L367" t="s">
        <v>8</v>
      </c>
    </row>
    <row r="368" spans="7:12" x14ac:dyDescent="0.25">
      <c r="G368" t="s">
        <v>162</v>
      </c>
      <c r="H368" s="3">
        <v>44653</v>
      </c>
      <c r="I368" t="s">
        <v>580</v>
      </c>
      <c r="J368" s="1">
        <v>5558073464</v>
      </c>
      <c r="K368" t="s">
        <v>130</v>
      </c>
      <c r="L368" t="s">
        <v>8</v>
      </c>
    </row>
    <row r="369" spans="7:12" x14ac:dyDescent="0.25">
      <c r="G369" t="s">
        <v>581</v>
      </c>
      <c r="H369" s="3">
        <v>44642</v>
      </c>
      <c r="I369" t="s">
        <v>582</v>
      </c>
      <c r="J369" s="1">
        <v>5558088635</v>
      </c>
      <c r="K369" t="s">
        <v>7</v>
      </c>
      <c r="L369" t="s">
        <v>8</v>
      </c>
    </row>
    <row r="370" spans="7:12" x14ac:dyDescent="0.25">
      <c r="G370" t="s">
        <v>473</v>
      </c>
      <c r="H370" s="3">
        <v>44798</v>
      </c>
      <c r="I370" t="s">
        <v>583</v>
      </c>
      <c r="J370" s="1">
        <v>5558094969</v>
      </c>
      <c r="K370" t="s">
        <v>89</v>
      </c>
      <c r="L370" t="s">
        <v>8</v>
      </c>
    </row>
    <row r="371" spans="7:12" x14ac:dyDescent="0.25">
      <c r="G371" t="s">
        <v>102</v>
      </c>
      <c r="H371" s="3">
        <v>44754</v>
      </c>
      <c r="I371" t="s">
        <v>584</v>
      </c>
      <c r="J371" s="1">
        <v>5558100500</v>
      </c>
      <c r="K371" t="s">
        <v>84</v>
      </c>
      <c r="L371" t="s">
        <v>8</v>
      </c>
    </row>
    <row r="372" spans="7:12" x14ac:dyDescent="0.25">
      <c r="G372" t="s">
        <v>371</v>
      </c>
      <c r="H372" s="3">
        <v>45314</v>
      </c>
      <c r="I372" t="s">
        <v>585</v>
      </c>
      <c r="J372" s="1">
        <v>5558113503</v>
      </c>
      <c r="K372" t="s">
        <v>50</v>
      </c>
      <c r="L372" t="s">
        <v>8</v>
      </c>
    </row>
    <row r="373" spans="7:12" x14ac:dyDescent="0.25">
      <c r="G373" t="s">
        <v>586</v>
      </c>
      <c r="H373" s="3">
        <v>44188</v>
      </c>
      <c r="I373" t="s">
        <v>587</v>
      </c>
      <c r="J373" s="1">
        <v>5558119738</v>
      </c>
      <c r="K373" t="s">
        <v>7</v>
      </c>
      <c r="L373" t="s">
        <v>8</v>
      </c>
    </row>
    <row r="374" spans="7:12" x14ac:dyDescent="0.25">
      <c r="G374" t="s">
        <v>232</v>
      </c>
      <c r="H374" s="3">
        <v>44259</v>
      </c>
      <c r="I374" t="s">
        <v>588</v>
      </c>
      <c r="J374" s="1">
        <v>5558132287</v>
      </c>
      <c r="K374" t="s">
        <v>191</v>
      </c>
      <c r="L374" t="s">
        <v>12</v>
      </c>
    </row>
    <row r="375" spans="7:12" x14ac:dyDescent="0.25">
      <c r="G375" t="s">
        <v>555</v>
      </c>
      <c r="H375" s="3">
        <v>43860</v>
      </c>
      <c r="I375" t="s">
        <v>589</v>
      </c>
      <c r="J375" s="1">
        <v>5558141548</v>
      </c>
      <c r="K375" t="s">
        <v>15</v>
      </c>
      <c r="L375" t="s">
        <v>12</v>
      </c>
    </row>
    <row r="376" spans="7:12" x14ac:dyDescent="0.25">
      <c r="G376" t="s">
        <v>13</v>
      </c>
      <c r="H376" s="3">
        <v>43922</v>
      </c>
      <c r="I376" t="s">
        <v>590</v>
      </c>
      <c r="J376" s="1">
        <v>5558144689</v>
      </c>
      <c r="K376" t="s">
        <v>15</v>
      </c>
      <c r="L376" t="s">
        <v>12</v>
      </c>
    </row>
    <row r="377" spans="7:12" x14ac:dyDescent="0.25">
      <c r="G377" t="s">
        <v>362</v>
      </c>
      <c r="H377" s="3">
        <v>44787</v>
      </c>
      <c r="I377" t="s">
        <v>591</v>
      </c>
      <c r="J377" s="1">
        <v>5558150593</v>
      </c>
      <c r="K377" t="s">
        <v>64</v>
      </c>
      <c r="L377" t="s">
        <v>8</v>
      </c>
    </row>
    <row r="378" spans="7:12" x14ac:dyDescent="0.25">
      <c r="G378" t="s">
        <v>300</v>
      </c>
      <c r="H378" s="3">
        <v>44341</v>
      </c>
      <c r="I378" t="s">
        <v>592</v>
      </c>
      <c r="J378" s="1">
        <v>5558152290</v>
      </c>
      <c r="K378" t="s">
        <v>21</v>
      </c>
      <c r="L378" t="s">
        <v>12</v>
      </c>
    </row>
    <row r="379" spans="7:12" x14ac:dyDescent="0.25">
      <c r="G379" t="s">
        <v>593</v>
      </c>
      <c r="H379" s="3">
        <v>44968</v>
      </c>
      <c r="I379" t="s">
        <v>594</v>
      </c>
      <c r="J379" s="1">
        <v>5558179165</v>
      </c>
      <c r="K379" t="s">
        <v>84</v>
      </c>
      <c r="L379" t="s">
        <v>8</v>
      </c>
    </row>
    <row r="380" spans="7:12" x14ac:dyDescent="0.25">
      <c r="G380" t="s">
        <v>262</v>
      </c>
      <c r="H380" s="3">
        <v>43964</v>
      </c>
      <c r="I380" t="s">
        <v>595</v>
      </c>
      <c r="J380" s="1">
        <v>5558208465</v>
      </c>
      <c r="K380" t="s">
        <v>40</v>
      </c>
      <c r="L380" t="s">
        <v>8</v>
      </c>
    </row>
    <row r="381" spans="7:12" x14ac:dyDescent="0.25">
      <c r="G381" t="s">
        <v>353</v>
      </c>
      <c r="H381" s="3">
        <v>44840</v>
      </c>
      <c r="I381" t="s">
        <v>596</v>
      </c>
      <c r="J381" s="1">
        <v>5558229486</v>
      </c>
      <c r="K381" t="s">
        <v>15</v>
      </c>
      <c r="L381" t="s">
        <v>12</v>
      </c>
    </row>
    <row r="382" spans="7:12" x14ac:dyDescent="0.25">
      <c r="G382" t="s">
        <v>116</v>
      </c>
      <c r="H382" s="3">
        <v>44243</v>
      </c>
      <c r="I382" t="s">
        <v>597</v>
      </c>
      <c r="J382" s="1">
        <v>5558233095</v>
      </c>
      <c r="K382" t="s">
        <v>24</v>
      </c>
      <c r="L382" t="s">
        <v>12</v>
      </c>
    </row>
    <row r="383" spans="7:12" x14ac:dyDescent="0.25">
      <c r="G383" t="s">
        <v>160</v>
      </c>
      <c r="H383" s="3">
        <v>43878</v>
      </c>
      <c r="I383" t="s">
        <v>598</v>
      </c>
      <c r="J383" s="1">
        <v>5558236289</v>
      </c>
      <c r="K383" t="s">
        <v>101</v>
      </c>
      <c r="L383" t="s">
        <v>8</v>
      </c>
    </row>
    <row r="384" spans="7:12" x14ac:dyDescent="0.25">
      <c r="G384" t="s">
        <v>319</v>
      </c>
      <c r="H384" s="3">
        <v>44791</v>
      </c>
      <c r="I384" t="s">
        <v>599</v>
      </c>
      <c r="J384" s="1">
        <v>5558239070</v>
      </c>
      <c r="K384" t="s">
        <v>47</v>
      </c>
      <c r="L384" t="s">
        <v>8</v>
      </c>
    </row>
    <row r="385" spans="7:12" x14ac:dyDescent="0.25">
      <c r="G385" t="s">
        <v>381</v>
      </c>
      <c r="H385" s="3">
        <v>45373</v>
      </c>
      <c r="I385" t="s">
        <v>600</v>
      </c>
      <c r="J385" s="1">
        <v>5558266717</v>
      </c>
      <c r="K385" t="s">
        <v>31</v>
      </c>
      <c r="L385" t="s">
        <v>12</v>
      </c>
    </row>
    <row r="386" spans="7:12" x14ac:dyDescent="0.25">
      <c r="G386" t="s">
        <v>709</v>
      </c>
      <c r="H386" s="3">
        <v>44531</v>
      </c>
      <c r="I386" t="s">
        <v>601</v>
      </c>
      <c r="J386" s="1">
        <v>5558278225</v>
      </c>
      <c r="K386" t="s">
        <v>18</v>
      </c>
      <c r="L386" t="s">
        <v>12</v>
      </c>
    </row>
    <row r="387" spans="7:12" x14ac:dyDescent="0.25">
      <c r="G387" t="s">
        <v>518</v>
      </c>
      <c r="H387" s="3">
        <v>44284</v>
      </c>
      <c r="I387" t="s">
        <v>602</v>
      </c>
      <c r="J387" s="1">
        <v>5558305308</v>
      </c>
      <c r="K387" t="s">
        <v>110</v>
      </c>
      <c r="L387" t="s">
        <v>8</v>
      </c>
    </row>
    <row r="388" spans="7:12" x14ac:dyDescent="0.25">
      <c r="G388" t="s">
        <v>207</v>
      </c>
      <c r="H388" s="3">
        <v>44657</v>
      </c>
      <c r="I388" t="s">
        <v>603</v>
      </c>
      <c r="J388" s="1">
        <v>5558319671</v>
      </c>
      <c r="K388" t="s">
        <v>89</v>
      </c>
      <c r="L388" t="s">
        <v>8</v>
      </c>
    </row>
    <row r="389" spans="7:12" x14ac:dyDescent="0.25">
      <c r="G389" t="s">
        <v>35</v>
      </c>
      <c r="H389" s="3">
        <v>44339</v>
      </c>
      <c r="I389" t="s">
        <v>604</v>
      </c>
      <c r="J389" s="1">
        <v>5558339004</v>
      </c>
      <c r="K389" t="s">
        <v>37</v>
      </c>
      <c r="L389" t="s">
        <v>8</v>
      </c>
    </row>
    <row r="390" spans="7:12" x14ac:dyDescent="0.25">
      <c r="G390" t="s">
        <v>73</v>
      </c>
      <c r="H390" s="3">
        <v>45207</v>
      </c>
      <c r="I390" t="s">
        <v>605</v>
      </c>
      <c r="J390" s="1">
        <v>5558350289</v>
      </c>
      <c r="K390" t="s">
        <v>11</v>
      </c>
      <c r="L390" t="s">
        <v>12</v>
      </c>
    </row>
    <row r="391" spans="7:12" x14ac:dyDescent="0.25">
      <c r="G391" t="s">
        <v>97</v>
      </c>
      <c r="H391" s="3">
        <v>43872</v>
      </c>
      <c r="I391" t="s">
        <v>606</v>
      </c>
      <c r="J391" s="1">
        <v>5558393912</v>
      </c>
      <c r="K391" t="s">
        <v>15</v>
      </c>
      <c r="L391" t="s">
        <v>12</v>
      </c>
    </row>
    <row r="392" spans="7:12" x14ac:dyDescent="0.25">
      <c r="G392" t="s">
        <v>82</v>
      </c>
      <c r="H392" s="3">
        <v>45373</v>
      </c>
      <c r="I392" t="s">
        <v>607</v>
      </c>
      <c r="J392" s="1">
        <v>5558435520</v>
      </c>
      <c r="K392" t="s">
        <v>84</v>
      </c>
      <c r="L392" t="s">
        <v>8</v>
      </c>
    </row>
    <row r="393" spans="7:12" x14ac:dyDescent="0.25">
      <c r="G393" t="s">
        <v>608</v>
      </c>
      <c r="H393" s="3">
        <v>44689</v>
      </c>
      <c r="I393" t="s">
        <v>609</v>
      </c>
      <c r="J393" s="1">
        <v>5558443187</v>
      </c>
      <c r="K393" t="s">
        <v>120</v>
      </c>
      <c r="L393" t="s">
        <v>8</v>
      </c>
    </row>
    <row r="394" spans="7:12" x14ac:dyDescent="0.25">
      <c r="G394" t="s">
        <v>29</v>
      </c>
      <c r="H394" s="3">
        <v>44419</v>
      </c>
      <c r="I394" t="s">
        <v>610</v>
      </c>
      <c r="J394" s="1">
        <v>5558461164</v>
      </c>
      <c r="K394" t="s">
        <v>31</v>
      </c>
      <c r="L394" t="s">
        <v>12</v>
      </c>
    </row>
    <row r="395" spans="7:12" x14ac:dyDescent="0.25">
      <c r="G395" t="s">
        <v>392</v>
      </c>
      <c r="H395" s="3">
        <v>44287</v>
      </c>
      <c r="I395" t="s">
        <v>611</v>
      </c>
      <c r="J395" s="1">
        <v>5558467977</v>
      </c>
      <c r="K395" t="s">
        <v>58</v>
      </c>
      <c r="L395" t="s">
        <v>8</v>
      </c>
    </row>
    <row r="396" spans="7:12" x14ac:dyDescent="0.25">
      <c r="G396" t="s">
        <v>375</v>
      </c>
      <c r="H396" s="3">
        <v>44039</v>
      </c>
      <c r="I396" t="s">
        <v>612</v>
      </c>
      <c r="J396" s="1">
        <v>5558481556</v>
      </c>
      <c r="K396" t="s">
        <v>34</v>
      </c>
      <c r="L396" t="s">
        <v>12</v>
      </c>
    </row>
    <row r="397" spans="7:12" x14ac:dyDescent="0.25">
      <c r="G397" t="s">
        <v>280</v>
      </c>
      <c r="H397" s="3">
        <v>45180</v>
      </c>
      <c r="I397" t="s">
        <v>613</v>
      </c>
      <c r="J397" s="1">
        <v>5558493944</v>
      </c>
      <c r="K397" t="s">
        <v>203</v>
      </c>
      <c r="L397" t="s">
        <v>12</v>
      </c>
    </row>
    <row r="398" spans="7:12" x14ac:dyDescent="0.25">
      <c r="G398" t="s">
        <v>170</v>
      </c>
      <c r="H398" s="3">
        <v>45181</v>
      </c>
      <c r="I398" t="s">
        <v>614</v>
      </c>
      <c r="J398" s="1">
        <v>5558495466</v>
      </c>
      <c r="K398" t="s">
        <v>172</v>
      </c>
      <c r="L398" t="s">
        <v>173</v>
      </c>
    </row>
    <row r="399" spans="7:12" x14ac:dyDescent="0.25">
      <c r="G399" t="s">
        <v>434</v>
      </c>
      <c r="H399" s="3">
        <v>43831</v>
      </c>
      <c r="I399" t="s">
        <v>615</v>
      </c>
      <c r="J399" s="1">
        <v>5558495578</v>
      </c>
      <c r="K399" t="s">
        <v>67</v>
      </c>
      <c r="L399" t="s">
        <v>8</v>
      </c>
    </row>
    <row r="400" spans="7:12" x14ac:dyDescent="0.25">
      <c r="G400" t="s">
        <v>498</v>
      </c>
      <c r="H400" s="3">
        <v>44909</v>
      </c>
      <c r="I400" t="s">
        <v>616</v>
      </c>
      <c r="J400" s="1">
        <v>5558505536</v>
      </c>
      <c r="K400" t="s">
        <v>133</v>
      </c>
      <c r="L400" t="s">
        <v>8</v>
      </c>
    </row>
    <row r="401" spans="7:12" x14ac:dyDescent="0.25">
      <c r="G401" t="s">
        <v>138</v>
      </c>
      <c r="H401" s="3">
        <v>44482</v>
      </c>
      <c r="I401" t="s">
        <v>617</v>
      </c>
      <c r="J401" s="1">
        <v>5558521970</v>
      </c>
      <c r="K401" t="s">
        <v>67</v>
      </c>
      <c r="L401" t="s">
        <v>8</v>
      </c>
    </row>
    <row r="402" spans="7:12" x14ac:dyDescent="0.25">
      <c r="G402" t="s">
        <v>510</v>
      </c>
      <c r="H402" s="3">
        <v>44103</v>
      </c>
      <c r="I402" t="s">
        <v>618</v>
      </c>
      <c r="J402" s="1">
        <v>5558526749</v>
      </c>
      <c r="K402" t="s">
        <v>11</v>
      </c>
      <c r="L402" t="s">
        <v>12</v>
      </c>
    </row>
    <row r="403" spans="7:12" x14ac:dyDescent="0.25">
      <c r="G403" t="s">
        <v>29</v>
      </c>
      <c r="H403" s="3">
        <v>44443</v>
      </c>
      <c r="I403" t="s">
        <v>619</v>
      </c>
      <c r="J403" s="1">
        <v>5558529208</v>
      </c>
      <c r="K403" t="s">
        <v>31</v>
      </c>
      <c r="L403" t="s">
        <v>12</v>
      </c>
    </row>
    <row r="404" spans="7:12" x14ac:dyDescent="0.25">
      <c r="G404" t="s">
        <v>292</v>
      </c>
      <c r="H404" s="3">
        <v>45401</v>
      </c>
      <c r="I404" t="s">
        <v>620</v>
      </c>
      <c r="J404" s="1">
        <v>5558532876</v>
      </c>
      <c r="K404" t="s">
        <v>50</v>
      </c>
      <c r="L404" t="s">
        <v>8</v>
      </c>
    </row>
    <row r="405" spans="7:12" x14ac:dyDescent="0.25">
      <c r="G405" t="s">
        <v>621</v>
      </c>
      <c r="H405" s="3">
        <v>44226</v>
      </c>
      <c r="I405" t="s">
        <v>622</v>
      </c>
      <c r="J405" s="1">
        <v>5558560655</v>
      </c>
      <c r="K405" t="s">
        <v>203</v>
      </c>
      <c r="L405" t="s">
        <v>12</v>
      </c>
    </row>
    <row r="406" spans="7:12" x14ac:dyDescent="0.25">
      <c r="G406" t="s">
        <v>532</v>
      </c>
      <c r="H406" s="3">
        <v>44473</v>
      </c>
      <c r="I406" t="s">
        <v>623</v>
      </c>
      <c r="J406" s="1">
        <v>5558560878</v>
      </c>
      <c r="K406" t="s">
        <v>155</v>
      </c>
      <c r="L406" t="s">
        <v>8</v>
      </c>
    </row>
    <row r="407" spans="7:12" x14ac:dyDescent="0.25">
      <c r="G407" t="s">
        <v>465</v>
      </c>
      <c r="H407" s="3">
        <v>45209</v>
      </c>
      <c r="I407" t="s">
        <v>624</v>
      </c>
      <c r="J407" s="1">
        <v>5558601611</v>
      </c>
      <c r="K407" t="s">
        <v>130</v>
      </c>
      <c r="L407" t="s">
        <v>8</v>
      </c>
    </row>
    <row r="408" spans="7:12" x14ac:dyDescent="0.25">
      <c r="G408" t="s">
        <v>131</v>
      </c>
      <c r="H408" s="3">
        <v>43898</v>
      </c>
      <c r="I408" t="s">
        <v>625</v>
      </c>
      <c r="J408" s="1">
        <v>5558629673</v>
      </c>
      <c r="K408" t="s">
        <v>133</v>
      </c>
      <c r="L408" t="s">
        <v>8</v>
      </c>
    </row>
    <row r="409" spans="7:12" x14ac:dyDescent="0.25">
      <c r="G409" t="s">
        <v>99</v>
      </c>
      <c r="H409" s="3">
        <v>43859</v>
      </c>
      <c r="I409" t="s">
        <v>427</v>
      </c>
      <c r="J409" s="1">
        <v>5558641001</v>
      </c>
      <c r="K409" t="s">
        <v>101</v>
      </c>
      <c r="L409" t="s">
        <v>8</v>
      </c>
    </row>
    <row r="410" spans="7:12" x14ac:dyDescent="0.25">
      <c r="G410" t="s">
        <v>626</v>
      </c>
      <c r="H410" s="3">
        <v>44523</v>
      </c>
      <c r="I410" t="s">
        <v>627</v>
      </c>
      <c r="J410" s="1">
        <v>5558660199</v>
      </c>
      <c r="K410" t="s">
        <v>24</v>
      </c>
      <c r="L410" t="s">
        <v>12</v>
      </c>
    </row>
    <row r="411" spans="7:12" x14ac:dyDescent="0.25">
      <c r="G411" t="s">
        <v>260</v>
      </c>
      <c r="H411" s="3">
        <v>44841</v>
      </c>
      <c r="I411" t="s">
        <v>628</v>
      </c>
      <c r="J411" s="1">
        <v>5558665393</v>
      </c>
      <c r="K411" t="s">
        <v>64</v>
      </c>
      <c r="L411" t="s">
        <v>8</v>
      </c>
    </row>
    <row r="412" spans="7:12" x14ac:dyDescent="0.25">
      <c r="G412" t="s">
        <v>239</v>
      </c>
      <c r="H412" s="3">
        <v>45381</v>
      </c>
      <c r="I412" t="s">
        <v>629</v>
      </c>
      <c r="J412" s="1">
        <v>5558677929</v>
      </c>
      <c r="K412" t="s">
        <v>67</v>
      </c>
      <c r="L412" t="s">
        <v>8</v>
      </c>
    </row>
    <row r="413" spans="7:12" x14ac:dyDescent="0.25">
      <c r="G413" t="s">
        <v>95</v>
      </c>
      <c r="H413" s="3">
        <v>44792</v>
      </c>
      <c r="I413" t="s">
        <v>630</v>
      </c>
      <c r="J413" s="1">
        <v>5558682651</v>
      </c>
      <c r="K413" t="s">
        <v>7</v>
      </c>
      <c r="L413" t="s">
        <v>8</v>
      </c>
    </row>
    <row r="414" spans="7:12" x14ac:dyDescent="0.25">
      <c r="G414" t="s">
        <v>358</v>
      </c>
      <c r="H414" s="3">
        <v>43833</v>
      </c>
      <c r="I414" t="s">
        <v>631</v>
      </c>
      <c r="J414" s="1">
        <v>5558725539</v>
      </c>
      <c r="K414" t="s">
        <v>47</v>
      </c>
      <c r="L414" t="s">
        <v>8</v>
      </c>
    </row>
    <row r="415" spans="7:12" x14ac:dyDescent="0.25">
      <c r="G415" t="s">
        <v>158</v>
      </c>
      <c r="H415" s="3">
        <v>44883</v>
      </c>
      <c r="I415" t="s">
        <v>632</v>
      </c>
      <c r="J415" s="1">
        <v>5558735534</v>
      </c>
      <c r="K415" t="s">
        <v>61</v>
      </c>
      <c r="L415" t="s">
        <v>12</v>
      </c>
    </row>
    <row r="416" spans="7:12" x14ac:dyDescent="0.25">
      <c r="G416" t="s">
        <v>165</v>
      </c>
      <c r="H416" s="3">
        <v>45246</v>
      </c>
      <c r="I416" t="s">
        <v>633</v>
      </c>
      <c r="J416" s="1">
        <v>5558763455</v>
      </c>
      <c r="K416" t="s">
        <v>101</v>
      </c>
      <c r="L416" t="s">
        <v>8</v>
      </c>
    </row>
    <row r="417" spans="7:12" x14ac:dyDescent="0.25">
      <c r="G417" t="s">
        <v>260</v>
      </c>
      <c r="H417" s="3">
        <v>45147</v>
      </c>
      <c r="I417" t="s">
        <v>634</v>
      </c>
      <c r="J417" s="1">
        <v>5558790297</v>
      </c>
      <c r="K417" t="s">
        <v>64</v>
      </c>
      <c r="L417" t="s">
        <v>8</v>
      </c>
    </row>
    <row r="418" spans="7:12" x14ac:dyDescent="0.25">
      <c r="G418" t="s">
        <v>392</v>
      </c>
      <c r="H418" s="3">
        <v>44475</v>
      </c>
      <c r="I418" t="s">
        <v>635</v>
      </c>
      <c r="J418" s="1">
        <v>5558813566</v>
      </c>
      <c r="K418" t="s">
        <v>58</v>
      </c>
      <c r="L418" t="s">
        <v>8</v>
      </c>
    </row>
    <row r="419" spans="7:12" x14ac:dyDescent="0.25">
      <c r="G419" t="s">
        <v>569</v>
      </c>
      <c r="H419" s="3">
        <v>44880</v>
      </c>
      <c r="I419" t="s">
        <v>636</v>
      </c>
      <c r="J419" s="1">
        <v>5558838594</v>
      </c>
      <c r="K419" t="s">
        <v>18</v>
      </c>
      <c r="L419" t="s">
        <v>12</v>
      </c>
    </row>
    <row r="420" spans="7:12" x14ac:dyDescent="0.25">
      <c r="G420" t="s">
        <v>275</v>
      </c>
      <c r="H420" s="3">
        <v>43980</v>
      </c>
      <c r="I420" t="s">
        <v>637</v>
      </c>
      <c r="J420" s="1">
        <v>5558840961</v>
      </c>
      <c r="K420" t="s">
        <v>120</v>
      </c>
      <c r="L420" t="s">
        <v>8</v>
      </c>
    </row>
    <row r="421" spans="7:12" x14ac:dyDescent="0.25">
      <c r="G421" t="s">
        <v>232</v>
      </c>
      <c r="H421" s="3">
        <v>44279</v>
      </c>
      <c r="I421" t="s">
        <v>638</v>
      </c>
      <c r="J421" s="1">
        <v>5558865500</v>
      </c>
      <c r="K421" t="s">
        <v>191</v>
      </c>
      <c r="L421" t="s">
        <v>12</v>
      </c>
    </row>
    <row r="422" spans="7:12" x14ac:dyDescent="0.25">
      <c r="G422" t="s">
        <v>394</v>
      </c>
      <c r="H422" s="3">
        <v>44410</v>
      </c>
      <c r="I422" t="s">
        <v>639</v>
      </c>
      <c r="J422" s="1">
        <v>5558866763</v>
      </c>
      <c r="K422" t="s">
        <v>84</v>
      </c>
      <c r="L422" t="s">
        <v>8</v>
      </c>
    </row>
    <row r="423" spans="7:12" x14ac:dyDescent="0.25">
      <c r="G423" t="s">
        <v>174</v>
      </c>
      <c r="H423" s="3">
        <v>44341</v>
      </c>
      <c r="I423" t="s">
        <v>640</v>
      </c>
      <c r="J423" s="1">
        <v>5558900509</v>
      </c>
      <c r="K423" t="s">
        <v>24</v>
      </c>
      <c r="L423" t="s">
        <v>12</v>
      </c>
    </row>
    <row r="424" spans="7:12" x14ac:dyDescent="0.25">
      <c r="G424" t="s">
        <v>124</v>
      </c>
      <c r="H424" s="3">
        <v>43902</v>
      </c>
      <c r="I424" t="s">
        <v>641</v>
      </c>
      <c r="J424" s="1">
        <v>5558917559</v>
      </c>
      <c r="K424" t="s">
        <v>7</v>
      </c>
      <c r="L424" t="s">
        <v>8</v>
      </c>
    </row>
    <row r="425" spans="7:12" x14ac:dyDescent="0.25">
      <c r="G425" t="s">
        <v>162</v>
      </c>
      <c r="H425" s="3">
        <v>44296</v>
      </c>
      <c r="I425" t="s">
        <v>642</v>
      </c>
      <c r="J425" s="1">
        <v>5558920183</v>
      </c>
      <c r="K425" t="s">
        <v>130</v>
      </c>
      <c r="L425" t="s">
        <v>8</v>
      </c>
    </row>
    <row r="426" spans="7:12" x14ac:dyDescent="0.25">
      <c r="G426" t="s">
        <v>147</v>
      </c>
      <c r="H426" s="3">
        <v>44064</v>
      </c>
      <c r="I426" t="s">
        <v>643</v>
      </c>
      <c r="J426" s="1">
        <v>5558961479</v>
      </c>
      <c r="K426" t="s">
        <v>37</v>
      </c>
      <c r="L426" t="s">
        <v>8</v>
      </c>
    </row>
    <row r="427" spans="7:12" x14ac:dyDescent="0.25">
      <c r="G427" t="s">
        <v>77</v>
      </c>
      <c r="H427" s="3">
        <v>45009</v>
      </c>
      <c r="I427" t="s">
        <v>644</v>
      </c>
      <c r="J427" s="1">
        <v>5558974054</v>
      </c>
      <c r="K427" t="s">
        <v>7</v>
      </c>
      <c r="L427" t="s">
        <v>8</v>
      </c>
    </row>
    <row r="428" spans="7:12" x14ac:dyDescent="0.25">
      <c r="G428" t="s">
        <v>434</v>
      </c>
      <c r="H428" s="3">
        <v>44456</v>
      </c>
      <c r="I428" t="s">
        <v>645</v>
      </c>
      <c r="J428" s="1">
        <v>5558998858</v>
      </c>
      <c r="K428" t="s">
        <v>67</v>
      </c>
      <c r="L428" t="s">
        <v>8</v>
      </c>
    </row>
    <row r="429" spans="7:12" x14ac:dyDescent="0.25">
      <c r="G429" t="s">
        <v>118</v>
      </c>
      <c r="H429" s="3">
        <v>44863</v>
      </c>
      <c r="I429" t="s">
        <v>646</v>
      </c>
      <c r="J429" s="1">
        <v>5559004358</v>
      </c>
      <c r="K429" t="s">
        <v>120</v>
      </c>
      <c r="L429" t="s">
        <v>8</v>
      </c>
    </row>
    <row r="430" spans="7:12" x14ac:dyDescent="0.25">
      <c r="G430" t="s">
        <v>484</v>
      </c>
      <c r="H430" s="3">
        <v>44752</v>
      </c>
      <c r="I430" t="s">
        <v>647</v>
      </c>
      <c r="J430" s="1">
        <v>5559031083</v>
      </c>
      <c r="K430" t="s">
        <v>40</v>
      </c>
      <c r="L430" t="s">
        <v>8</v>
      </c>
    </row>
    <row r="431" spans="7:12" x14ac:dyDescent="0.25">
      <c r="G431" t="s">
        <v>379</v>
      </c>
      <c r="H431" s="3">
        <v>43881</v>
      </c>
      <c r="I431" t="s">
        <v>648</v>
      </c>
      <c r="J431" s="1">
        <v>5559056491</v>
      </c>
      <c r="K431" t="s">
        <v>130</v>
      </c>
      <c r="L431" t="s">
        <v>8</v>
      </c>
    </row>
    <row r="432" spans="7:12" x14ac:dyDescent="0.25">
      <c r="G432" t="s">
        <v>292</v>
      </c>
      <c r="H432" s="3">
        <v>44181</v>
      </c>
      <c r="I432" t="s">
        <v>649</v>
      </c>
      <c r="J432" s="1">
        <v>5559062119</v>
      </c>
      <c r="K432" t="s">
        <v>50</v>
      </c>
      <c r="L432" t="s">
        <v>8</v>
      </c>
    </row>
    <row r="433" spans="7:12" x14ac:dyDescent="0.25">
      <c r="G433" t="s">
        <v>514</v>
      </c>
      <c r="H433" s="3">
        <v>44424</v>
      </c>
      <c r="I433" t="s">
        <v>650</v>
      </c>
      <c r="J433" s="1">
        <v>5559072495</v>
      </c>
      <c r="K433" t="s">
        <v>110</v>
      </c>
      <c r="L433" t="s">
        <v>8</v>
      </c>
    </row>
    <row r="434" spans="7:12" x14ac:dyDescent="0.25">
      <c r="G434" t="s">
        <v>79</v>
      </c>
      <c r="H434" s="3">
        <v>44103</v>
      </c>
      <c r="I434" t="s">
        <v>651</v>
      </c>
      <c r="J434" s="1">
        <v>5559077151</v>
      </c>
      <c r="K434" t="s">
        <v>40</v>
      </c>
      <c r="L434" t="s">
        <v>8</v>
      </c>
    </row>
    <row r="435" spans="7:12" x14ac:dyDescent="0.25">
      <c r="G435" t="s">
        <v>411</v>
      </c>
      <c r="H435" s="3">
        <v>44774</v>
      </c>
      <c r="I435" t="s">
        <v>652</v>
      </c>
      <c r="J435" s="1">
        <v>5559116666</v>
      </c>
      <c r="K435" t="s">
        <v>120</v>
      </c>
      <c r="L435" t="s">
        <v>8</v>
      </c>
    </row>
    <row r="436" spans="7:12" x14ac:dyDescent="0.25">
      <c r="G436" t="s">
        <v>97</v>
      </c>
      <c r="H436" s="3">
        <v>44391</v>
      </c>
      <c r="I436" t="s">
        <v>653</v>
      </c>
      <c r="J436" s="1">
        <v>5559116853</v>
      </c>
      <c r="K436" t="s">
        <v>15</v>
      </c>
      <c r="L436" t="s">
        <v>12</v>
      </c>
    </row>
    <row r="437" spans="7:12" x14ac:dyDescent="0.25">
      <c r="G437" t="s">
        <v>360</v>
      </c>
      <c r="H437" s="3">
        <v>44045</v>
      </c>
      <c r="I437" t="s">
        <v>654</v>
      </c>
      <c r="J437" s="1">
        <v>5559130770</v>
      </c>
      <c r="K437" t="s">
        <v>142</v>
      </c>
      <c r="L437" t="s">
        <v>143</v>
      </c>
    </row>
    <row r="438" spans="7:12" x14ac:dyDescent="0.25">
      <c r="G438" t="s">
        <v>457</v>
      </c>
      <c r="H438" s="3">
        <v>43893</v>
      </c>
      <c r="I438" t="s">
        <v>655</v>
      </c>
      <c r="J438" s="1">
        <v>5559155324</v>
      </c>
      <c r="K438" t="s">
        <v>64</v>
      </c>
      <c r="L438" t="s">
        <v>8</v>
      </c>
    </row>
    <row r="439" spans="7:12" x14ac:dyDescent="0.25">
      <c r="G439" t="s">
        <v>73</v>
      </c>
      <c r="H439" s="3">
        <v>44206</v>
      </c>
      <c r="I439" t="s">
        <v>656</v>
      </c>
      <c r="J439" s="1">
        <v>5559203013</v>
      </c>
      <c r="K439" t="s">
        <v>11</v>
      </c>
      <c r="L439" t="s">
        <v>12</v>
      </c>
    </row>
    <row r="440" spans="7:12" x14ac:dyDescent="0.25">
      <c r="G440" t="s">
        <v>43</v>
      </c>
      <c r="H440" s="3">
        <v>44943</v>
      </c>
      <c r="I440" t="s">
        <v>657</v>
      </c>
      <c r="J440" s="1">
        <v>5559232192</v>
      </c>
      <c r="K440" t="s">
        <v>45</v>
      </c>
      <c r="L440" t="s">
        <v>8</v>
      </c>
    </row>
    <row r="441" spans="7:12" x14ac:dyDescent="0.25">
      <c r="G441" t="s">
        <v>530</v>
      </c>
      <c r="H441" s="3">
        <v>44415</v>
      </c>
      <c r="I441" t="s">
        <v>658</v>
      </c>
      <c r="J441" s="1">
        <v>5559235205</v>
      </c>
      <c r="K441" t="s">
        <v>18</v>
      </c>
      <c r="L441" t="s">
        <v>12</v>
      </c>
    </row>
    <row r="442" spans="7:12" x14ac:dyDescent="0.25">
      <c r="G442" t="s">
        <v>174</v>
      </c>
      <c r="H442" s="3">
        <v>44519</v>
      </c>
      <c r="I442" t="s">
        <v>659</v>
      </c>
      <c r="J442" s="1">
        <v>5559242727</v>
      </c>
      <c r="K442" t="s">
        <v>24</v>
      </c>
      <c r="L442" t="s">
        <v>12</v>
      </c>
    </row>
    <row r="443" spans="7:12" x14ac:dyDescent="0.25">
      <c r="G443" t="s">
        <v>246</v>
      </c>
      <c r="H443" s="3">
        <v>45389</v>
      </c>
      <c r="I443" t="s">
        <v>660</v>
      </c>
      <c r="J443" s="1">
        <v>5559244486</v>
      </c>
      <c r="K443" t="s">
        <v>24</v>
      </c>
      <c r="L443" t="s">
        <v>12</v>
      </c>
    </row>
    <row r="444" spans="7:12" x14ac:dyDescent="0.25">
      <c r="G444" t="s">
        <v>468</v>
      </c>
      <c r="H444" s="3">
        <v>44239</v>
      </c>
      <c r="I444" t="s">
        <v>661</v>
      </c>
      <c r="J444" s="1">
        <v>5559266419</v>
      </c>
      <c r="K444" t="s">
        <v>40</v>
      </c>
      <c r="L444" t="s">
        <v>8</v>
      </c>
    </row>
    <row r="445" spans="7:12" x14ac:dyDescent="0.25">
      <c r="G445" t="s">
        <v>136</v>
      </c>
      <c r="H445" s="3">
        <v>44848</v>
      </c>
      <c r="I445" t="s">
        <v>374</v>
      </c>
      <c r="J445" s="1">
        <v>5559271068</v>
      </c>
      <c r="K445" t="s">
        <v>24</v>
      </c>
      <c r="L445" t="s">
        <v>12</v>
      </c>
    </row>
    <row r="446" spans="7:12" x14ac:dyDescent="0.25">
      <c r="G446" t="s">
        <v>662</v>
      </c>
      <c r="H446" s="3">
        <v>45275</v>
      </c>
      <c r="I446" t="s">
        <v>663</v>
      </c>
      <c r="J446" s="1">
        <v>5559279696</v>
      </c>
      <c r="K446" t="s">
        <v>21</v>
      </c>
      <c r="L446" t="s">
        <v>12</v>
      </c>
    </row>
    <row r="447" spans="7:12" x14ac:dyDescent="0.25">
      <c r="G447" t="s">
        <v>454</v>
      </c>
      <c r="H447" s="3">
        <v>44742</v>
      </c>
      <c r="I447" t="s">
        <v>664</v>
      </c>
      <c r="J447" s="1">
        <v>5559285048</v>
      </c>
      <c r="K447" t="s">
        <v>155</v>
      </c>
      <c r="L447" t="s">
        <v>8</v>
      </c>
    </row>
    <row r="448" spans="7:12" x14ac:dyDescent="0.25">
      <c r="G448" t="s">
        <v>665</v>
      </c>
      <c r="H448" s="3">
        <v>44370</v>
      </c>
      <c r="I448" t="s">
        <v>666</v>
      </c>
      <c r="J448" s="1">
        <v>5559290172</v>
      </c>
      <c r="K448" t="s">
        <v>31</v>
      </c>
      <c r="L448" t="s">
        <v>12</v>
      </c>
    </row>
    <row r="449" spans="7:12" x14ac:dyDescent="0.25">
      <c r="G449" t="s">
        <v>54</v>
      </c>
      <c r="H449" s="3">
        <v>44002</v>
      </c>
      <c r="I449" t="s">
        <v>667</v>
      </c>
      <c r="J449" s="1">
        <v>5559308421</v>
      </c>
      <c r="K449" t="s">
        <v>50</v>
      </c>
      <c r="L449" t="s">
        <v>8</v>
      </c>
    </row>
    <row r="450" spans="7:12" x14ac:dyDescent="0.25">
      <c r="G450" t="s">
        <v>429</v>
      </c>
      <c r="H450" s="3">
        <v>45287</v>
      </c>
      <c r="I450" t="s">
        <v>668</v>
      </c>
      <c r="J450" s="1">
        <v>5559312131</v>
      </c>
      <c r="K450" t="s">
        <v>11</v>
      </c>
      <c r="L450" t="s">
        <v>12</v>
      </c>
    </row>
    <row r="451" spans="7:12" x14ac:dyDescent="0.25">
      <c r="G451" t="s">
        <v>16</v>
      </c>
      <c r="H451" s="3">
        <v>44484</v>
      </c>
      <c r="I451" t="s">
        <v>669</v>
      </c>
      <c r="J451" s="1">
        <v>5559322964</v>
      </c>
      <c r="K451" t="s">
        <v>18</v>
      </c>
      <c r="L451" t="s">
        <v>12</v>
      </c>
    </row>
    <row r="452" spans="7:12" x14ac:dyDescent="0.25">
      <c r="G452" t="s">
        <v>176</v>
      </c>
      <c r="H452" s="3">
        <v>45442</v>
      </c>
      <c r="I452" t="s">
        <v>670</v>
      </c>
      <c r="J452" s="1">
        <v>5559375305</v>
      </c>
      <c r="K452" t="s">
        <v>67</v>
      </c>
      <c r="L452" t="s">
        <v>8</v>
      </c>
    </row>
    <row r="453" spans="7:12" x14ac:dyDescent="0.25">
      <c r="G453" t="s">
        <v>300</v>
      </c>
      <c r="H453" s="3">
        <v>44676</v>
      </c>
      <c r="I453" t="s">
        <v>671</v>
      </c>
      <c r="J453" s="1">
        <v>5559376356</v>
      </c>
      <c r="K453" t="s">
        <v>21</v>
      </c>
      <c r="L453" t="s">
        <v>12</v>
      </c>
    </row>
    <row r="454" spans="7:12" x14ac:dyDescent="0.25">
      <c r="G454" t="s">
        <v>275</v>
      </c>
      <c r="H454" s="3">
        <v>43840</v>
      </c>
      <c r="I454" t="s">
        <v>672</v>
      </c>
      <c r="J454" s="1">
        <v>5559395647</v>
      </c>
      <c r="K454" t="s">
        <v>120</v>
      </c>
      <c r="L454" t="s">
        <v>8</v>
      </c>
    </row>
    <row r="455" spans="7:12" x14ac:dyDescent="0.25">
      <c r="G455" t="s">
        <v>269</v>
      </c>
      <c r="H455" s="3">
        <v>45369</v>
      </c>
      <c r="I455" t="s">
        <v>673</v>
      </c>
      <c r="J455" s="1">
        <v>5559396796</v>
      </c>
      <c r="K455" t="s">
        <v>101</v>
      </c>
      <c r="L455" t="s">
        <v>8</v>
      </c>
    </row>
    <row r="456" spans="7:12" x14ac:dyDescent="0.25">
      <c r="G456" t="s">
        <v>136</v>
      </c>
      <c r="H456" s="3">
        <v>44629</v>
      </c>
      <c r="I456" t="s">
        <v>674</v>
      </c>
      <c r="J456" s="1">
        <v>5559405397</v>
      </c>
      <c r="K456" t="s">
        <v>24</v>
      </c>
      <c r="L456" t="s">
        <v>12</v>
      </c>
    </row>
    <row r="457" spans="7:12" x14ac:dyDescent="0.25">
      <c r="G457" t="s">
        <v>271</v>
      </c>
      <c r="H457" s="3">
        <v>44638</v>
      </c>
      <c r="I457" t="s">
        <v>675</v>
      </c>
      <c r="J457" s="1">
        <v>5559411927</v>
      </c>
      <c r="K457" t="s">
        <v>18</v>
      </c>
      <c r="L457" t="s">
        <v>12</v>
      </c>
    </row>
    <row r="458" spans="7:12" x14ac:dyDescent="0.25">
      <c r="G458" t="s">
        <v>73</v>
      </c>
      <c r="H458" s="3">
        <v>44330</v>
      </c>
      <c r="I458" t="s">
        <v>676</v>
      </c>
      <c r="J458" s="1">
        <v>5559414762</v>
      </c>
      <c r="K458" t="s">
        <v>11</v>
      </c>
      <c r="L458" t="s">
        <v>12</v>
      </c>
    </row>
    <row r="459" spans="7:12" x14ac:dyDescent="0.25">
      <c r="G459" t="s">
        <v>677</v>
      </c>
      <c r="H459" s="3">
        <v>44195</v>
      </c>
      <c r="I459" t="s">
        <v>678</v>
      </c>
      <c r="J459" s="1">
        <v>5559415813</v>
      </c>
      <c r="K459" t="s">
        <v>58</v>
      </c>
      <c r="L459" t="s">
        <v>8</v>
      </c>
    </row>
    <row r="460" spans="7:12" x14ac:dyDescent="0.25">
      <c r="G460" t="s">
        <v>540</v>
      </c>
      <c r="H460" s="3">
        <v>44045</v>
      </c>
      <c r="I460" t="s">
        <v>679</v>
      </c>
      <c r="J460" s="1">
        <v>5559451553</v>
      </c>
      <c r="K460" t="s">
        <v>130</v>
      </c>
      <c r="L460" t="s">
        <v>8</v>
      </c>
    </row>
    <row r="461" spans="7:12" x14ac:dyDescent="0.25">
      <c r="G461" t="s">
        <v>187</v>
      </c>
      <c r="H461" s="3">
        <v>44308</v>
      </c>
      <c r="I461" t="s">
        <v>680</v>
      </c>
      <c r="J461" s="1">
        <v>5559457003</v>
      </c>
      <c r="K461" t="s">
        <v>24</v>
      </c>
      <c r="L461" t="s">
        <v>12</v>
      </c>
    </row>
    <row r="462" spans="7:12" x14ac:dyDescent="0.25">
      <c r="G462" t="s">
        <v>167</v>
      </c>
      <c r="H462" s="3">
        <v>44670</v>
      </c>
      <c r="I462" t="s">
        <v>681</v>
      </c>
      <c r="J462" s="1">
        <v>5559466125</v>
      </c>
      <c r="K462" t="s">
        <v>58</v>
      </c>
      <c r="L462" t="s">
        <v>8</v>
      </c>
    </row>
    <row r="463" spans="7:12" x14ac:dyDescent="0.25">
      <c r="G463" t="s">
        <v>682</v>
      </c>
      <c r="H463" s="3">
        <v>45364</v>
      </c>
      <c r="I463" t="s">
        <v>683</v>
      </c>
      <c r="J463" s="1">
        <v>5559472386</v>
      </c>
      <c r="K463" t="s">
        <v>64</v>
      </c>
      <c r="L463" t="s">
        <v>8</v>
      </c>
    </row>
    <row r="464" spans="7:12" x14ac:dyDescent="0.25">
      <c r="G464" t="s">
        <v>321</v>
      </c>
      <c r="H464" s="3">
        <v>44254</v>
      </c>
      <c r="I464" t="s">
        <v>684</v>
      </c>
      <c r="J464" s="1">
        <v>5559480943</v>
      </c>
      <c r="K464" t="s">
        <v>18</v>
      </c>
      <c r="L464" t="s">
        <v>12</v>
      </c>
    </row>
    <row r="465" spans="7:12" x14ac:dyDescent="0.25">
      <c r="G465" t="s">
        <v>685</v>
      </c>
      <c r="H465" s="3">
        <v>44845</v>
      </c>
      <c r="I465" t="s">
        <v>686</v>
      </c>
      <c r="J465" s="1">
        <v>5559489943</v>
      </c>
      <c r="K465" t="s">
        <v>53</v>
      </c>
      <c r="L465" t="s">
        <v>8</v>
      </c>
    </row>
    <row r="466" spans="7:12" x14ac:dyDescent="0.25">
      <c r="G466" t="s">
        <v>687</v>
      </c>
      <c r="H466" s="3">
        <v>44534</v>
      </c>
      <c r="I466" t="s">
        <v>688</v>
      </c>
      <c r="J466" s="1">
        <v>5559501828</v>
      </c>
      <c r="K466" t="s">
        <v>24</v>
      </c>
      <c r="L466" t="s">
        <v>12</v>
      </c>
    </row>
    <row r="467" spans="7:12" x14ac:dyDescent="0.25">
      <c r="G467" t="s">
        <v>160</v>
      </c>
      <c r="H467" s="3">
        <v>44364</v>
      </c>
      <c r="I467" t="s">
        <v>689</v>
      </c>
      <c r="J467" s="1">
        <v>5559523472</v>
      </c>
      <c r="K467" t="s">
        <v>101</v>
      </c>
      <c r="L467" t="s">
        <v>8</v>
      </c>
    </row>
    <row r="468" spans="7:12" x14ac:dyDescent="0.25">
      <c r="G468" t="s">
        <v>108</v>
      </c>
      <c r="H468" s="3">
        <v>44113</v>
      </c>
      <c r="I468" t="s">
        <v>690</v>
      </c>
      <c r="J468" s="1">
        <v>5559533510</v>
      </c>
      <c r="K468" t="s">
        <v>110</v>
      </c>
      <c r="L468" t="s">
        <v>8</v>
      </c>
    </row>
    <row r="469" spans="7:12" x14ac:dyDescent="0.25">
      <c r="G469" t="s">
        <v>59</v>
      </c>
      <c r="H469" s="3">
        <v>44268</v>
      </c>
      <c r="I469" t="s">
        <v>568</v>
      </c>
      <c r="J469" s="1">
        <v>5559554642</v>
      </c>
      <c r="K469" t="s">
        <v>61</v>
      </c>
      <c r="L469" t="s">
        <v>12</v>
      </c>
    </row>
    <row r="470" spans="7:12" x14ac:dyDescent="0.25">
      <c r="G470" t="s">
        <v>465</v>
      </c>
      <c r="H470" s="3">
        <v>44663</v>
      </c>
      <c r="I470" t="s">
        <v>691</v>
      </c>
      <c r="J470" s="1">
        <v>5559557006</v>
      </c>
      <c r="K470" t="s">
        <v>130</v>
      </c>
      <c r="L470" t="s">
        <v>8</v>
      </c>
    </row>
    <row r="471" spans="7:12" x14ac:dyDescent="0.25">
      <c r="G471" t="s">
        <v>379</v>
      </c>
      <c r="H471" s="3">
        <v>44579</v>
      </c>
      <c r="I471" t="s">
        <v>692</v>
      </c>
      <c r="J471" s="1">
        <v>5559576195</v>
      </c>
      <c r="K471" t="s">
        <v>130</v>
      </c>
      <c r="L471" t="s">
        <v>8</v>
      </c>
    </row>
    <row r="472" spans="7:12" x14ac:dyDescent="0.25">
      <c r="G472" t="s">
        <v>54</v>
      </c>
      <c r="H472" s="3">
        <v>44734</v>
      </c>
      <c r="I472" t="s">
        <v>693</v>
      </c>
      <c r="J472" s="1">
        <v>5559625312</v>
      </c>
      <c r="K472" t="s">
        <v>50</v>
      </c>
      <c r="L472" t="s">
        <v>8</v>
      </c>
    </row>
    <row r="473" spans="7:12" x14ac:dyDescent="0.25">
      <c r="G473" t="s">
        <v>555</v>
      </c>
      <c r="H473" s="3">
        <v>44705</v>
      </c>
      <c r="I473" t="s">
        <v>694</v>
      </c>
      <c r="J473" s="1">
        <v>5559628866</v>
      </c>
      <c r="K473" t="s">
        <v>15</v>
      </c>
      <c r="L473" t="s">
        <v>12</v>
      </c>
    </row>
    <row r="474" spans="7:12" x14ac:dyDescent="0.25">
      <c r="G474" t="s">
        <v>151</v>
      </c>
      <c r="H474" s="3">
        <v>44646</v>
      </c>
      <c r="I474" t="s">
        <v>695</v>
      </c>
      <c r="J474" s="1">
        <v>5559636971</v>
      </c>
      <c r="K474" t="s">
        <v>58</v>
      </c>
      <c r="L474" t="s">
        <v>8</v>
      </c>
    </row>
    <row r="475" spans="7:12" x14ac:dyDescent="0.25">
      <c r="G475" t="s">
        <v>626</v>
      </c>
      <c r="H475" s="3">
        <v>44083</v>
      </c>
      <c r="I475" t="s">
        <v>696</v>
      </c>
      <c r="J475" s="1">
        <v>5559694658</v>
      </c>
      <c r="K475" t="s">
        <v>24</v>
      </c>
      <c r="L475" t="s">
        <v>12</v>
      </c>
    </row>
    <row r="476" spans="7:12" x14ac:dyDescent="0.25">
      <c r="G476" t="s">
        <v>697</v>
      </c>
      <c r="H476" s="3">
        <v>44021</v>
      </c>
      <c r="I476" t="s">
        <v>698</v>
      </c>
      <c r="J476" s="1">
        <v>5559696508</v>
      </c>
      <c r="K476" t="s">
        <v>155</v>
      </c>
      <c r="L476" t="s">
        <v>8</v>
      </c>
    </row>
    <row r="477" spans="7:12" x14ac:dyDescent="0.25">
      <c r="G477" t="s">
        <v>319</v>
      </c>
      <c r="H477" s="3">
        <v>43853</v>
      </c>
      <c r="I477" t="s">
        <v>699</v>
      </c>
      <c r="J477" s="1">
        <v>5559716475</v>
      </c>
      <c r="K477" t="s">
        <v>47</v>
      </c>
      <c r="L477" t="s">
        <v>8</v>
      </c>
    </row>
    <row r="478" spans="7:12" x14ac:dyDescent="0.25">
      <c r="G478" t="s">
        <v>160</v>
      </c>
      <c r="H478" s="3">
        <v>43909</v>
      </c>
      <c r="I478" t="s">
        <v>700</v>
      </c>
      <c r="J478" s="1">
        <v>5559753237</v>
      </c>
      <c r="K478" t="s">
        <v>101</v>
      </c>
      <c r="L478" t="s">
        <v>8</v>
      </c>
    </row>
    <row r="479" spans="7:12" x14ac:dyDescent="0.25">
      <c r="G479" t="s">
        <v>136</v>
      </c>
      <c r="H479" s="3">
        <v>45075</v>
      </c>
      <c r="I479" t="s">
        <v>701</v>
      </c>
      <c r="J479" s="1">
        <v>5559801685</v>
      </c>
      <c r="K479" t="s">
        <v>24</v>
      </c>
      <c r="L479" t="s">
        <v>12</v>
      </c>
    </row>
    <row r="480" spans="7:12" x14ac:dyDescent="0.25">
      <c r="G480" t="s">
        <v>13</v>
      </c>
      <c r="H480" s="3">
        <v>45064</v>
      </c>
      <c r="I480" t="s">
        <v>702</v>
      </c>
      <c r="J480" s="1">
        <v>5559806632</v>
      </c>
      <c r="K480" t="s">
        <v>15</v>
      </c>
      <c r="L480" t="s">
        <v>12</v>
      </c>
    </row>
    <row r="481" spans="7:12" x14ac:dyDescent="0.25">
      <c r="G481" t="s">
        <v>351</v>
      </c>
      <c r="H481" s="3">
        <v>44808</v>
      </c>
      <c r="I481" t="s">
        <v>703</v>
      </c>
      <c r="J481" s="1">
        <v>5559812577</v>
      </c>
      <c r="K481" t="s">
        <v>45</v>
      </c>
      <c r="L481" t="s">
        <v>8</v>
      </c>
    </row>
    <row r="482" spans="7:12" x14ac:dyDescent="0.25">
      <c r="G482" t="s">
        <v>500</v>
      </c>
      <c r="H482" s="3">
        <v>44979</v>
      </c>
      <c r="I482" t="s">
        <v>390</v>
      </c>
      <c r="J482" s="1">
        <v>5559852704</v>
      </c>
      <c r="K482" t="s">
        <v>64</v>
      </c>
      <c r="L482" t="s">
        <v>8</v>
      </c>
    </row>
    <row r="483" spans="7:12" x14ac:dyDescent="0.25">
      <c r="G483" t="s">
        <v>704</v>
      </c>
      <c r="H483" s="3">
        <v>44715</v>
      </c>
      <c r="I483" t="s">
        <v>705</v>
      </c>
      <c r="J483" s="1">
        <v>5559904117</v>
      </c>
      <c r="K483" t="s">
        <v>133</v>
      </c>
      <c r="L483" t="s">
        <v>8</v>
      </c>
    </row>
    <row r="484" spans="7:12" x14ac:dyDescent="0.25">
      <c r="G484" t="s">
        <v>706</v>
      </c>
      <c r="H484" s="3">
        <v>44766</v>
      </c>
      <c r="I484" t="s">
        <v>707</v>
      </c>
      <c r="J484" s="1">
        <v>5559956229</v>
      </c>
      <c r="K484" t="s">
        <v>31</v>
      </c>
      <c r="L484" t="s">
        <v>12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2FAF4-0882-485B-BDCA-6A14F79D7370}">
  <dimension ref="B1:W484"/>
  <sheetViews>
    <sheetView workbookViewId="0">
      <selection activeCell="D6" sqref="D6"/>
    </sheetView>
  </sheetViews>
  <sheetFormatPr defaultRowHeight="15" x14ac:dyDescent="0.25"/>
  <cols>
    <col min="1" max="1" width="3.7109375" customWidth="1"/>
    <col min="2" max="2" width="16.5703125" customWidth="1"/>
    <col min="3" max="3" width="8.5703125" bestFit="1" customWidth="1"/>
    <col min="4" max="4" width="5.140625" bestFit="1" customWidth="1"/>
    <col min="5" max="5" width="9.140625" bestFit="1" customWidth="1"/>
    <col min="6" max="6" width="13.85546875" bestFit="1" customWidth="1"/>
    <col min="9" max="9" width="21.5703125" bestFit="1" customWidth="1"/>
    <col min="10" max="10" width="10.5703125" bestFit="1" customWidth="1"/>
    <col min="11" max="11" width="16.28515625" bestFit="1" customWidth="1"/>
    <col min="12" max="12" width="16.85546875" bestFit="1" customWidth="1"/>
    <col min="13" max="13" width="18" bestFit="1" customWidth="1"/>
    <col min="14" max="14" width="14.42578125" bestFit="1" customWidth="1"/>
    <col min="21" max="21" width="9.42578125" bestFit="1" customWidth="1"/>
  </cols>
  <sheetData>
    <row r="1" spans="2:23" s="5" customFormat="1" ht="30" customHeight="1" x14ac:dyDescent="0.35">
      <c r="B1" s="5" t="s">
        <v>722</v>
      </c>
    </row>
    <row r="3" spans="2:23" x14ac:dyDescent="0.25">
      <c r="B3" s="2" t="s">
        <v>711</v>
      </c>
      <c r="C3" s="2" t="s">
        <v>721</v>
      </c>
      <c r="D3" s="2" t="s">
        <v>723</v>
      </c>
      <c r="E3" s="2" t="s">
        <v>710</v>
      </c>
    </row>
    <row r="4" spans="2:23" x14ac:dyDescent="0.25">
      <c r="B4" t="s">
        <v>712</v>
      </c>
      <c r="C4" cm="1">
        <f t="array" ref="C4">ROWS(_xlfn._xlws.FILTER(tblContacts4[[Contact Name]:[Phone Number]],tblContacts4[Customer Name]=B4))</f>
        <v>4</v>
      </c>
      <c r="D4">
        <v>2</v>
      </c>
      <c r="E4" t="str" cm="1">
        <f t="array" ref="E4:F4">_xlfn.CHOOSEROWS(_xlfn._xlws.FILTER(tblContacts4[[Contact Name]:[Phone Number]],tblContacts4[Customer Name]=B4),D4)</f>
        <v>Justine</v>
      </c>
      <c r="F4" s="1">
        <v>5552879911</v>
      </c>
      <c r="U4" s="3"/>
    </row>
    <row r="5" spans="2:23" x14ac:dyDescent="0.25">
      <c r="B5" t="s">
        <v>108</v>
      </c>
      <c r="C5" cm="1">
        <f t="array" ref="C5">ROWS(_xlfn._xlws.FILTER(tblContacts4[[Contact Name]:[Phone Number]],tblContacts4[Customer Name]=B5))</f>
        <v>2</v>
      </c>
      <c r="D5">
        <v>2</v>
      </c>
      <c r="E5" t="str" cm="1">
        <f t="array" ref="E5:F5">_xlfn.CHOOSEROWS(_xlfn._xlws.FILTER(tblContacts4[[Contact Name]:[Phone Number]],tblContacts4[Customer Name]=B5),D5)</f>
        <v>Vivie</v>
      </c>
      <c r="F5" s="1">
        <v>5559533510</v>
      </c>
      <c r="U5" s="3"/>
    </row>
    <row r="6" spans="2:23" x14ac:dyDescent="0.25">
      <c r="B6" t="s">
        <v>111</v>
      </c>
      <c r="C6" cm="1">
        <f t="array" ref="C6">ROWS(_xlfn._xlws.FILTER(tblContacts4[[Contact Name]:[Phone Number]],tblContacts4[Customer Name]=B6))</f>
        <v>1</v>
      </c>
      <c r="D6">
        <v>1</v>
      </c>
      <c r="E6" t="str" cm="1">
        <f t="array" ref="E6:F6">_xlfn.CHOOSEROWS(_xlfn._xlws.FILTER(tblContacts4[[Contact Name]:[Phone Number]],tblContacts4[Customer Name]=B6),D6)</f>
        <v>Svend</v>
      </c>
      <c r="F6" s="1">
        <v>5552836230</v>
      </c>
      <c r="I6" t="s">
        <v>0</v>
      </c>
      <c r="J6" t="s">
        <v>708</v>
      </c>
      <c r="K6" t="s">
        <v>1</v>
      </c>
      <c r="L6" t="s">
        <v>2</v>
      </c>
      <c r="M6" t="s">
        <v>3</v>
      </c>
      <c r="N6" t="s">
        <v>4</v>
      </c>
      <c r="W6" s="2" t="s">
        <v>713</v>
      </c>
    </row>
    <row r="7" spans="2:23" x14ac:dyDescent="0.25">
      <c r="B7" t="s">
        <v>106</v>
      </c>
      <c r="C7" cm="1">
        <f t="array" ref="C7">ROWS(_xlfn._xlws.FILTER(tblContacts4[[Contact Name]:[Phone Number]],tblContacts4[Customer Name]=B7))</f>
        <v>4</v>
      </c>
      <c r="D7">
        <v>1</v>
      </c>
      <c r="E7" t="str" cm="1">
        <f t="array" ref="E7:F7">_xlfn.CHOOSEROWS(_xlfn._xlws.FILTER(tblContacts4[[Contact Name]:[Phone Number]],tblContacts4[Customer Name]=B7),D7)</f>
        <v>Jacobo</v>
      </c>
      <c r="F7" s="1">
        <v>5552820508</v>
      </c>
      <c r="I7" t="s">
        <v>5</v>
      </c>
      <c r="J7" s="3">
        <v>44932</v>
      </c>
      <c r="K7" t="s">
        <v>6</v>
      </c>
      <c r="L7" s="1">
        <v>5552031671</v>
      </c>
      <c r="M7" t="s">
        <v>7</v>
      </c>
      <c r="N7" t="s">
        <v>8</v>
      </c>
      <c r="W7" t="str" cm="1">
        <f t="array" ref="W7:W199">_xlfn._xlws.SORT(_xlfn.UNIQUE(I7:I484))</f>
        <v>Adventure Surf</v>
      </c>
    </row>
    <row r="8" spans="2:23" x14ac:dyDescent="0.25">
      <c r="B8" t="s">
        <v>114</v>
      </c>
      <c r="C8" cm="1">
        <f t="array" ref="C8">ROWS(_xlfn._xlws.FILTER(tblContacts4[[Contact Name]:[Phone Number]],tblContacts4[Customer Name]=B8))</f>
        <v>3</v>
      </c>
      <c r="D8">
        <v>1</v>
      </c>
      <c r="E8" t="str" cm="1">
        <f t="array" ref="E8:F8">_xlfn.CHOOSEROWS(_xlfn._xlws.FILTER(tblContacts4[[Contact Name]:[Phone Number]],tblContacts4[Customer Name]=B8),D8)</f>
        <v>Cris</v>
      </c>
      <c r="F8" s="1">
        <v>5552845862</v>
      </c>
      <c r="I8" t="s">
        <v>9</v>
      </c>
      <c r="J8" s="3">
        <v>44552</v>
      </c>
      <c r="K8" t="s">
        <v>10</v>
      </c>
      <c r="L8" s="1">
        <v>5552053422</v>
      </c>
      <c r="M8" t="s">
        <v>11</v>
      </c>
      <c r="N8" t="s">
        <v>12</v>
      </c>
      <c r="W8" t="str">
        <v>Aqua Edge</v>
      </c>
    </row>
    <row r="9" spans="2:23" x14ac:dyDescent="0.25">
      <c r="B9" t="s">
        <v>116</v>
      </c>
      <c r="C9" cm="1">
        <f t="array" ref="C9">ROWS(_xlfn._xlws.FILTER(tblContacts4[[Contact Name]:[Phone Number]],tblContacts4[Customer Name]=B9))</f>
        <v>2</v>
      </c>
      <c r="D9">
        <v>1</v>
      </c>
      <c r="E9" t="str" cm="1">
        <f t="array" ref="E9:F9">_xlfn.CHOOSEROWS(_xlfn._xlws.FILTER(tblContacts4[[Contact Name]:[Phone Number]],tblContacts4[Customer Name]=B9),D9)</f>
        <v>Denny</v>
      </c>
      <c r="F9" s="1">
        <v>5552850629</v>
      </c>
      <c r="I9" t="s">
        <v>13</v>
      </c>
      <c r="J9" s="3">
        <v>45031</v>
      </c>
      <c r="K9" t="s">
        <v>14</v>
      </c>
      <c r="L9" s="1">
        <v>5552086767</v>
      </c>
      <c r="M9" t="s">
        <v>15</v>
      </c>
      <c r="N9" t="s">
        <v>12</v>
      </c>
      <c r="W9" t="str">
        <v>Aqua Surf</v>
      </c>
    </row>
    <row r="10" spans="2:23" x14ac:dyDescent="0.25">
      <c r="B10" t="s">
        <v>118</v>
      </c>
      <c r="C10" cm="1">
        <f t="array" ref="C10">ROWS(_xlfn._xlws.FILTER(tblContacts4[[Contact Name]:[Phone Number]],tblContacts4[Customer Name]=B10))</f>
        <v>4</v>
      </c>
      <c r="D10">
        <v>1</v>
      </c>
      <c r="E10" t="str" cm="1">
        <f t="array" ref="E10:F10">_xlfn.CHOOSEROWS(_xlfn._xlws.FILTER(tblContacts4[[Contact Name]:[Phone Number]],tblContacts4[Customer Name]=B10),D10)</f>
        <v>Lenore</v>
      </c>
      <c r="F10" s="1">
        <v>5552856285</v>
      </c>
      <c r="I10" t="s">
        <v>712</v>
      </c>
      <c r="J10" s="3">
        <v>45366</v>
      </c>
      <c r="K10" t="s">
        <v>46</v>
      </c>
      <c r="L10" s="1">
        <v>5552264675</v>
      </c>
      <c r="M10" t="s">
        <v>47</v>
      </c>
      <c r="N10" t="s">
        <v>8</v>
      </c>
      <c r="W10" t="str">
        <v>Bayside Boards</v>
      </c>
    </row>
    <row r="11" spans="2:23" x14ac:dyDescent="0.25">
      <c r="B11" t="s">
        <v>122</v>
      </c>
      <c r="C11" cm="1">
        <f t="array" ref="C11">ROWS(_xlfn._xlws.FILTER(tblContacts4[[Contact Name]:[Phone Number]],tblContacts4[Customer Name]=B11))</f>
        <v>3</v>
      </c>
      <c r="D11">
        <v>1</v>
      </c>
      <c r="E11" t="str" cm="1">
        <f t="array" ref="E11:F11">_xlfn.CHOOSEROWS(_xlfn._xlws.FILTER(tblContacts4[[Contact Name]:[Phone Number]],tblContacts4[Customer Name]=B11),D11)</f>
        <v>Meryl</v>
      </c>
      <c r="F11" s="1">
        <v>5552970600</v>
      </c>
      <c r="I11" t="s">
        <v>234</v>
      </c>
      <c r="J11" s="3">
        <v>44967</v>
      </c>
      <c r="K11" t="s">
        <v>235</v>
      </c>
      <c r="L11" s="1">
        <v>5553839979</v>
      </c>
      <c r="M11" t="s">
        <v>67</v>
      </c>
      <c r="N11" t="s">
        <v>8</v>
      </c>
      <c r="W11" t="str">
        <v>Beach Boys Surf</v>
      </c>
    </row>
    <row r="12" spans="2:23" x14ac:dyDescent="0.25">
      <c r="B12" t="s">
        <v>124</v>
      </c>
      <c r="C12" cm="1">
        <f t="array" ref="C12">ROWS(_xlfn._xlws.FILTER(tblContacts4[[Contact Name]:[Phone Number]],tblContacts4[Customer Name]=B12))</f>
        <v>2</v>
      </c>
      <c r="D12">
        <v>1</v>
      </c>
      <c r="E12" t="str" cm="1">
        <f t="array" ref="E12:F12">_xlfn.CHOOSEROWS(_xlfn._xlws.FILTER(tblContacts4[[Contact Name]:[Phone Number]],tblContacts4[Customer Name]=B12),D12)</f>
        <v>Cori</v>
      </c>
      <c r="F12" s="1">
        <v>5553000419</v>
      </c>
      <c r="I12" t="s">
        <v>16</v>
      </c>
      <c r="J12" s="3">
        <v>44493</v>
      </c>
      <c r="K12" t="s">
        <v>17</v>
      </c>
      <c r="L12" s="1">
        <v>5552101719</v>
      </c>
      <c r="M12" t="s">
        <v>18</v>
      </c>
      <c r="N12" t="s">
        <v>12</v>
      </c>
      <c r="W12" t="str">
        <v>Beach Break Boards</v>
      </c>
    </row>
    <row r="13" spans="2:23" x14ac:dyDescent="0.25">
      <c r="B13" t="s">
        <v>234</v>
      </c>
      <c r="C13" cm="1">
        <f t="array" ref="C13">ROWS(_xlfn._xlws.FILTER(tblContacts4[[Contact Name]:[Phone Number]],tblContacts4[Customer Name]=B13))</f>
        <v>4</v>
      </c>
      <c r="D13">
        <v>1</v>
      </c>
      <c r="E13" t="str" cm="1">
        <f t="array" ref="E13:F13">_xlfn.CHOOSEROWS(_xlfn._xlws.FILTER(tblContacts4[[Contact Name]:[Phone Number]],tblContacts4[Customer Name]=B13),D13)</f>
        <v>Murdock</v>
      </c>
      <c r="F13" s="1">
        <v>5553839979</v>
      </c>
      <c r="I13" t="s">
        <v>19</v>
      </c>
      <c r="J13" s="3">
        <v>44525</v>
      </c>
      <c r="K13" t="s">
        <v>20</v>
      </c>
      <c r="L13" s="1">
        <v>5552109172</v>
      </c>
      <c r="M13" t="s">
        <v>21</v>
      </c>
      <c r="N13" t="s">
        <v>12</v>
      </c>
      <c r="W13" t="str">
        <v>Beach Breeze Surf</v>
      </c>
    </row>
    <row r="14" spans="2:23" x14ac:dyDescent="0.25">
      <c r="B14" t="s">
        <v>29</v>
      </c>
      <c r="C14" cm="1">
        <f t="array" ref="C14">ROWS(_xlfn._xlws.FILTER(tblContacts4[[Contact Name]:[Phone Number]],tblContacts4[Customer Name]=B14))</f>
        <v>4</v>
      </c>
      <c r="D14">
        <v>1</v>
      </c>
      <c r="E14" t="str" cm="1">
        <f t="array" ref="E14:F14">_xlfn.CHOOSEROWS(_xlfn._xlws.FILTER(tblContacts4[[Contact Name]:[Phone Number]],tblContacts4[Customer Name]=B14),D14)</f>
        <v>Christos</v>
      </c>
      <c r="F14" s="1">
        <v>5552156082</v>
      </c>
      <c r="I14" t="s">
        <v>22</v>
      </c>
      <c r="J14" s="3">
        <v>43839</v>
      </c>
      <c r="K14" t="s">
        <v>23</v>
      </c>
      <c r="L14" s="1">
        <v>5552143357</v>
      </c>
      <c r="M14" t="s">
        <v>24</v>
      </c>
      <c r="N14" t="s">
        <v>12</v>
      </c>
      <c r="W14" t="str">
        <v>Beach Dancer</v>
      </c>
    </row>
    <row r="15" spans="2:23" x14ac:dyDescent="0.25">
      <c r="B15" t="s">
        <v>32</v>
      </c>
      <c r="C15" cm="1">
        <f t="array" ref="C15">ROWS(_xlfn._xlws.FILTER(tblContacts4[[Contact Name]:[Phone Number]],tblContacts4[Customer Name]=B15))</f>
        <v>1</v>
      </c>
      <c r="D15">
        <v>1</v>
      </c>
      <c r="E15" t="str" cm="1">
        <f t="array" ref="E15:F15">_xlfn.CHOOSEROWS(_xlfn._xlws.FILTER(tblContacts4[[Contact Name]:[Phone Number]],tblContacts4[Customer Name]=B15),D15)</f>
        <v>Edgardo</v>
      </c>
      <c r="F15" s="1">
        <v>5552158213</v>
      </c>
      <c r="I15" t="s">
        <v>25</v>
      </c>
      <c r="J15" s="3">
        <v>44801</v>
      </c>
      <c r="K15" t="s">
        <v>26</v>
      </c>
      <c r="L15" s="1">
        <v>5552149758</v>
      </c>
      <c r="M15" t="s">
        <v>27</v>
      </c>
      <c r="N15" t="s">
        <v>28</v>
      </c>
      <c r="W15" t="str">
        <v>Beach Patrol Surf</v>
      </c>
    </row>
    <row r="16" spans="2:23" x14ac:dyDescent="0.25">
      <c r="B16" t="s">
        <v>35</v>
      </c>
      <c r="C16" cm="1">
        <f t="array" ref="C16">ROWS(_xlfn._xlws.FILTER(tblContacts4[[Contact Name]:[Phone Number]],tblContacts4[Customer Name]=B16))</f>
        <v>4</v>
      </c>
      <c r="D16">
        <v>1</v>
      </c>
      <c r="E16" t="str" cm="1">
        <f t="array" ref="E16:F16">_xlfn.CHOOSEROWS(_xlfn._xlws.FILTER(tblContacts4[[Contact Name]:[Phone Number]],tblContacts4[Customer Name]=B16),D16)</f>
        <v>Ambros</v>
      </c>
      <c r="F16" s="1">
        <v>5552161499</v>
      </c>
      <c r="I16" t="s">
        <v>234</v>
      </c>
      <c r="J16" s="3">
        <v>44373</v>
      </c>
      <c r="K16" t="s">
        <v>450</v>
      </c>
      <c r="L16" s="1">
        <v>5556386203</v>
      </c>
      <c r="M16" t="s">
        <v>67</v>
      </c>
      <c r="N16" t="s">
        <v>8</v>
      </c>
      <c r="W16" t="str">
        <v>Beach Surf Co.</v>
      </c>
    </row>
    <row r="17" spans="9:23" x14ac:dyDescent="0.25">
      <c r="I17" t="s">
        <v>29</v>
      </c>
      <c r="J17" s="3">
        <v>44772</v>
      </c>
      <c r="K17" t="s">
        <v>30</v>
      </c>
      <c r="L17" s="1">
        <v>5552156082</v>
      </c>
      <c r="M17" t="s">
        <v>31</v>
      </c>
      <c r="N17" t="s">
        <v>12</v>
      </c>
      <c r="W17" t="str">
        <v>Beach Wave</v>
      </c>
    </row>
    <row r="18" spans="9:23" x14ac:dyDescent="0.25">
      <c r="I18" t="s">
        <v>32</v>
      </c>
      <c r="J18" s="3">
        <v>44956</v>
      </c>
      <c r="K18" t="s">
        <v>33</v>
      </c>
      <c r="L18" s="1">
        <v>5552158213</v>
      </c>
      <c r="M18" t="s">
        <v>34</v>
      </c>
      <c r="N18" t="s">
        <v>12</v>
      </c>
      <c r="W18" t="str">
        <v>Beach Wind Surf</v>
      </c>
    </row>
    <row r="19" spans="9:23" x14ac:dyDescent="0.25">
      <c r="I19" t="s">
        <v>35</v>
      </c>
      <c r="J19" s="3">
        <v>43845</v>
      </c>
      <c r="K19" t="s">
        <v>36</v>
      </c>
      <c r="L19" s="1">
        <v>5552161499</v>
      </c>
      <c r="M19" t="s">
        <v>37</v>
      </c>
      <c r="N19" t="s">
        <v>8</v>
      </c>
      <c r="W19" t="str">
        <v>Beachcomber Boards</v>
      </c>
    </row>
    <row r="20" spans="9:23" x14ac:dyDescent="0.25">
      <c r="I20" t="s">
        <v>712</v>
      </c>
      <c r="J20" s="3">
        <v>45373</v>
      </c>
      <c r="K20" t="s">
        <v>121</v>
      </c>
      <c r="L20" s="1">
        <v>5552879911</v>
      </c>
      <c r="M20" t="s">
        <v>47</v>
      </c>
      <c r="N20" t="s">
        <v>8</v>
      </c>
      <c r="W20" t="str">
        <v>Beachfront Bliss</v>
      </c>
    </row>
    <row r="21" spans="9:23" x14ac:dyDescent="0.25">
      <c r="I21" t="s">
        <v>38</v>
      </c>
      <c r="J21" s="3">
        <v>45448</v>
      </c>
      <c r="K21" t="s">
        <v>39</v>
      </c>
      <c r="L21" s="1">
        <v>5552169194</v>
      </c>
      <c r="M21" t="s">
        <v>40</v>
      </c>
      <c r="N21" t="s">
        <v>8</v>
      </c>
      <c r="W21" t="str">
        <v>Beachfront Boys Surf</v>
      </c>
    </row>
    <row r="22" spans="9:23" x14ac:dyDescent="0.25">
      <c r="I22" t="s">
        <v>41</v>
      </c>
      <c r="J22" s="3">
        <v>44185</v>
      </c>
      <c r="K22" t="s">
        <v>42</v>
      </c>
      <c r="L22" s="1">
        <v>5552202998</v>
      </c>
      <c r="M22" t="s">
        <v>40</v>
      </c>
      <c r="N22" t="s">
        <v>8</v>
      </c>
      <c r="W22" t="str">
        <v>Beachfront Surf</v>
      </c>
    </row>
    <row r="23" spans="9:23" x14ac:dyDescent="0.25">
      <c r="I23" t="s">
        <v>43</v>
      </c>
      <c r="J23" s="3">
        <v>44760</v>
      </c>
      <c r="K23" t="s">
        <v>44</v>
      </c>
      <c r="L23" s="1">
        <v>5552212337</v>
      </c>
      <c r="M23" t="s">
        <v>45</v>
      </c>
      <c r="N23" t="s">
        <v>8</v>
      </c>
      <c r="W23" t="str">
        <v>Beachfront Surf Co.</v>
      </c>
    </row>
    <row r="24" spans="9:23" x14ac:dyDescent="0.25">
      <c r="I24" t="s">
        <v>48</v>
      </c>
      <c r="J24" s="3">
        <v>45195</v>
      </c>
      <c r="K24" t="s">
        <v>49</v>
      </c>
      <c r="L24" s="1">
        <v>5552267646</v>
      </c>
      <c r="M24" t="s">
        <v>50</v>
      </c>
      <c r="N24" t="s">
        <v>8</v>
      </c>
      <c r="W24" t="str">
        <v>Beachside Bliss</v>
      </c>
    </row>
    <row r="25" spans="9:23" x14ac:dyDescent="0.25">
      <c r="I25" t="s">
        <v>51</v>
      </c>
      <c r="J25" s="3">
        <v>44854</v>
      </c>
      <c r="K25" t="s">
        <v>52</v>
      </c>
      <c r="L25" s="1">
        <v>5552300019</v>
      </c>
      <c r="M25" t="s">
        <v>53</v>
      </c>
      <c r="N25" t="s">
        <v>8</v>
      </c>
      <c r="W25" t="str">
        <v>Beachside Boards</v>
      </c>
    </row>
    <row r="26" spans="9:23" x14ac:dyDescent="0.25">
      <c r="I26" t="s">
        <v>54</v>
      </c>
      <c r="J26" s="3">
        <v>44922</v>
      </c>
      <c r="K26" t="s">
        <v>55</v>
      </c>
      <c r="L26" s="1">
        <v>5552322832</v>
      </c>
      <c r="M26" t="s">
        <v>50</v>
      </c>
      <c r="N26" t="s">
        <v>8</v>
      </c>
      <c r="W26" t="str">
        <v>Beachside Shred</v>
      </c>
    </row>
    <row r="27" spans="9:23" x14ac:dyDescent="0.25">
      <c r="I27" t="s">
        <v>56</v>
      </c>
      <c r="J27" s="3">
        <v>45341</v>
      </c>
      <c r="K27" t="s">
        <v>57</v>
      </c>
      <c r="L27" s="1">
        <v>5552361740</v>
      </c>
      <c r="M27" t="s">
        <v>58</v>
      </c>
      <c r="N27" t="s">
        <v>8</v>
      </c>
      <c r="W27" t="str">
        <v>Big Surf</v>
      </c>
    </row>
    <row r="28" spans="9:23" x14ac:dyDescent="0.25">
      <c r="I28" t="s">
        <v>59</v>
      </c>
      <c r="J28" s="3">
        <v>44202</v>
      </c>
      <c r="K28" t="s">
        <v>60</v>
      </c>
      <c r="L28" s="1">
        <v>5552370438</v>
      </c>
      <c r="M28" t="s">
        <v>61</v>
      </c>
      <c r="N28" t="s">
        <v>12</v>
      </c>
      <c r="W28" t="str">
        <v>Big Wave Surf</v>
      </c>
    </row>
    <row r="29" spans="9:23" x14ac:dyDescent="0.25">
      <c r="I29" t="s">
        <v>62</v>
      </c>
      <c r="J29" s="3">
        <v>44678</v>
      </c>
      <c r="K29" t="s">
        <v>63</v>
      </c>
      <c r="L29" s="1">
        <v>5552419601</v>
      </c>
      <c r="M29" t="s">
        <v>64</v>
      </c>
      <c r="N29" t="s">
        <v>8</v>
      </c>
      <c r="W29" t="str">
        <v>Blue Crest Surf</v>
      </c>
    </row>
    <row r="30" spans="9:23" x14ac:dyDescent="0.25">
      <c r="I30" t="s">
        <v>65</v>
      </c>
      <c r="J30" s="3">
        <v>45197</v>
      </c>
      <c r="K30" t="s">
        <v>66</v>
      </c>
      <c r="L30" s="1">
        <v>5552441639</v>
      </c>
      <c r="M30" t="s">
        <v>67</v>
      </c>
      <c r="N30" t="s">
        <v>8</v>
      </c>
      <c r="W30" t="str">
        <v>Blue Horizon Surf</v>
      </c>
    </row>
    <row r="31" spans="9:23" x14ac:dyDescent="0.25">
      <c r="I31" t="s">
        <v>9</v>
      </c>
      <c r="J31" s="3">
        <v>45288</v>
      </c>
      <c r="K31" t="s">
        <v>68</v>
      </c>
      <c r="L31" s="1">
        <v>5552460300</v>
      </c>
      <c r="M31" t="s">
        <v>11</v>
      </c>
      <c r="N31" t="s">
        <v>12</v>
      </c>
      <c r="W31" t="str">
        <v>Blue Ocean Surf</v>
      </c>
    </row>
    <row r="32" spans="9:23" x14ac:dyDescent="0.25">
      <c r="I32" t="s">
        <v>69</v>
      </c>
      <c r="J32" s="3">
        <v>43913</v>
      </c>
      <c r="K32" t="s">
        <v>70</v>
      </c>
      <c r="L32" s="1">
        <v>5552467627</v>
      </c>
      <c r="M32" t="s">
        <v>18</v>
      </c>
      <c r="N32" t="s">
        <v>12</v>
      </c>
      <c r="W32" t="str">
        <v>Blue Reef Surf</v>
      </c>
    </row>
    <row r="33" spans="9:23" x14ac:dyDescent="0.25">
      <c r="I33" t="s">
        <v>71</v>
      </c>
      <c r="J33" s="3">
        <v>45215</v>
      </c>
      <c r="K33" t="s">
        <v>72</v>
      </c>
      <c r="L33" s="1">
        <v>5552473707</v>
      </c>
      <c r="M33" t="s">
        <v>37</v>
      </c>
      <c r="N33" t="s">
        <v>8</v>
      </c>
      <c r="W33" t="str">
        <v>Blue Wave Surf</v>
      </c>
    </row>
    <row r="34" spans="9:23" x14ac:dyDescent="0.25">
      <c r="I34" t="s">
        <v>73</v>
      </c>
      <c r="J34" s="3">
        <v>44155</v>
      </c>
      <c r="K34" t="s">
        <v>74</v>
      </c>
      <c r="L34" s="1">
        <v>5552492775</v>
      </c>
      <c r="M34" t="s">
        <v>11</v>
      </c>
      <c r="N34" t="s">
        <v>12</v>
      </c>
      <c r="W34" t="str">
        <v>Board Leaders</v>
      </c>
    </row>
    <row r="35" spans="9:23" x14ac:dyDescent="0.25">
      <c r="I35" t="s">
        <v>75</v>
      </c>
      <c r="J35" s="3">
        <v>45174</v>
      </c>
      <c r="K35" t="s">
        <v>76</v>
      </c>
      <c r="L35" s="1">
        <v>5552507671</v>
      </c>
      <c r="M35" t="s">
        <v>21</v>
      </c>
      <c r="N35" t="s">
        <v>12</v>
      </c>
      <c r="W35" t="str">
        <v>Board Masters</v>
      </c>
    </row>
    <row r="36" spans="9:23" x14ac:dyDescent="0.25">
      <c r="I36" t="s">
        <v>77</v>
      </c>
      <c r="J36" s="3">
        <v>44238</v>
      </c>
      <c r="K36" t="s">
        <v>78</v>
      </c>
      <c r="L36" s="1">
        <v>5552520807</v>
      </c>
      <c r="M36" t="s">
        <v>7</v>
      </c>
      <c r="N36" t="s">
        <v>8</v>
      </c>
      <c r="W36" t="str">
        <v>Boardriders Club</v>
      </c>
    </row>
    <row r="37" spans="9:23" x14ac:dyDescent="0.25">
      <c r="I37" t="s">
        <v>79</v>
      </c>
      <c r="J37" s="3">
        <v>44325</v>
      </c>
      <c r="K37" t="s">
        <v>80</v>
      </c>
      <c r="L37" s="1">
        <v>5552532426</v>
      </c>
      <c r="M37" t="s">
        <v>40</v>
      </c>
      <c r="N37" t="s">
        <v>8</v>
      </c>
      <c r="W37" t="str">
        <v>Boardriders Surf</v>
      </c>
    </row>
    <row r="38" spans="9:23" x14ac:dyDescent="0.25">
      <c r="I38" t="s">
        <v>19</v>
      </c>
      <c r="J38" s="3">
        <v>44254</v>
      </c>
      <c r="K38" t="s">
        <v>81</v>
      </c>
      <c r="L38" s="1">
        <v>5552556504</v>
      </c>
      <c r="M38" t="s">
        <v>21</v>
      </c>
      <c r="N38" t="s">
        <v>12</v>
      </c>
      <c r="W38" t="str">
        <v>Boardwalk Surf</v>
      </c>
    </row>
    <row r="39" spans="9:23" x14ac:dyDescent="0.25">
      <c r="I39" t="s">
        <v>82</v>
      </c>
      <c r="J39" s="3">
        <v>45008</v>
      </c>
      <c r="K39" t="s">
        <v>83</v>
      </c>
      <c r="L39" s="1">
        <v>5552586965</v>
      </c>
      <c r="M39" t="s">
        <v>84</v>
      </c>
      <c r="N39" t="s">
        <v>8</v>
      </c>
      <c r="W39" t="str">
        <v>Breaker Bar Surf</v>
      </c>
    </row>
    <row r="40" spans="9:23" x14ac:dyDescent="0.25">
      <c r="I40" t="s">
        <v>85</v>
      </c>
      <c r="J40" s="3">
        <v>44639</v>
      </c>
      <c r="K40" t="s">
        <v>86</v>
      </c>
      <c r="L40" s="1">
        <v>5552601007</v>
      </c>
      <c r="M40" t="s">
        <v>53</v>
      </c>
      <c r="N40" t="s">
        <v>8</v>
      </c>
      <c r="W40" t="str">
        <v>Breaker Point Surf</v>
      </c>
    </row>
    <row r="41" spans="9:23" x14ac:dyDescent="0.25">
      <c r="I41" t="s">
        <v>87</v>
      </c>
      <c r="J41" s="3">
        <v>44199</v>
      </c>
      <c r="K41" t="s">
        <v>88</v>
      </c>
      <c r="L41" s="1">
        <v>5552605482</v>
      </c>
      <c r="M41" t="s">
        <v>89</v>
      </c>
      <c r="N41" t="s">
        <v>8</v>
      </c>
      <c r="W41" t="str">
        <v>Coastal Curves</v>
      </c>
    </row>
    <row r="42" spans="9:23" x14ac:dyDescent="0.25">
      <c r="I42" t="s">
        <v>90</v>
      </c>
      <c r="J42" s="3">
        <v>45326</v>
      </c>
      <c r="K42" t="s">
        <v>91</v>
      </c>
      <c r="L42" s="1">
        <v>5552611915</v>
      </c>
      <c r="M42" t="s">
        <v>89</v>
      </c>
      <c r="N42" t="s">
        <v>8</v>
      </c>
      <c r="W42" t="str">
        <v>Coastal Wave</v>
      </c>
    </row>
    <row r="43" spans="9:23" x14ac:dyDescent="0.25">
      <c r="I43" t="s">
        <v>43</v>
      </c>
      <c r="J43" s="3">
        <v>43999</v>
      </c>
      <c r="K43" t="s">
        <v>92</v>
      </c>
      <c r="L43" s="1">
        <v>5552692975</v>
      </c>
      <c r="M43" t="s">
        <v>45</v>
      </c>
      <c r="N43" t="s">
        <v>8</v>
      </c>
      <c r="W43" t="str">
        <v>Coastline Surf</v>
      </c>
    </row>
    <row r="44" spans="9:23" x14ac:dyDescent="0.25">
      <c r="I44" t="s">
        <v>93</v>
      </c>
      <c r="J44" s="3">
        <v>44448</v>
      </c>
      <c r="K44" t="s">
        <v>94</v>
      </c>
      <c r="L44" s="1">
        <v>5552709625</v>
      </c>
      <c r="M44" t="s">
        <v>40</v>
      </c>
      <c r="N44" t="s">
        <v>8</v>
      </c>
      <c r="W44" t="str">
        <v>Coral Cove</v>
      </c>
    </row>
    <row r="45" spans="9:23" x14ac:dyDescent="0.25">
      <c r="I45" t="s">
        <v>95</v>
      </c>
      <c r="J45" s="3">
        <v>44812</v>
      </c>
      <c r="K45" t="s">
        <v>96</v>
      </c>
      <c r="L45" s="1">
        <v>5552716564</v>
      </c>
      <c r="M45" t="s">
        <v>7</v>
      </c>
      <c r="N45" t="s">
        <v>8</v>
      </c>
      <c r="W45" t="str">
        <v>Coral Surf</v>
      </c>
    </row>
    <row r="46" spans="9:23" x14ac:dyDescent="0.25">
      <c r="I46" t="s">
        <v>97</v>
      </c>
      <c r="J46" s="3">
        <v>43867</v>
      </c>
      <c r="K46" t="s">
        <v>98</v>
      </c>
      <c r="L46" s="1">
        <v>5552758045</v>
      </c>
      <c r="M46" t="s">
        <v>15</v>
      </c>
      <c r="N46" t="s">
        <v>12</v>
      </c>
      <c r="W46" t="str">
        <v>Dream Wave</v>
      </c>
    </row>
    <row r="47" spans="9:23" x14ac:dyDescent="0.25">
      <c r="I47" t="s">
        <v>99</v>
      </c>
      <c r="J47" s="3">
        <v>44636</v>
      </c>
      <c r="K47" t="s">
        <v>100</v>
      </c>
      <c r="L47" s="1">
        <v>5552767845</v>
      </c>
      <c r="M47" t="s">
        <v>101</v>
      </c>
      <c r="N47" t="s">
        <v>8</v>
      </c>
      <c r="W47" t="str">
        <v>Dune Rider Surf</v>
      </c>
    </row>
    <row r="48" spans="9:23" x14ac:dyDescent="0.25">
      <c r="I48" t="s">
        <v>102</v>
      </c>
      <c r="J48" s="3">
        <v>43973</v>
      </c>
      <c r="K48" t="s">
        <v>103</v>
      </c>
      <c r="L48" s="1">
        <v>5552771169</v>
      </c>
      <c r="M48" t="s">
        <v>84</v>
      </c>
      <c r="N48" t="s">
        <v>8</v>
      </c>
      <c r="W48" t="str">
        <v>Dune Surf</v>
      </c>
    </row>
    <row r="49" spans="9:23" x14ac:dyDescent="0.25">
      <c r="I49" t="s">
        <v>54</v>
      </c>
      <c r="J49" s="3">
        <v>45447</v>
      </c>
      <c r="K49" t="s">
        <v>104</v>
      </c>
      <c r="L49" s="1">
        <v>5552794888</v>
      </c>
      <c r="M49" t="s">
        <v>50</v>
      </c>
      <c r="N49" t="s">
        <v>8</v>
      </c>
      <c r="W49" t="str">
        <v>Endless Summer Surf</v>
      </c>
    </row>
    <row r="50" spans="9:23" x14ac:dyDescent="0.25">
      <c r="I50" t="s">
        <v>38</v>
      </c>
      <c r="J50" s="3">
        <v>43979</v>
      </c>
      <c r="K50" t="s">
        <v>105</v>
      </c>
      <c r="L50" s="1">
        <v>5552801438</v>
      </c>
      <c r="M50" t="s">
        <v>40</v>
      </c>
      <c r="N50" t="s">
        <v>8</v>
      </c>
      <c r="W50" t="str">
        <v>Epic Surf Tours</v>
      </c>
    </row>
    <row r="51" spans="9:23" x14ac:dyDescent="0.25">
      <c r="I51" t="s">
        <v>106</v>
      </c>
      <c r="J51" s="3">
        <v>44098</v>
      </c>
      <c r="K51" t="s">
        <v>107</v>
      </c>
      <c r="L51" s="1">
        <v>5552820508</v>
      </c>
      <c r="M51" t="s">
        <v>11</v>
      </c>
      <c r="N51" t="s">
        <v>12</v>
      </c>
      <c r="W51" t="str">
        <v>Epic Waves</v>
      </c>
    </row>
    <row r="52" spans="9:23" x14ac:dyDescent="0.25">
      <c r="I52" t="s">
        <v>108</v>
      </c>
      <c r="J52" s="3">
        <v>44560</v>
      </c>
      <c r="K52" t="s">
        <v>109</v>
      </c>
      <c r="L52" s="1">
        <v>5552831530</v>
      </c>
      <c r="M52" t="s">
        <v>110</v>
      </c>
      <c r="N52" t="s">
        <v>8</v>
      </c>
      <c r="W52" t="str">
        <v>Gone Surfing</v>
      </c>
    </row>
    <row r="53" spans="9:23" x14ac:dyDescent="0.25">
      <c r="I53" t="s">
        <v>111</v>
      </c>
      <c r="J53" s="3">
        <v>45037</v>
      </c>
      <c r="K53" t="s">
        <v>112</v>
      </c>
      <c r="L53" s="1">
        <v>5552836230</v>
      </c>
      <c r="M53" t="s">
        <v>27</v>
      </c>
      <c r="N53" t="s">
        <v>28</v>
      </c>
      <c r="W53" t="str">
        <v>Harbor Surf</v>
      </c>
    </row>
    <row r="54" spans="9:23" x14ac:dyDescent="0.25">
      <c r="I54" t="s">
        <v>106</v>
      </c>
      <c r="J54" s="3">
        <v>44151</v>
      </c>
      <c r="K54" t="s">
        <v>113</v>
      </c>
      <c r="L54" s="1">
        <v>5552839556</v>
      </c>
      <c r="M54" t="s">
        <v>11</v>
      </c>
      <c r="N54" t="s">
        <v>12</v>
      </c>
      <c r="W54" t="str">
        <v>Haven Surf</v>
      </c>
    </row>
    <row r="55" spans="9:23" x14ac:dyDescent="0.25">
      <c r="I55" t="s">
        <v>114</v>
      </c>
      <c r="J55" s="3">
        <v>44815</v>
      </c>
      <c r="K55" t="s">
        <v>115</v>
      </c>
      <c r="L55" s="1">
        <v>5552845862</v>
      </c>
      <c r="M55" t="s">
        <v>84</v>
      </c>
      <c r="N55" t="s">
        <v>8</v>
      </c>
      <c r="W55" t="str">
        <v>High Tide Surf</v>
      </c>
    </row>
    <row r="56" spans="9:23" x14ac:dyDescent="0.25">
      <c r="I56" t="s">
        <v>116</v>
      </c>
      <c r="J56" s="3">
        <v>45167</v>
      </c>
      <c r="K56" t="s">
        <v>117</v>
      </c>
      <c r="L56" s="1">
        <v>5552850629</v>
      </c>
      <c r="M56" t="s">
        <v>24</v>
      </c>
      <c r="N56" t="s">
        <v>12</v>
      </c>
      <c r="W56" t="str">
        <v>Horizon Surf</v>
      </c>
    </row>
    <row r="57" spans="9:23" x14ac:dyDescent="0.25">
      <c r="I57" t="s">
        <v>118</v>
      </c>
      <c r="J57" s="3">
        <v>45234</v>
      </c>
      <c r="K57" t="s">
        <v>119</v>
      </c>
      <c r="L57" s="1">
        <v>5552856285</v>
      </c>
      <c r="M57" t="s">
        <v>120</v>
      </c>
      <c r="N57" t="s">
        <v>8</v>
      </c>
      <c r="W57" t="str">
        <v>Island Waves</v>
      </c>
    </row>
    <row r="58" spans="9:23" x14ac:dyDescent="0.25">
      <c r="I58" t="s">
        <v>122</v>
      </c>
      <c r="J58" s="3">
        <v>43899</v>
      </c>
      <c r="K58" t="s">
        <v>123</v>
      </c>
      <c r="L58" s="1">
        <v>5552970600</v>
      </c>
      <c r="M58" t="s">
        <v>47</v>
      </c>
      <c r="N58" t="s">
        <v>8</v>
      </c>
      <c r="W58" t="str">
        <v>Maritime Surf</v>
      </c>
    </row>
    <row r="59" spans="9:23" x14ac:dyDescent="0.25">
      <c r="I59" t="s">
        <v>124</v>
      </c>
      <c r="J59" s="3">
        <v>45177</v>
      </c>
      <c r="K59" t="s">
        <v>125</v>
      </c>
      <c r="L59" s="1">
        <v>5553000419</v>
      </c>
      <c r="M59" t="s">
        <v>7</v>
      </c>
      <c r="N59" t="s">
        <v>8</v>
      </c>
      <c r="W59" t="str">
        <v>Mystic Surf</v>
      </c>
    </row>
    <row r="60" spans="9:23" x14ac:dyDescent="0.25">
      <c r="I60" t="s">
        <v>126</v>
      </c>
      <c r="J60" s="3">
        <v>43933</v>
      </c>
      <c r="K60" t="s">
        <v>127</v>
      </c>
      <c r="L60" s="1">
        <v>5553023763</v>
      </c>
      <c r="M60" t="s">
        <v>7</v>
      </c>
      <c r="N60" t="s">
        <v>8</v>
      </c>
      <c r="W60" t="str">
        <v>Mystic Wave</v>
      </c>
    </row>
    <row r="61" spans="9:23" x14ac:dyDescent="0.25">
      <c r="I61" t="s">
        <v>128</v>
      </c>
      <c r="J61" s="3">
        <v>43950</v>
      </c>
      <c r="K61" t="s">
        <v>129</v>
      </c>
      <c r="L61" s="1">
        <v>5553042773</v>
      </c>
      <c r="M61" t="s">
        <v>130</v>
      </c>
      <c r="N61" t="s">
        <v>8</v>
      </c>
      <c r="W61" t="str">
        <v>Ocean Bliss Surf</v>
      </c>
    </row>
    <row r="62" spans="9:23" x14ac:dyDescent="0.25">
      <c r="I62" t="s">
        <v>131</v>
      </c>
      <c r="J62" s="3">
        <v>44806</v>
      </c>
      <c r="K62" t="s">
        <v>132</v>
      </c>
      <c r="L62" s="1">
        <v>5553044604</v>
      </c>
      <c r="M62" t="s">
        <v>133</v>
      </c>
      <c r="N62" t="s">
        <v>8</v>
      </c>
      <c r="W62" t="str">
        <v>Ocean Crest</v>
      </c>
    </row>
    <row r="63" spans="9:23" x14ac:dyDescent="0.25">
      <c r="I63" t="s">
        <v>118</v>
      </c>
      <c r="J63" s="3">
        <v>44781</v>
      </c>
      <c r="K63" t="s">
        <v>134</v>
      </c>
      <c r="L63" s="1">
        <v>5553048471</v>
      </c>
      <c r="M63" t="s">
        <v>120</v>
      </c>
      <c r="N63" t="s">
        <v>8</v>
      </c>
      <c r="W63" t="str">
        <v>Ocean Explorer</v>
      </c>
    </row>
    <row r="64" spans="9:23" x14ac:dyDescent="0.25">
      <c r="I64" t="s">
        <v>77</v>
      </c>
      <c r="J64" s="3">
        <v>45298</v>
      </c>
      <c r="K64" t="s">
        <v>135</v>
      </c>
      <c r="L64" s="1">
        <v>5553074200</v>
      </c>
      <c r="M64" t="s">
        <v>7</v>
      </c>
      <c r="N64" t="s">
        <v>8</v>
      </c>
      <c r="W64" t="str">
        <v>Ocean Glide Surf</v>
      </c>
    </row>
    <row r="65" spans="9:23" x14ac:dyDescent="0.25">
      <c r="I65" t="s">
        <v>136</v>
      </c>
      <c r="J65" s="3">
        <v>44660</v>
      </c>
      <c r="K65" t="s">
        <v>137</v>
      </c>
      <c r="L65" s="1">
        <v>5553085978</v>
      </c>
      <c r="M65" t="s">
        <v>24</v>
      </c>
      <c r="N65" t="s">
        <v>12</v>
      </c>
      <c r="W65" t="str">
        <v>Ocean Line Surf</v>
      </c>
    </row>
    <row r="66" spans="9:23" x14ac:dyDescent="0.25">
      <c r="I66" t="s">
        <v>138</v>
      </c>
      <c r="J66" s="3">
        <v>44437</v>
      </c>
      <c r="K66" t="s">
        <v>139</v>
      </c>
      <c r="L66" s="1">
        <v>5553113194</v>
      </c>
      <c r="M66" t="s">
        <v>67</v>
      </c>
      <c r="N66" t="s">
        <v>8</v>
      </c>
      <c r="W66" t="str">
        <v>Ocean Mist Surf</v>
      </c>
    </row>
    <row r="67" spans="9:23" x14ac:dyDescent="0.25">
      <c r="I67" t="s">
        <v>140</v>
      </c>
      <c r="J67" s="3">
        <v>45389</v>
      </c>
      <c r="K67" t="s">
        <v>141</v>
      </c>
      <c r="L67" s="1">
        <v>5553123302</v>
      </c>
      <c r="M67" t="s">
        <v>142</v>
      </c>
      <c r="N67" t="s">
        <v>143</v>
      </c>
      <c r="W67" t="str">
        <v>Ocean Pulse</v>
      </c>
    </row>
    <row r="68" spans="9:23" x14ac:dyDescent="0.25">
      <c r="I68" t="s">
        <v>65</v>
      </c>
      <c r="J68" s="3">
        <v>43860</v>
      </c>
      <c r="K68" t="s">
        <v>144</v>
      </c>
      <c r="L68" s="1">
        <v>5553139519</v>
      </c>
      <c r="M68" t="s">
        <v>67</v>
      </c>
      <c r="N68" t="s">
        <v>8</v>
      </c>
      <c r="W68" t="str">
        <v>Ocean Retreat Surf</v>
      </c>
    </row>
    <row r="69" spans="9:23" x14ac:dyDescent="0.25">
      <c r="I69" t="s">
        <v>145</v>
      </c>
      <c r="J69" s="3">
        <v>44050</v>
      </c>
      <c r="K69" t="s">
        <v>146</v>
      </c>
      <c r="L69" s="1">
        <v>5553153919</v>
      </c>
      <c r="M69" t="s">
        <v>64</v>
      </c>
      <c r="N69" t="s">
        <v>8</v>
      </c>
      <c r="W69" t="str">
        <v>Ocean Spray Surf</v>
      </c>
    </row>
    <row r="70" spans="9:23" x14ac:dyDescent="0.25">
      <c r="I70" t="s">
        <v>147</v>
      </c>
      <c r="J70" s="3">
        <v>44993</v>
      </c>
      <c r="K70" t="s">
        <v>148</v>
      </c>
      <c r="L70" s="1">
        <v>5553166789</v>
      </c>
      <c r="M70" t="s">
        <v>37</v>
      </c>
      <c r="N70" t="s">
        <v>8</v>
      </c>
      <c r="W70" t="str">
        <v>Ocean Swell</v>
      </c>
    </row>
    <row r="71" spans="9:23" x14ac:dyDescent="0.25">
      <c r="I71" t="s">
        <v>149</v>
      </c>
      <c r="J71" s="3">
        <v>44109</v>
      </c>
      <c r="K71" t="s">
        <v>150</v>
      </c>
      <c r="L71" s="1">
        <v>5553168659</v>
      </c>
      <c r="M71" t="s">
        <v>45</v>
      </c>
      <c r="N71" t="s">
        <v>8</v>
      </c>
      <c r="W71" t="str">
        <v>Ocean Tide</v>
      </c>
    </row>
    <row r="72" spans="9:23" x14ac:dyDescent="0.25">
      <c r="I72" t="s">
        <v>151</v>
      </c>
      <c r="J72" s="3">
        <v>44159</v>
      </c>
      <c r="K72" t="s">
        <v>152</v>
      </c>
      <c r="L72" s="1">
        <v>5553175047</v>
      </c>
      <c r="M72" t="s">
        <v>58</v>
      </c>
      <c r="N72" t="s">
        <v>8</v>
      </c>
      <c r="W72" t="str">
        <v>Ocean Trail</v>
      </c>
    </row>
    <row r="73" spans="9:23" x14ac:dyDescent="0.25">
      <c r="I73" t="s">
        <v>153</v>
      </c>
      <c r="J73" s="3">
        <v>44011</v>
      </c>
      <c r="K73" t="s">
        <v>154</v>
      </c>
      <c r="L73" s="1">
        <v>5553185302</v>
      </c>
      <c r="M73" t="s">
        <v>155</v>
      </c>
      <c r="N73" t="s">
        <v>8</v>
      </c>
      <c r="W73" t="str">
        <v>Ocean Wave</v>
      </c>
    </row>
    <row r="74" spans="9:23" x14ac:dyDescent="0.25">
      <c r="I74" t="s">
        <v>156</v>
      </c>
      <c r="J74" s="3">
        <v>44992</v>
      </c>
      <c r="K74" t="s">
        <v>157</v>
      </c>
      <c r="L74" s="1">
        <v>5553192937</v>
      </c>
      <c r="M74" t="s">
        <v>21</v>
      </c>
      <c r="N74" t="s">
        <v>12</v>
      </c>
      <c r="W74" t="str">
        <v>Ocean Waves</v>
      </c>
    </row>
    <row r="75" spans="9:23" x14ac:dyDescent="0.25">
      <c r="I75" t="s">
        <v>158</v>
      </c>
      <c r="J75" s="3">
        <v>44159</v>
      </c>
      <c r="K75" t="s">
        <v>159</v>
      </c>
      <c r="L75" s="1">
        <v>5553194406</v>
      </c>
      <c r="M75" t="s">
        <v>61</v>
      </c>
      <c r="N75" t="s">
        <v>12</v>
      </c>
      <c r="W75" t="str">
        <v>Oceanâ€™s Embrace</v>
      </c>
    </row>
    <row r="76" spans="9:23" x14ac:dyDescent="0.25">
      <c r="I76" t="s">
        <v>160</v>
      </c>
      <c r="J76" s="3">
        <v>44717</v>
      </c>
      <c r="K76" t="s">
        <v>161</v>
      </c>
      <c r="L76" s="1">
        <v>5553198736</v>
      </c>
      <c r="M76" t="s">
        <v>101</v>
      </c>
      <c r="N76" t="s">
        <v>8</v>
      </c>
      <c r="W76" t="str">
        <v>Oceanfront Surf</v>
      </c>
    </row>
    <row r="77" spans="9:23" x14ac:dyDescent="0.25">
      <c r="I77" t="s">
        <v>162</v>
      </c>
      <c r="J77" s="3">
        <v>44999</v>
      </c>
      <c r="K77" t="s">
        <v>163</v>
      </c>
      <c r="L77" s="1">
        <v>5553210228</v>
      </c>
      <c r="M77" t="s">
        <v>130</v>
      </c>
      <c r="N77" t="s">
        <v>8</v>
      </c>
      <c r="W77" t="str">
        <v>Oceanic Surf</v>
      </c>
    </row>
    <row r="78" spans="9:23" x14ac:dyDescent="0.25">
      <c r="I78" t="s">
        <v>71</v>
      </c>
      <c r="J78" s="3">
        <v>43877</v>
      </c>
      <c r="K78" t="s">
        <v>164</v>
      </c>
      <c r="L78" s="1">
        <v>5553246704</v>
      </c>
      <c r="M78" t="s">
        <v>37</v>
      </c>
      <c r="N78" t="s">
        <v>8</v>
      </c>
      <c r="W78" t="str">
        <v>Ocean's Edge Surf</v>
      </c>
    </row>
    <row r="79" spans="9:23" x14ac:dyDescent="0.25">
      <c r="I79" t="s">
        <v>165</v>
      </c>
      <c r="J79" s="3">
        <v>44101</v>
      </c>
      <c r="K79" t="s">
        <v>166</v>
      </c>
      <c r="L79" s="1">
        <v>5553251907</v>
      </c>
      <c r="M79" t="s">
        <v>101</v>
      </c>
      <c r="N79" t="s">
        <v>8</v>
      </c>
      <c r="W79" t="str">
        <v>Pacific Waves</v>
      </c>
    </row>
    <row r="80" spans="9:23" x14ac:dyDescent="0.25">
      <c r="I80" t="s">
        <v>167</v>
      </c>
      <c r="J80" s="3">
        <v>45442</v>
      </c>
      <c r="K80" t="s">
        <v>168</v>
      </c>
      <c r="L80" s="1">
        <v>5553275674</v>
      </c>
      <c r="M80" t="s">
        <v>58</v>
      </c>
      <c r="N80" t="s">
        <v>8</v>
      </c>
      <c r="W80" t="str">
        <v>Paddle Love</v>
      </c>
    </row>
    <row r="81" spans="9:23" x14ac:dyDescent="0.25">
      <c r="I81" t="s">
        <v>90</v>
      </c>
      <c r="J81" s="3">
        <v>43918</v>
      </c>
      <c r="K81" t="s">
        <v>169</v>
      </c>
      <c r="L81" s="1">
        <v>5553310394</v>
      </c>
      <c r="M81" t="s">
        <v>89</v>
      </c>
      <c r="N81" t="s">
        <v>8</v>
      </c>
      <c r="W81" t="str">
        <v>Paradise Surf</v>
      </c>
    </row>
    <row r="82" spans="9:23" x14ac:dyDescent="0.25">
      <c r="I82" t="s">
        <v>170</v>
      </c>
      <c r="J82" s="3">
        <v>44146</v>
      </c>
      <c r="K82" t="s">
        <v>171</v>
      </c>
      <c r="L82" s="1">
        <v>5553318227</v>
      </c>
      <c r="M82" t="s">
        <v>172</v>
      </c>
      <c r="N82" t="s">
        <v>173</v>
      </c>
      <c r="W82" t="str">
        <v>Reef Break Boards</v>
      </c>
    </row>
    <row r="83" spans="9:23" x14ac:dyDescent="0.25">
      <c r="I83" t="s">
        <v>174</v>
      </c>
      <c r="J83" s="3">
        <v>44167</v>
      </c>
      <c r="K83" t="s">
        <v>175</v>
      </c>
      <c r="L83" s="1">
        <v>5553334967</v>
      </c>
      <c r="M83" t="s">
        <v>24</v>
      </c>
      <c r="N83" t="s">
        <v>12</v>
      </c>
      <c r="W83" t="str">
        <v>Reef Quest Surf</v>
      </c>
    </row>
    <row r="84" spans="9:23" x14ac:dyDescent="0.25">
      <c r="I84" t="s">
        <v>176</v>
      </c>
      <c r="J84" s="3">
        <v>44109</v>
      </c>
      <c r="K84" t="s">
        <v>177</v>
      </c>
      <c r="L84" s="1">
        <v>5553352771</v>
      </c>
      <c r="M84" t="s">
        <v>67</v>
      </c>
      <c r="N84" t="s">
        <v>8</v>
      </c>
      <c r="W84" t="str">
        <v>Reef Rider Surf</v>
      </c>
    </row>
    <row r="85" spans="9:23" x14ac:dyDescent="0.25">
      <c r="I85" t="s">
        <v>178</v>
      </c>
      <c r="J85" s="3">
        <v>44057</v>
      </c>
      <c r="K85" t="s">
        <v>179</v>
      </c>
      <c r="L85" s="1">
        <v>5553387731</v>
      </c>
      <c r="M85" t="s">
        <v>64</v>
      </c>
      <c r="N85" t="s">
        <v>8</v>
      </c>
      <c r="W85" t="str">
        <v>Reef Surfer</v>
      </c>
    </row>
    <row r="86" spans="9:23" x14ac:dyDescent="0.25">
      <c r="I86" t="s">
        <v>180</v>
      </c>
      <c r="J86" s="3">
        <v>45046</v>
      </c>
      <c r="K86" t="s">
        <v>181</v>
      </c>
      <c r="L86" s="1">
        <v>5553401746</v>
      </c>
      <c r="M86" t="s">
        <v>24</v>
      </c>
      <c r="N86" t="s">
        <v>12</v>
      </c>
      <c r="W86" t="str">
        <v>Ripple Surf Shop</v>
      </c>
    </row>
    <row r="87" spans="9:23" x14ac:dyDescent="0.25">
      <c r="I87" t="s">
        <v>182</v>
      </c>
      <c r="J87" s="3">
        <v>44599</v>
      </c>
      <c r="K87" t="s">
        <v>183</v>
      </c>
      <c r="L87" s="1">
        <v>5553408548</v>
      </c>
      <c r="M87" t="s">
        <v>184</v>
      </c>
      <c r="N87" t="s">
        <v>8</v>
      </c>
      <c r="W87" t="str">
        <v>Riptide Surf Shop</v>
      </c>
    </row>
    <row r="88" spans="9:23" x14ac:dyDescent="0.25">
      <c r="I88" t="s">
        <v>185</v>
      </c>
      <c r="J88" s="3">
        <v>45299</v>
      </c>
      <c r="K88" t="s">
        <v>186</v>
      </c>
      <c r="L88" s="1">
        <v>5553411895</v>
      </c>
      <c r="M88" t="s">
        <v>130</v>
      </c>
      <c r="N88" t="s">
        <v>8</v>
      </c>
      <c r="W88" t="str">
        <v>Salt Spray</v>
      </c>
    </row>
    <row r="89" spans="9:23" x14ac:dyDescent="0.25">
      <c r="I89" t="s">
        <v>187</v>
      </c>
      <c r="J89" s="3">
        <v>44852</v>
      </c>
      <c r="K89" t="s">
        <v>188</v>
      </c>
      <c r="L89" s="1">
        <v>5553422116</v>
      </c>
      <c r="M89" t="s">
        <v>24</v>
      </c>
      <c r="N89" t="s">
        <v>12</v>
      </c>
      <c r="W89" t="str">
        <v>Salt Water</v>
      </c>
    </row>
    <row r="90" spans="9:23" x14ac:dyDescent="0.25">
      <c r="I90" t="s">
        <v>189</v>
      </c>
      <c r="J90" s="3">
        <v>44512</v>
      </c>
      <c r="K90" t="s">
        <v>190</v>
      </c>
      <c r="L90" s="1">
        <v>5553422553</v>
      </c>
      <c r="M90" t="s">
        <v>191</v>
      </c>
      <c r="N90" t="s">
        <v>12</v>
      </c>
      <c r="W90" t="str">
        <v>Salty Surf</v>
      </c>
    </row>
    <row r="91" spans="9:23" x14ac:dyDescent="0.25">
      <c r="I91" t="s">
        <v>102</v>
      </c>
      <c r="J91" s="3">
        <v>45038</v>
      </c>
      <c r="K91" t="s">
        <v>192</v>
      </c>
      <c r="L91" s="1">
        <v>5553423765</v>
      </c>
      <c r="M91" t="s">
        <v>84</v>
      </c>
      <c r="N91" t="s">
        <v>8</v>
      </c>
      <c r="W91" t="str">
        <v>Sand Dune Surf</v>
      </c>
    </row>
    <row r="92" spans="9:23" x14ac:dyDescent="0.25">
      <c r="I92" t="s">
        <v>193</v>
      </c>
      <c r="J92" s="3">
        <v>44406</v>
      </c>
      <c r="K92" t="s">
        <v>194</v>
      </c>
      <c r="L92" s="1">
        <v>5553445538</v>
      </c>
      <c r="M92" t="s">
        <v>15</v>
      </c>
      <c r="N92" t="s">
        <v>12</v>
      </c>
      <c r="W92" t="str">
        <v>Sand Surf</v>
      </c>
    </row>
    <row r="93" spans="9:23" x14ac:dyDescent="0.25">
      <c r="I93" t="s">
        <v>195</v>
      </c>
      <c r="J93" s="3">
        <v>44407</v>
      </c>
      <c r="K93" t="s">
        <v>196</v>
      </c>
      <c r="L93" s="1">
        <v>5553460592</v>
      </c>
      <c r="M93" t="s">
        <v>64</v>
      </c>
      <c r="N93" t="s">
        <v>8</v>
      </c>
      <c r="W93" t="str">
        <v>Sandy Beach Surf</v>
      </c>
    </row>
    <row r="94" spans="9:23" x14ac:dyDescent="0.25">
      <c r="I94" t="s">
        <v>197</v>
      </c>
      <c r="J94" s="3">
        <v>43947</v>
      </c>
      <c r="K94" t="s">
        <v>198</v>
      </c>
      <c r="L94" s="1">
        <v>5553470498</v>
      </c>
      <c r="M94" t="s">
        <v>199</v>
      </c>
      <c r="N94" t="s">
        <v>200</v>
      </c>
      <c r="W94" t="str">
        <v>Sandy Shores Surf</v>
      </c>
    </row>
    <row r="95" spans="9:23" x14ac:dyDescent="0.25">
      <c r="I95" t="s">
        <v>201</v>
      </c>
      <c r="J95" s="3">
        <v>44417</v>
      </c>
      <c r="K95" t="s">
        <v>202</v>
      </c>
      <c r="L95" s="1">
        <v>5553475936</v>
      </c>
      <c r="M95" t="s">
        <v>203</v>
      </c>
      <c r="N95" t="s">
        <v>12</v>
      </c>
      <c r="W95" t="str">
        <v>Sea Foam Boards</v>
      </c>
    </row>
    <row r="96" spans="9:23" x14ac:dyDescent="0.25">
      <c r="I96" t="s">
        <v>151</v>
      </c>
      <c r="J96" s="3">
        <v>44546</v>
      </c>
      <c r="K96" t="s">
        <v>204</v>
      </c>
      <c r="L96" s="1">
        <v>5553507788</v>
      </c>
      <c r="M96" t="s">
        <v>58</v>
      </c>
      <c r="N96" t="s">
        <v>8</v>
      </c>
      <c r="W96" t="str">
        <v>Sea Rider Surf</v>
      </c>
    </row>
    <row r="97" spans="9:23" x14ac:dyDescent="0.25">
      <c r="I97" t="s">
        <v>205</v>
      </c>
      <c r="J97" s="3">
        <v>45058</v>
      </c>
      <c r="K97" t="s">
        <v>206</v>
      </c>
      <c r="L97" s="1">
        <v>5553512477</v>
      </c>
      <c r="M97" t="s">
        <v>7</v>
      </c>
      <c r="N97" t="s">
        <v>8</v>
      </c>
      <c r="W97" t="str">
        <v>Sea Surf Boards</v>
      </c>
    </row>
    <row r="98" spans="9:23" x14ac:dyDescent="0.25">
      <c r="I98" t="s">
        <v>207</v>
      </c>
      <c r="J98" s="3">
        <v>45246</v>
      </c>
      <c r="K98" t="s">
        <v>208</v>
      </c>
      <c r="L98" s="1">
        <v>5553512539</v>
      </c>
      <c r="M98" t="s">
        <v>89</v>
      </c>
      <c r="N98" t="s">
        <v>8</v>
      </c>
      <c r="W98" t="str">
        <v>Sea Surge</v>
      </c>
    </row>
    <row r="99" spans="9:23" x14ac:dyDescent="0.25">
      <c r="I99" t="s">
        <v>178</v>
      </c>
      <c r="J99" s="3">
        <v>44762</v>
      </c>
      <c r="K99" t="s">
        <v>209</v>
      </c>
      <c r="L99" s="1">
        <v>5553519383</v>
      </c>
      <c r="M99" t="s">
        <v>64</v>
      </c>
      <c r="N99" t="s">
        <v>8</v>
      </c>
      <c r="W99" t="str">
        <v>Sea Swell</v>
      </c>
    </row>
    <row r="100" spans="9:23" x14ac:dyDescent="0.25">
      <c r="I100" t="s">
        <v>210</v>
      </c>
      <c r="J100" s="3">
        <v>44944</v>
      </c>
      <c r="K100" t="s">
        <v>211</v>
      </c>
      <c r="L100" s="1">
        <v>5553543732</v>
      </c>
      <c r="M100" t="s">
        <v>34</v>
      </c>
      <c r="N100" t="s">
        <v>12</v>
      </c>
      <c r="W100" t="str">
        <v>Seagrass Surf</v>
      </c>
    </row>
    <row r="101" spans="9:23" x14ac:dyDescent="0.25">
      <c r="I101" t="s">
        <v>212</v>
      </c>
      <c r="J101" s="3">
        <v>43944</v>
      </c>
      <c r="K101" t="s">
        <v>213</v>
      </c>
      <c r="L101" s="1">
        <v>5553569279</v>
      </c>
      <c r="M101" t="s">
        <v>24</v>
      </c>
      <c r="N101" t="s">
        <v>12</v>
      </c>
      <c r="W101" t="str">
        <v>Seashore Surf Shop</v>
      </c>
    </row>
    <row r="102" spans="9:23" x14ac:dyDescent="0.25">
      <c r="I102" t="s">
        <v>214</v>
      </c>
      <c r="J102" s="3">
        <v>44347</v>
      </c>
      <c r="K102" t="s">
        <v>215</v>
      </c>
      <c r="L102" s="1">
        <v>5553612323</v>
      </c>
      <c r="M102" t="s">
        <v>216</v>
      </c>
      <c r="N102" t="s">
        <v>217</v>
      </c>
      <c r="W102" t="str">
        <v>Seaside Surf</v>
      </c>
    </row>
    <row r="103" spans="9:23" x14ac:dyDescent="0.25">
      <c r="I103" t="s">
        <v>218</v>
      </c>
      <c r="J103" s="3">
        <v>45227</v>
      </c>
      <c r="K103" t="s">
        <v>219</v>
      </c>
      <c r="L103" s="1">
        <v>5553612807</v>
      </c>
      <c r="M103" t="s">
        <v>45</v>
      </c>
      <c r="N103" t="s">
        <v>8</v>
      </c>
      <c r="W103" t="str">
        <v>Seaweed Surf</v>
      </c>
    </row>
    <row r="104" spans="9:23" x14ac:dyDescent="0.25">
      <c r="I104" t="s">
        <v>205</v>
      </c>
      <c r="J104" s="3">
        <v>44608</v>
      </c>
      <c r="K104" t="s">
        <v>220</v>
      </c>
      <c r="L104" s="1">
        <v>5553613500</v>
      </c>
      <c r="M104" t="s">
        <v>7</v>
      </c>
      <c r="N104" t="s">
        <v>8</v>
      </c>
      <c r="W104" t="str">
        <v>Shore Seeker</v>
      </c>
    </row>
    <row r="105" spans="9:23" x14ac:dyDescent="0.25">
      <c r="I105" t="s">
        <v>221</v>
      </c>
      <c r="J105" s="3">
        <v>44505</v>
      </c>
      <c r="K105" t="s">
        <v>222</v>
      </c>
      <c r="L105" s="1">
        <v>5553638926</v>
      </c>
      <c r="M105" t="s">
        <v>89</v>
      </c>
      <c r="N105" t="s">
        <v>8</v>
      </c>
      <c r="W105" t="str">
        <v>Shore Surf</v>
      </c>
    </row>
    <row r="106" spans="9:23" x14ac:dyDescent="0.25">
      <c r="I106" t="s">
        <v>170</v>
      </c>
      <c r="J106" s="3">
        <v>43882</v>
      </c>
      <c r="K106" t="s">
        <v>223</v>
      </c>
      <c r="L106" s="1">
        <v>5553643047</v>
      </c>
      <c r="M106" t="s">
        <v>172</v>
      </c>
      <c r="N106" t="s">
        <v>173</v>
      </c>
      <c r="W106" t="str">
        <v>Shore Surf Co.</v>
      </c>
    </row>
    <row r="107" spans="9:23" x14ac:dyDescent="0.25">
      <c r="I107" t="s">
        <v>170</v>
      </c>
      <c r="J107" s="3">
        <v>44147</v>
      </c>
      <c r="K107" t="s">
        <v>224</v>
      </c>
      <c r="L107" s="1">
        <v>5553674456</v>
      </c>
      <c r="M107" t="s">
        <v>172</v>
      </c>
      <c r="N107" t="s">
        <v>173</v>
      </c>
      <c r="W107" t="str">
        <v>Shore Thing Surf</v>
      </c>
    </row>
    <row r="108" spans="9:23" x14ac:dyDescent="0.25">
      <c r="I108" t="s">
        <v>225</v>
      </c>
      <c r="J108" s="3">
        <v>44132</v>
      </c>
      <c r="K108" t="s">
        <v>226</v>
      </c>
      <c r="L108" s="1">
        <v>5553713657</v>
      </c>
      <c r="M108" t="s">
        <v>47</v>
      </c>
      <c r="N108" t="s">
        <v>8</v>
      </c>
      <c r="W108" t="str">
        <v>Shore Things</v>
      </c>
    </row>
    <row r="109" spans="9:23" x14ac:dyDescent="0.25">
      <c r="I109" t="s">
        <v>41</v>
      </c>
      <c r="J109" s="3">
        <v>44039</v>
      </c>
      <c r="K109" t="s">
        <v>227</v>
      </c>
      <c r="L109" s="1">
        <v>5553738565</v>
      </c>
      <c r="M109" t="s">
        <v>40</v>
      </c>
      <c r="N109" t="s">
        <v>8</v>
      </c>
      <c r="W109" t="str">
        <v>Shoreline Shreds</v>
      </c>
    </row>
    <row r="110" spans="9:23" x14ac:dyDescent="0.25">
      <c r="I110" t="s">
        <v>228</v>
      </c>
      <c r="J110" s="3">
        <v>45345</v>
      </c>
      <c r="K110" t="s">
        <v>229</v>
      </c>
      <c r="L110" s="1">
        <v>5553778854</v>
      </c>
      <c r="M110" t="s">
        <v>61</v>
      </c>
      <c r="N110" t="s">
        <v>12</v>
      </c>
      <c r="W110" t="str">
        <v>Shoreline Surf</v>
      </c>
    </row>
    <row r="111" spans="9:23" x14ac:dyDescent="0.25">
      <c r="I111" t="s">
        <v>712</v>
      </c>
      <c r="J111" s="3">
        <v>44585</v>
      </c>
      <c r="K111" t="s">
        <v>230</v>
      </c>
      <c r="L111" s="1">
        <v>5553794109</v>
      </c>
      <c r="M111" t="s">
        <v>47</v>
      </c>
      <c r="N111" t="s">
        <v>8</v>
      </c>
      <c r="W111" t="str">
        <v>Shoreline Surf Co.</v>
      </c>
    </row>
    <row r="112" spans="9:23" x14ac:dyDescent="0.25">
      <c r="I112" t="s">
        <v>128</v>
      </c>
      <c r="J112" s="3">
        <v>45140</v>
      </c>
      <c r="K112" t="s">
        <v>231</v>
      </c>
      <c r="L112" s="1">
        <v>5553801503</v>
      </c>
      <c r="M112" t="s">
        <v>130</v>
      </c>
      <c r="N112" t="s">
        <v>8</v>
      </c>
      <c r="W112" t="str">
        <v>Sunset Surf Shop</v>
      </c>
    </row>
    <row r="113" spans="9:23" x14ac:dyDescent="0.25">
      <c r="I113" t="s">
        <v>205</v>
      </c>
      <c r="J113" s="3">
        <v>44878</v>
      </c>
      <c r="K113" t="s">
        <v>127</v>
      </c>
      <c r="L113" s="1">
        <v>5553815626</v>
      </c>
      <c r="M113" t="s">
        <v>7</v>
      </c>
      <c r="N113" t="s">
        <v>8</v>
      </c>
      <c r="W113" t="str">
        <v>Surf &amp; Sand Adventures</v>
      </c>
    </row>
    <row r="114" spans="9:23" x14ac:dyDescent="0.25">
      <c r="I114" t="s">
        <v>232</v>
      </c>
      <c r="J114" s="3">
        <v>44635</v>
      </c>
      <c r="K114" t="s">
        <v>233</v>
      </c>
      <c r="L114" s="1">
        <v>5553832020</v>
      </c>
      <c r="M114" t="s">
        <v>191</v>
      </c>
      <c r="N114" t="s">
        <v>12</v>
      </c>
      <c r="W114" t="str">
        <v>Surf Adventure</v>
      </c>
    </row>
    <row r="115" spans="9:23" x14ac:dyDescent="0.25">
      <c r="I115" t="s">
        <v>236</v>
      </c>
      <c r="J115" s="3">
        <v>44366</v>
      </c>
      <c r="K115" t="s">
        <v>237</v>
      </c>
      <c r="L115" s="1">
        <v>5553845777</v>
      </c>
      <c r="M115" t="s">
        <v>15</v>
      </c>
      <c r="N115" t="s">
        <v>12</v>
      </c>
      <c r="W115" t="str">
        <v>Surf and Sand</v>
      </c>
    </row>
    <row r="116" spans="9:23" x14ac:dyDescent="0.25">
      <c r="I116" t="s">
        <v>114</v>
      </c>
      <c r="J116" s="3">
        <v>45148</v>
      </c>
      <c r="K116" t="s">
        <v>238</v>
      </c>
      <c r="L116" s="1">
        <v>5553861812</v>
      </c>
      <c r="M116" t="s">
        <v>84</v>
      </c>
      <c r="N116" t="s">
        <v>8</v>
      </c>
      <c r="W116" t="str">
        <v>Surf Bliss</v>
      </c>
    </row>
    <row r="117" spans="9:23" x14ac:dyDescent="0.25">
      <c r="I117" t="s">
        <v>239</v>
      </c>
      <c r="J117" s="3">
        <v>45235</v>
      </c>
      <c r="K117" t="s">
        <v>240</v>
      </c>
      <c r="L117" s="1">
        <v>5553866528</v>
      </c>
      <c r="M117" t="s">
        <v>67</v>
      </c>
      <c r="N117" t="s">
        <v>8</v>
      </c>
      <c r="W117" t="str">
        <v>Surf City</v>
      </c>
    </row>
    <row r="118" spans="9:23" x14ac:dyDescent="0.25">
      <c r="I118" t="s">
        <v>182</v>
      </c>
      <c r="J118" s="3">
        <v>44849</v>
      </c>
      <c r="K118" t="s">
        <v>241</v>
      </c>
      <c r="L118" s="1">
        <v>5553894358</v>
      </c>
      <c r="M118" t="s">
        <v>184</v>
      </c>
      <c r="N118" t="s">
        <v>8</v>
      </c>
      <c r="W118" t="str">
        <v>Surf Coast</v>
      </c>
    </row>
    <row r="119" spans="9:23" x14ac:dyDescent="0.25">
      <c r="I119" t="s">
        <v>242</v>
      </c>
      <c r="J119" s="3">
        <v>44391</v>
      </c>
      <c r="K119" t="s">
        <v>243</v>
      </c>
      <c r="L119" s="1">
        <v>5553913799</v>
      </c>
      <c r="M119" t="s">
        <v>67</v>
      </c>
      <c r="N119" t="s">
        <v>8</v>
      </c>
      <c r="W119" t="str">
        <v>Surf Crafters</v>
      </c>
    </row>
    <row r="120" spans="9:23" x14ac:dyDescent="0.25">
      <c r="I120" t="s">
        <v>244</v>
      </c>
      <c r="J120" s="3">
        <v>44815</v>
      </c>
      <c r="K120" t="s">
        <v>245</v>
      </c>
      <c r="L120" s="1">
        <v>5553922380</v>
      </c>
      <c r="M120" t="s">
        <v>11</v>
      </c>
      <c r="N120" t="s">
        <v>12</v>
      </c>
      <c r="W120" t="str">
        <v>Surf Crafts</v>
      </c>
    </row>
    <row r="121" spans="9:23" x14ac:dyDescent="0.25">
      <c r="I121" t="s">
        <v>246</v>
      </c>
      <c r="J121" s="3">
        <v>45228</v>
      </c>
      <c r="K121" t="s">
        <v>247</v>
      </c>
      <c r="L121" s="1">
        <v>5553933262</v>
      </c>
      <c r="M121" t="s">
        <v>24</v>
      </c>
      <c r="N121" t="s">
        <v>12</v>
      </c>
      <c r="W121" t="str">
        <v>Surf Creations</v>
      </c>
    </row>
    <row r="122" spans="9:23" x14ac:dyDescent="0.25">
      <c r="I122" t="s">
        <v>248</v>
      </c>
      <c r="J122" s="3">
        <v>44146</v>
      </c>
      <c r="K122" t="s">
        <v>249</v>
      </c>
      <c r="L122" s="1">
        <v>5553940626</v>
      </c>
      <c r="M122" t="s">
        <v>250</v>
      </c>
      <c r="N122" t="s">
        <v>251</v>
      </c>
      <c r="W122" t="str">
        <v>Surf Culture</v>
      </c>
    </row>
    <row r="123" spans="9:23" x14ac:dyDescent="0.25">
      <c r="I123" t="s">
        <v>252</v>
      </c>
      <c r="J123" s="3">
        <v>44527</v>
      </c>
      <c r="K123" t="s">
        <v>253</v>
      </c>
      <c r="L123" s="1">
        <v>5553957271</v>
      </c>
      <c r="M123" t="s">
        <v>64</v>
      </c>
      <c r="N123" t="s">
        <v>8</v>
      </c>
      <c r="W123" t="str">
        <v>Surf Discoveries</v>
      </c>
    </row>
    <row r="124" spans="9:23" x14ac:dyDescent="0.25">
      <c r="I124" t="s">
        <v>254</v>
      </c>
      <c r="J124" s="3">
        <v>44176</v>
      </c>
      <c r="K124" t="s">
        <v>255</v>
      </c>
      <c r="L124" s="1">
        <v>5553972593</v>
      </c>
      <c r="M124" t="s">
        <v>133</v>
      </c>
      <c r="N124" t="s">
        <v>8</v>
      </c>
      <c r="W124" t="str">
        <v>Surf Dream</v>
      </c>
    </row>
    <row r="125" spans="9:23" x14ac:dyDescent="0.25">
      <c r="I125" t="s">
        <v>256</v>
      </c>
      <c r="J125" s="3">
        <v>44812</v>
      </c>
      <c r="K125" t="s">
        <v>257</v>
      </c>
      <c r="L125" s="1">
        <v>5553994887</v>
      </c>
      <c r="M125" t="s">
        <v>7</v>
      </c>
      <c r="N125" t="s">
        <v>8</v>
      </c>
      <c r="W125" t="str">
        <v>Surf Drift</v>
      </c>
    </row>
    <row r="126" spans="9:23" x14ac:dyDescent="0.25">
      <c r="I126" t="s">
        <v>51</v>
      </c>
      <c r="J126" s="3">
        <v>44273</v>
      </c>
      <c r="K126" t="s">
        <v>258</v>
      </c>
      <c r="L126" s="1">
        <v>5553998792</v>
      </c>
      <c r="M126" t="s">
        <v>53</v>
      </c>
      <c r="N126" t="s">
        <v>8</v>
      </c>
      <c r="W126" t="str">
        <v>Surf Echo</v>
      </c>
    </row>
    <row r="127" spans="9:23" x14ac:dyDescent="0.25">
      <c r="I127" t="s">
        <v>140</v>
      </c>
      <c r="J127" s="3">
        <v>45149</v>
      </c>
      <c r="K127" t="s">
        <v>259</v>
      </c>
      <c r="L127" s="1">
        <v>5554017616</v>
      </c>
      <c r="M127" t="s">
        <v>142</v>
      </c>
      <c r="N127" t="s">
        <v>143</v>
      </c>
      <c r="W127" t="str">
        <v>Surf Escape</v>
      </c>
    </row>
    <row r="128" spans="9:23" x14ac:dyDescent="0.25">
      <c r="I128" t="s">
        <v>260</v>
      </c>
      <c r="J128" s="3">
        <v>44707</v>
      </c>
      <c r="K128" t="s">
        <v>261</v>
      </c>
      <c r="L128" s="1">
        <v>5554036054</v>
      </c>
      <c r="M128" t="s">
        <v>64</v>
      </c>
      <c r="N128" t="s">
        <v>8</v>
      </c>
      <c r="W128" t="str">
        <v>Surf Essentials</v>
      </c>
    </row>
    <row r="129" spans="9:23" x14ac:dyDescent="0.25">
      <c r="I129" t="s">
        <v>262</v>
      </c>
      <c r="J129" s="3">
        <v>44062</v>
      </c>
      <c r="K129" t="s">
        <v>263</v>
      </c>
      <c r="L129" s="1">
        <v>5554055305</v>
      </c>
      <c r="M129" t="s">
        <v>40</v>
      </c>
      <c r="N129" t="s">
        <v>8</v>
      </c>
      <c r="W129" t="str">
        <v>Surf Expedition</v>
      </c>
    </row>
    <row r="130" spans="9:23" x14ac:dyDescent="0.25">
      <c r="I130" t="s">
        <v>197</v>
      </c>
      <c r="J130" s="3">
        <v>45358</v>
      </c>
      <c r="K130" t="s">
        <v>264</v>
      </c>
      <c r="L130" s="1">
        <v>5554074982</v>
      </c>
      <c r="M130" t="s">
        <v>199</v>
      </c>
      <c r="N130" t="s">
        <v>200</v>
      </c>
      <c r="W130" t="str">
        <v>Surf Frenzy</v>
      </c>
    </row>
    <row r="131" spans="9:23" x14ac:dyDescent="0.25">
      <c r="I131" t="s">
        <v>265</v>
      </c>
      <c r="J131" s="3">
        <v>44160</v>
      </c>
      <c r="K131" t="s">
        <v>266</v>
      </c>
      <c r="L131" s="1">
        <v>5554083877</v>
      </c>
      <c r="M131" t="s">
        <v>34</v>
      </c>
      <c r="N131" t="s">
        <v>12</v>
      </c>
      <c r="W131" t="str">
        <v>Surf Gateway</v>
      </c>
    </row>
    <row r="132" spans="9:23" x14ac:dyDescent="0.25">
      <c r="I132" t="s">
        <v>267</v>
      </c>
      <c r="J132" s="3">
        <v>44751</v>
      </c>
      <c r="K132" t="s">
        <v>268</v>
      </c>
      <c r="L132" s="1">
        <v>5554122084</v>
      </c>
      <c r="M132" t="s">
        <v>11</v>
      </c>
      <c r="N132" t="s">
        <v>12</v>
      </c>
      <c r="W132" t="str">
        <v>Surf Gear Essentials</v>
      </c>
    </row>
    <row r="133" spans="9:23" x14ac:dyDescent="0.25">
      <c r="I133" t="s">
        <v>269</v>
      </c>
      <c r="J133" s="3">
        <v>44961</v>
      </c>
      <c r="K133" t="s">
        <v>270</v>
      </c>
      <c r="L133" s="1">
        <v>5554144198</v>
      </c>
      <c r="M133" t="s">
        <v>101</v>
      </c>
      <c r="N133" t="s">
        <v>8</v>
      </c>
      <c r="W133" t="str">
        <v>Surf Haven Co.</v>
      </c>
    </row>
    <row r="134" spans="9:23" x14ac:dyDescent="0.25">
      <c r="I134" t="s">
        <v>271</v>
      </c>
      <c r="J134" s="3">
        <v>45422</v>
      </c>
      <c r="K134" t="s">
        <v>272</v>
      </c>
      <c r="L134" s="1">
        <v>5554147481</v>
      </c>
      <c r="M134" t="s">
        <v>18</v>
      </c>
      <c r="N134" t="s">
        <v>12</v>
      </c>
      <c r="W134" t="str">
        <v>Surf Lifestyle</v>
      </c>
    </row>
    <row r="135" spans="9:23" x14ac:dyDescent="0.25">
      <c r="I135" t="s">
        <v>273</v>
      </c>
      <c r="J135" s="3">
        <v>44920</v>
      </c>
      <c r="K135" t="s">
        <v>274</v>
      </c>
      <c r="L135" s="1">
        <v>5554177531</v>
      </c>
      <c r="M135" t="s">
        <v>45</v>
      </c>
      <c r="N135" t="s">
        <v>8</v>
      </c>
      <c r="W135" t="str">
        <v>Surf Melody</v>
      </c>
    </row>
    <row r="136" spans="9:23" x14ac:dyDescent="0.25">
      <c r="I136" t="s">
        <v>275</v>
      </c>
      <c r="J136" s="3">
        <v>44312</v>
      </c>
      <c r="K136" t="s">
        <v>276</v>
      </c>
      <c r="L136" s="1">
        <v>5554190164</v>
      </c>
      <c r="M136" t="s">
        <v>120</v>
      </c>
      <c r="N136" t="s">
        <v>8</v>
      </c>
      <c r="W136" t="str">
        <v>Surf Metropolis</v>
      </c>
    </row>
    <row r="137" spans="9:23" x14ac:dyDescent="0.25">
      <c r="I137" t="s">
        <v>277</v>
      </c>
      <c r="J137" s="3">
        <v>44985</v>
      </c>
      <c r="K137" t="s">
        <v>278</v>
      </c>
      <c r="L137" s="1">
        <v>5554198246</v>
      </c>
      <c r="M137" t="s">
        <v>184</v>
      </c>
      <c r="N137" t="s">
        <v>8</v>
      </c>
      <c r="W137" t="str">
        <v>Surf 'N Shore</v>
      </c>
    </row>
    <row r="138" spans="9:23" x14ac:dyDescent="0.25">
      <c r="I138" t="s">
        <v>138</v>
      </c>
      <c r="J138" s="3">
        <v>44497</v>
      </c>
      <c r="K138" t="s">
        <v>279</v>
      </c>
      <c r="L138" s="1">
        <v>5554246504</v>
      </c>
      <c r="M138" t="s">
        <v>67</v>
      </c>
      <c r="N138" t="s">
        <v>8</v>
      </c>
      <c r="W138" t="str">
        <v>Surf Nest</v>
      </c>
    </row>
    <row r="139" spans="9:23" x14ac:dyDescent="0.25">
      <c r="I139" t="s">
        <v>280</v>
      </c>
      <c r="J139" s="3">
        <v>43852</v>
      </c>
      <c r="K139" t="s">
        <v>281</v>
      </c>
      <c r="L139" s="1">
        <v>5554293605</v>
      </c>
      <c r="M139" t="s">
        <v>203</v>
      </c>
      <c r="N139" t="s">
        <v>12</v>
      </c>
      <c r="W139" t="str">
        <v>Surf Odyssey</v>
      </c>
    </row>
    <row r="140" spans="9:23" x14ac:dyDescent="0.25">
      <c r="I140" t="s">
        <v>282</v>
      </c>
      <c r="J140" s="3">
        <v>45129</v>
      </c>
      <c r="K140" t="s">
        <v>283</v>
      </c>
      <c r="L140" s="1">
        <v>5554318817</v>
      </c>
      <c r="M140" t="s">
        <v>61</v>
      </c>
      <c r="N140" t="s">
        <v>12</v>
      </c>
      <c r="W140" t="str">
        <v>Surf Paradise</v>
      </c>
    </row>
    <row r="141" spans="9:23" x14ac:dyDescent="0.25">
      <c r="I141" t="s">
        <v>284</v>
      </c>
      <c r="J141" s="3">
        <v>44757</v>
      </c>
      <c r="K141" t="s">
        <v>285</v>
      </c>
      <c r="L141" s="1">
        <v>5554338478</v>
      </c>
      <c r="M141" t="s">
        <v>58</v>
      </c>
      <c r="N141" t="s">
        <v>8</v>
      </c>
      <c r="W141" t="str">
        <v>Surf Resonance</v>
      </c>
    </row>
    <row r="142" spans="9:23" x14ac:dyDescent="0.25">
      <c r="I142" t="s">
        <v>38</v>
      </c>
      <c r="J142" s="3">
        <v>44734</v>
      </c>
      <c r="K142" t="s">
        <v>286</v>
      </c>
      <c r="L142" s="1">
        <v>5554342980</v>
      </c>
      <c r="M142" t="s">
        <v>40</v>
      </c>
      <c r="N142" t="s">
        <v>8</v>
      </c>
      <c r="W142" t="str">
        <v>Surf Retreat</v>
      </c>
    </row>
    <row r="143" spans="9:23" x14ac:dyDescent="0.25">
      <c r="I143" t="s">
        <v>85</v>
      </c>
      <c r="J143" s="3">
        <v>44759</v>
      </c>
      <c r="K143" t="s">
        <v>287</v>
      </c>
      <c r="L143" s="1">
        <v>5554355885</v>
      </c>
      <c r="M143" t="s">
        <v>53</v>
      </c>
      <c r="N143" t="s">
        <v>8</v>
      </c>
      <c r="W143" t="str">
        <v>Surf Rider</v>
      </c>
    </row>
    <row r="144" spans="9:23" x14ac:dyDescent="0.25">
      <c r="I144" t="s">
        <v>195</v>
      </c>
      <c r="J144" s="3">
        <v>44589</v>
      </c>
      <c r="K144" t="s">
        <v>288</v>
      </c>
      <c r="L144" s="1">
        <v>5554360231</v>
      </c>
      <c r="M144" t="s">
        <v>64</v>
      </c>
      <c r="N144" t="s">
        <v>8</v>
      </c>
      <c r="W144" t="str">
        <v>Surf Safari</v>
      </c>
    </row>
    <row r="145" spans="9:23" x14ac:dyDescent="0.25">
      <c r="I145" t="s">
        <v>182</v>
      </c>
      <c r="J145" s="3">
        <v>44563</v>
      </c>
      <c r="K145" t="s">
        <v>289</v>
      </c>
      <c r="L145" s="1">
        <v>5554379089</v>
      </c>
      <c r="M145" t="s">
        <v>184</v>
      </c>
      <c r="N145" t="s">
        <v>8</v>
      </c>
      <c r="W145" t="str">
        <v>Surf Sanctuary</v>
      </c>
    </row>
    <row r="146" spans="9:23" x14ac:dyDescent="0.25">
      <c r="I146" t="s">
        <v>712</v>
      </c>
      <c r="J146" s="3">
        <v>44523</v>
      </c>
      <c r="K146" t="s">
        <v>290</v>
      </c>
      <c r="L146" s="1">
        <v>5554385379</v>
      </c>
      <c r="M146" t="s">
        <v>47</v>
      </c>
      <c r="N146" t="s">
        <v>8</v>
      </c>
      <c r="W146" t="str">
        <v>Surf Seekers</v>
      </c>
    </row>
    <row r="147" spans="9:23" x14ac:dyDescent="0.25">
      <c r="I147" t="s">
        <v>273</v>
      </c>
      <c r="J147" s="3">
        <v>44626</v>
      </c>
      <c r="K147" t="s">
        <v>150</v>
      </c>
      <c r="L147" s="1">
        <v>5554425603</v>
      </c>
      <c r="M147" t="s">
        <v>45</v>
      </c>
      <c r="N147" t="s">
        <v>8</v>
      </c>
      <c r="W147" t="str">
        <v>Surf Splash</v>
      </c>
    </row>
    <row r="148" spans="9:23" x14ac:dyDescent="0.25">
      <c r="I148" t="s">
        <v>187</v>
      </c>
      <c r="J148" s="3">
        <v>44979</v>
      </c>
      <c r="K148" t="s">
        <v>291</v>
      </c>
      <c r="L148" s="1">
        <v>5554431279</v>
      </c>
      <c r="M148" t="s">
        <v>24</v>
      </c>
      <c r="N148" t="s">
        <v>12</v>
      </c>
      <c r="W148" t="str">
        <v>Surf Spot</v>
      </c>
    </row>
    <row r="149" spans="9:23" x14ac:dyDescent="0.25">
      <c r="I149" t="s">
        <v>292</v>
      </c>
      <c r="J149" s="3">
        <v>44431</v>
      </c>
      <c r="K149" t="s">
        <v>293</v>
      </c>
      <c r="L149" s="1">
        <v>5554477876</v>
      </c>
      <c r="M149" t="s">
        <v>50</v>
      </c>
      <c r="N149" t="s">
        <v>8</v>
      </c>
      <c r="W149" t="str">
        <v>Surf Station</v>
      </c>
    </row>
    <row r="150" spans="9:23" x14ac:dyDescent="0.25">
      <c r="I150" t="s">
        <v>228</v>
      </c>
      <c r="J150" s="3">
        <v>44272</v>
      </c>
      <c r="K150" t="s">
        <v>181</v>
      </c>
      <c r="L150" s="1">
        <v>5554479623</v>
      </c>
      <c r="M150" t="s">
        <v>61</v>
      </c>
      <c r="N150" t="s">
        <v>12</v>
      </c>
      <c r="W150" t="str">
        <v>Surf Symphony</v>
      </c>
    </row>
    <row r="151" spans="9:23" x14ac:dyDescent="0.25">
      <c r="I151" t="s">
        <v>75</v>
      </c>
      <c r="J151" s="3">
        <v>45466</v>
      </c>
      <c r="K151" t="s">
        <v>294</v>
      </c>
      <c r="L151" s="1">
        <v>5554480501</v>
      </c>
      <c r="M151" t="s">
        <v>21</v>
      </c>
      <c r="N151" t="s">
        <v>12</v>
      </c>
      <c r="W151" t="str">
        <v>Surf the Sea</v>
      </c>
    </row>
    <row r="152" spans="9:23" x14ac:dyDescent="0.25">
      <c r="I152" t="s">
        <v>140</v>
      </c>
      <c r="J152" s="3">
        <v>44960</v>
      </c>
      <c r="K152" t="s">
        <v>295</v>
      </c>
      <c r="L152" s="1">
        <v>5554493881</v>
      </c>
      <c r="M152" t="s">
        <v>142</v>
      </c>
      <c r="N152" t="s">
        <v>143</v>
      </c>
      <c r="W152" t="str">
        <v>Surf Thrill</v>
      </c>
    </row>
    <row r="153" spans="9:23" x14ac:dyDescent="0.25">
      <c r="I153" t="s">
        <v>271</v>
      </c>
      <c r="J153" s="3">
        <v>45151</v>
      </c>
      <c r="K153" t="s">
        <v>296</v>
      </c>
      <c r="L153" s="1">
        <v>5554528689</v>
      </c>
      <c r="M153" t="s">
        <v>18</v>
      </c>
      <c r="N153" t="s">
        <v>12</v>
      </c>
      <c r="W153" t="str">
        <v>Surf Tradewinds</v>
      </c>
    </row>
    <row r="154" spans="9:23" x14ac:dyDescent="0.25">
      <c r="I154" t="s">
        <v>102</v>
      </c>
      <c r="J154" s="3">
        <v>45059</v>
      </c>
      <c r="K154" t="s">
        <v>297</v>
      </c>
      <c r="L154" s="1">
        <v>5554585165</v>
      </c>
      <c r="M154" t="s">
        <v>84</v>
      </c>
      <c r="N154" t="s">
        <v>8</v>
      </c>
      <c r="W154" t="str">
        <v>Surf Vibe</v>
      </c>
    </row>
    <row r="155" spans="9:23" x14ac:dyDescent="0.25">
      <c r="I155" t="s">
        <v>298</v>
      </c>
      <c r="J155" s="3">
        <v>44875</v>
      </c>
      <c r="K155" t="s">
        <v>299</v>
      </c>
      <c r="L155" s="1">
        <v>5554604508</v>
      </c>
      <c r="M155" t="s">
        <v>130</v>
      </c>
      <c r="N155" t="s">
        <v>8</v>
      </c>
      <c r="W155" t="str">
        <v>Surf Wanderer</v>
      </c>
    </row>
    <row r="156" spans="9:23" x14ac:dyDescent="0.25">
      <c r="I156" t="s">
        <v>300</v>
      </c>
      <c r="J156" s="3">
        <v>44063</v>
      </c>
      <c r="K156" t="s">
        <v>301</v>
      </c>
      <c r="L156" s="1">
        <v>5554619518</v>
      </c>
      <c r="M156" t="s">
        <v>21</v>
      </c>
      <c r="N156" t="s">
        <v>12</v>
      </c>
      <c r="W156" t="str">
        <v>Surf Zone</v>
      </c>
    </row>
    <row r="157" spans="9:23" x14ac:dyDescent="0.25">
      <c r="I157" t="s">
        <v>16</v>
      </c>
      <c r="J157" s="3">
        <v>44519</v>
      </c>
      <c r="K157" t="s">
        <v>302</v>
      </c>
      <c r="L157" s="1">
        <v>5554623280</v>
      </c>
      <c r="M157" t="s">
        <v>18</v>
      </c>
      <c r="N157" t="s">
        <v>12</v>
      </c>
      <c r="W157" t="str">
        <v>Surfer's Point</v>
      </c>
    </row>
    <row r="158" spans="9:23" x14ac:dyDescent="0.25">
      <c r="I158" t="s">
        <v>126</v>
      </c>
      <c r="J158" s="3">
        <v>45298</v>
      </c>
      <c r="K158" t="s">
        <v>303</v>
      </c>
      <c r="L158" s="1">
        <v>5554635842</v>
      </c>
      <c r="M158" t="s">
        <v>7</v>
      </c>
      <c r="N158" t="s">
        <v>8</v>
      </c>
      <c r="W158" t="str">
        <v>Surfing Spot</v>
      </c>
    </row>
    <row r="159" spans="9:23" x14ac:dyDescent="0.25">
      <c r="I159" t="s">
        <v>304</v>
      </c>
      <c r="J159" s="3">
        <v>44215</v>
      </c>
      <c r="K159" t="s">
        <v>305</v>
      </c>
      <c r="L159" s="1">
        <v>5554646543</v>
      </c>
      <c r="M159" t="s">
        <v>45</v>
      </c>
      <c r="N159" t="s">
        <v>8</v>
      </c>
      <c r="W159" t="str">
        <v>Surfside Shack</v>
      </c>
    </row>
    <row r="160" spans="9:23" x14ac:dyDescent="0.25">
      <c r="I160" t="s">
        <v>25</v>
      </c>
      <c r="J160" s="3">
        <v>44925</v>
      </c>
      <c r="K160" t="s">
        <v>306</v>
      </c>
      <c r="L160" s="1">
        <v>5554693093</v>
      </c>
      <c r="M160" t="s">
        <v>27</v>
      </c>
      <c r="N160" t="s">
        <v>28</v>
      </c>
      <c r="W160" t="str">
        <v>Swell Surf Co.</v>
      </c>
    </row>
    <row r="161" spans="9:23" x14ac:dyDescent="0.25">
      <c r="I161" t="s">
        <v>189</v>
      </c>
      <c r="J161" s="3">
        <v>45333</v>
      </c>
      <c r="K161" t="s">
        <v>307</v>
      </c>
      <c r="L161" s="1">
        <v>5554695023</v>
      </c>
      <c r="M161" t="s">
        <v>191</v>
      </c>
      <c r="N161" t="s">
        <v>12</v>
      </c>
      <c r="W161" t="str">
        <v>Tidal Surf</v>
      </c>
    </row>
    <row r="162" spans="9:23" x14ac:dyDescent="0.25">
      <c r="I162" t="s">
        <v>156</v>
      </c>
      <c r="J162" s="3">
        <v>44661</v>
      </c>
      <c r="K162" t="s">
        <v>308</v>
      </c>
      <c r="L162" s="1">
        <v>5554702915</v>
      </c>
      <c r="M162" t="s">
        <v>21</v>
      </c>
      <c r="N162" t="s">
        <v>12</v>
      </c>
      <c r="W162" t="str">
        <v>Tidal Surf Gear</v>
      </c>
    </row>
    <row r="163" spans="9:23" x14ac:dyDescent="0.25">
      <c r="I163" t="s">
        <v>5</v>
      </c>
      <c r="J163" s="3">
        <v>44974</v>
      </c>
      <c r="K163" t="s">
        <v>309</v>
      </c>
      <c r="L163" s="1">
        <v>5554716488</v>
      </c>
      <c r="M163" t="s">
        <v>7</v>
      </c>
      <c r="N163" t="s">
        <v>8</v>
      </c>
      <c r="W163" t="str">
        <v>Tidal Surf Shop</v>
      </c>
    </row>
    <row r="164" spans="9:23" x14ac:dyDescent="0.25">
      <c r="I164" t="s">
        <v>85</v>
      </c>
      <c r="J164" s="3">
        <v>45451</v>
      </c>
      <c r="K164" t="s">
        <v>310</v>
      </c>
      <c r="L164" s="1">
        <v>5554750525</v>
      </c>
      <c r="M164" t="s">
        <v>53</v>
      </c>
      <c r="N164" t="s">
        <v>8</v>
      </c>
      <c r="W164" t="str">
        <v>Tidal Times Surf</v>
      </c>
    </row>
    <row r="165" spans="9:23" x14ac:dyDescent="0.25">
      <c r="I165" t="s">
        <v>122</v>
      </c>
      <c r="J165" s="3">
        <v>44184</v>
      </c>
      <c r="K165" t="s">
        <v>311</v>
      </c>
      <c r="L165" s="1">
        <v>5554752601</v>
      </c>
      <c r="M165" t="s">
        <v>47</v>
      </c>
      <c r="N165" t="s">
        <v>8</v>
      </c>
      <c r="W165" t="str">
        <v>Tidal Wave Surf</v>
      </c>
    </row>
    <row r="166" spans="9:23" x14ac:dyDescent="0.25">
      <c r="I166" t="s">
        <v>85</v>
      </c>
      <c r="J166" s="3">
        <v>45409</v>
      </c>
      <c r="K166" t="s">
        <v>312</v>
      </c>
      <c r="L166" s="1">
        <v>5554752794</v>
      </c>
      <c r="M166" t="s">
        <v>53</v>
      </c>
      <c r="N166" t="s">
        <v>8</v>
      </c>
      <c r="W166" t="str">
        <v>Tide Lines</v>
      </c>
    </row>
    <row r="167" spans="9:23" x14ac:dyDescent="0.25">
      <c r="I167" t="s">
        <v>151</v>
      </c>
      <c r="J167" s="3">
        <v>44508</v>
      </c>
      <c r="K167" t="s">
        <v>313</v>
      </c>
      <c r="L167" s="1">
        <v>5554758950</v>
      </c>
      <c r="M167" t="s">
        <v>58</v>
      </c>
      <c r="N167" t="s">
        <v>8</v>
      </c>
      <c r="W167" t="str">
        <v>Tide Point</v>
      </c>
    </row>
    <row r="168" spans="9:23" x14ac:dyDescent="0.25">
      <c r="I168" t="s">
        <v>90</v>
      </c>
      <c r="J168" s="3">
        <v>44409</v>
      </c>
      <c r="K168" t="s">
        <v>314</v>
      </c>
      <c r="L168" s="1">
        <v>5554779235</v>
      </c>
      <c r="M168" t="s">
        <v>89</v>
      </c>
      <c r="N168" t="s">
        <v>8</v>
      </c>
      <c r="W168" t="str">
        <v>Tide Pools Surf</v>
      </c>
    </row>
    <row r="169" spans="9:23" x14ac:dyDescent="0.25">
      <c r="I169" t="s">
        <v>189</v>
      </c>
      <c r="J169" s="3">
        <v>45248</v>
      </c>
      <c r="K169" t="s">
        <v>315</v>
      </c>
      <c r="L169" s="1">
        <v>5554788659</v>
      </c>
      <c r="M169" t="s">
        <v>191</v>
      </c>
      <c r="N169" t="s">
        <v>12</v>
      </c>
      <c r="W169" t="str">
        <v>Tide Rush Surf</v>
      </c>
    </row>
    <row r="170" spans="9:23" x14ac:dyDescent="0.25">
      <c r="I170" t="s">
        <v>316</v>
      </c>
      <c r="J170" s="3">
        <v>45422</v>
      </c>
      <c r="K170" t="s">
        <v>317</v>
      </c>
      <c r="L170" s="1">
        <v>5554799198</v>
      </c>
      <c r="M170" t="s">
        <v>203</v>
      </c>
      <c r="N170" t="s">
        <v>12</v>
      </c>
      <c r="W170" t="str">
        <v>Tide Surf</v>
      </c>
    </row>
    <row r="171" spans="9:23" x14ac:dyDescent="0.25">
      <c r="I171" t="s">
        <v>248</v>
      </c>
      <c r="J171" s="3">
        <v>45436</v>
      </c>
      <c r="K171" t="s">
        <v>318</v>
      </c>
      <c r="L171" s="1">
        <v>5554814370</v>
      </c>
      <c r="M171" t="s">
        <v>250</v>
      </c>
      <c r="N171" t="s">
        <v>251</v>
      </c>
      <c r="W171" t="str">
        <v>Tide Surf Co.</v>
      </c>
    </row>
    <row r="172" spans="9:23" x14ac:dyDescent="0.25">
      <c r="I172" t="s">
        <v>319</v>
      </c>
      <c r="J172" s="3">
        <v>45380</v>
      </c>
      <c r="K172" t="s">
        <v>320</v>
      </c>
      <c r="L172" s="1">
        <v>5554891201</v>
      </c>
      <c r="M172" t="s">
        <v>47</v>
      </c>
      <c r="N172" t="s">
        <v>8</v>
      </c>
      <c r="W172" t="str">
        <v>Tide Touch</v>
      </c>
    </row>
    <row r="173" spans="9:23" x14ac:dyDescent="0.25">
      <c r="I173" t="s">
        <v>321</v>
      </c>
      <c r="J173" s="3">
        <v>44600</v>
      </c>
      <c r="K173" t="s">
        <v>322</v>
      </c>
      <c r="L173" s="1">
        <v>5554895130</v>
      </c>
      <c r="M173" t="s">
        <v>18</v>
      </c>
      <c r="N173" t="s">
        <v>12</v>
      </c>
      <c r="W173" t="str">
        <v>Tide Tracker</v>
      </c>
    </row>
    <row r="174" spans="9:23" x14ac:dyDescent="0.25">
      <c r="I174" t="s">
        <v>323</v>
      </c>
      <c r="J174" s="3">
        <v>44168</v>
      </c>
      <c r="K174" t="s">
        <v>324</v>
      </c>
      <c r="L174" s="1">
        <v>5554906249</v>
      </c>
      <c r="M174" t="s">
        <v>203</v>
      </c>
      <c r="N174" t="s">
        <v>12</v>
      </c>
      <c r="W174" t="str">
        <v>Tide Venture</v>
      </c>
    </row>
    <row r="175" spans="9:23" x14ac:dyDescent="0.25">
      <c r="I175" t="s">
        <v>242</v>
      </c>
      <c r="J175" s="3">
        <v>45472</v>
      </c>
      <c r="K175" t="s">
        <v>325</v>
      </c>
      <c r="L175" s="1">
        <v>5554948984</v>
      </c>
      <c r="M175" t="s">
        <v>67</v>
      </c>
      <c r="N175" t="s">
        <v>8</v>
      </c>
      <c r="W175" t="str">
        <v>Wave Baron</v>
      </c>
    </row>
    <row r="176" spans="9:23" x14ac:dyDescent="0.25">
      <c r="I176" t="s">
        <v>145</v>
      </c>
      <c r="J176" s="3">
        <v>45256</v>
      </c>
      <c r="K176" t="s">
        <v>326</v>
      </c>
      <c r="L176" s="1">
        <v>5555018587</v>
      </c>
      <c r="M176" t="s">
        <v>64</v>
      </c>
      <c r="N176" t="s">
        <v>8</v>
      </c>
      <c r="W176" t="str">
        <v>Wave Bliss</v>
      </c>
    </row>
    <row r="177" spans="9:23" x14ac:dyDescent="0.25">
      <c r="I177" t="s">
        <v>69</v>
      </c>
      <c r="J177" s="3">
        <v>44794</v>
      </c>
      <c r="K177" t="s">
        <v>327</v>
      </c>
      <c r="L177" s="1">
        <v>5555028048</v>
      </c>
      <c r="M177" t="s">
        <v>18</v>
      </c>
      <c r="N177" t="s">
        <v>12</v>
      </c>
      <c r="W177" t="str">
        <v>Wave Catcher</v>
      </c>
    </row>
    <row r="178" spans="9:23" x14ac:dyDescent="0.25">
      <c r="I178" t="s">
        <v>328</v>
      </c>
      <c r="J178" s="3">
        <v>45416</v>
      </c>
      <c r="K178" t="s">
        <v>329</v>
      </c>
      <c r="L178" s="1">
        <v>5555061338</v>
      </c>
      <c r="M178" t="s">
        <v>142</v>
      </c>
      <c r="N178" t="s">
        <v>143</v>
      </c>
      <c r="W178" t="str">
        <v>Wave Chase</v>
      </c>
    </row>
    <row r="179" spans="9:23" x14ac:dyDescent="0.25">
      <c r="I179" t="s">
        <v>99</v>
      </c>
      <c r="J179" s="3">
        <v>45328</v>
      </c>
      <c r="K179" t="s">
        <v>330</v>
      </c>
      <c r="L179" s="1">
        <v>5555070190</v>
      </c>
      <c r="M179" t="s">
        <v>101</v>
      </c>
      <c r="N179" t="s">
        <v>8</v>
      </c>
      <c r="W179" t="str">
        <v>Wave Craft</v>
      </c>
    </row>
    <row r="180" spans="9:23" x14ac:dyDescent="0.25">
      <c r="I180" t="s">
        <v>280</v>
      </c>
      <c r="J180" s="3">
        <v>44968</v>
      </c>
      <c r="K180" t="s">
        <v>331</v>
      </c>
      <c r="L180" s="1">
        <v>5555077098</v>
      </c>
      <c r="M180" t="s">
        <v>203</v>
      </c>
      <c r="N180" t="s">
        <v>12</v>
      </c>
      <c r="W180" t="str">
        <v>Wave Dance</v>
      </c>
    </row>
    <row r="181" spans="9:23" x14ac:dyDescent="0.25">
      <c r="I181" t="s">
        <v>332</v>
      </c>
      <c r="J181" s="3">
        <v>44132</v>
      </c>
      <c r="K181" t="s">
        <v>333</v>
      </c>
      <c r="L181" s="1">
        <v>5555087954</v>
      </c>
      <c r="M181" t="s">
        <v>18</v>
      </c>
      <c r="N181" t="s">
        <v>12</v>
      </c>
      <c r="W181" t="str">
        <v>Wave Echo</v>
      </c>
    </row>
    <row r="182" spans="9:23" x14ac:dyDescent="0.25">
      <c r="I182" t="s">
        <v>334</v>
      </c>
      <c r="J182" s="3">
        <v>45351</v>
      </c>
      <c r="K182" t="s">
        <v>335</v>
      </c>
      <c r="L182" s="1">
        <v>5555090009</v>
      </c>
      <c r="M182" t="s">
        <v>24</v>
      </c>
      <c r="N182" t="s">
        <v>12</v>
      </c>
      <c r="W182" t="str">
        <v>Wave Explorer</v>
      </c>
    </row>
    <row r="183" spans="9:23" x14ac:dyDescent="0.25">
      <c r="I183" t="s">
        <v>336</v>
      </c>
      <c r="J183" s="3">
        <v>44870</v>
      </c>
      <c r="K183" t="s">
        <v>337</v>
      </c>
      <c r="L183" s="1">
        <v>5555096334</v>
      </c>
      <c r="M183" t="s">
        <v>34</v>
      </c>
      <c r="N183" t="s">
        <v>12</v>
      </c>
      <c r="W183" t="str">
        <v>Wave Front</v>
      </c>
    </row>
    <row r="184" spans="9:23" x14ac:dyDescent="0.25">
      <c r="I184" t="s">
        <v>197</v>
      </c>
      <c r="J184" s="3">
        <v>45434</v>
      </c>
      <c r="K184" t="s">
        <v>338</v>
      </c>
      <c r="L184" s="1">
        <v>5555106472</v>
      </c>
      <c r="M184" t="s">
        <v>199</v>
      </c>
      <c r="N184" t="s">
        <v>200</v>
      </c>
      <c r="W184" t="str">
        <v>Wave Harmony</v>
      </c>
    </row>
    <row r="185" spans="9:23" x14ac:dyDescent="0.25">
      <c r="I185" t="s">
        <v>339</v>
      </c>
      <c r="J185" s="3">
        <v>44829</v>
      </c>
      <c r="K185" t="s">
        <v>340</v>
      </c>
      <c r="L185" s="1">
        <v>5555164592</v>
      </c>
      <c r="M185" t="s">
        <v>184</v>
      </c>
      <c r="N185" t="s">
        <v>8</v>
      </c>
      <c r="W185" t="str">
        <v>Wave Journey</v>
      </c>
    </row>
    <row r="186" spans="9:23" x14ac:dyDescent="0.25">
      <c r="I186" t="s">
        <v>25</v>
      </c>
      <c r="J186" s="3">
        <v>45087</v>
      </c>
      <c r="K186" t="s">
        <v>341</v>
      </c>
      <c r="L186" s="1">
        <v>5555175026</v>
      </c>
      <c r="M186" t="s">
        <v>27</v>
      </c>
      <c r="N186" t="s">
        <v>28</v>
      </c>
      <c r="W186" t="str">
        <v>Wave King</v>
      </c>
    </row>
    <row r="187" spans="9:23" x14ac:dyDescent="0.25">
      <c r="I187" t="s">
        <v>342</v>
      </c>
      <c r="J187" s="3">
        <v>45459</v>
      </c>
      <c r="K187" t="s">
        <v>343</v>
      </c>
      <c r="L187" s="1">
        <v>5555179055</v>
      </c>
      <c r="M187" t="s">
        <v>47</v>
      </c>
      <c r="N187" t="s">
        <v>8</v>
      </c>
      <c r="W187" t="str">
        <v>Wave Motion</v>
      </c>
    </row>
    <row r="188" spans="9:23" x14ac:dyDescent="0.25">
      <c r="I188" t="s">
        <v>344</v>
      </c>
      <c r="J188" s="3">
        <v>44539</v>
      </c>
      <c r="K188" t="s">
        <v>345</v>
      </c>
      <c r="L188" s="1">
        <v>5555197419</v>
      </c>
      <c r="M188" t="s">
        <v>216</v>
      </c>
      <c r="N188" t="s">
        <v>217</v>
      </c>
      <c r="W188" t="str">
        <v>Wave Quest</v>
      </c>
    </row>
    <row r="189" spans="9:23" x14ac:dyDescent="0.25">
      <c r="I189" t="s">
        <v>346</v>
      </c>
      <c r="J189" s="3">
        <v>44808</v>
      </c>
      <c r="K189" t="s">
        <v>347</v>
      </c>
      <c r="L189" s="1">
        <v>5555210976</v>
      </c>
      <c r="M189" t="s">
        <v>47</v>
      </c>
      <c r="N189" t="s">
        <v>8</v>
      </c>
      <c r="W189" t="str">
        <v>Wave Reef</v>
      </c>
    </row>
    <row r="190" spans="9:23" x14ac:dyDescent="0.25">
      <c r="I190" t="s">
        <v>9</v>
      </c>
      <c r="J190" s="3">
        <v>44362</v>
      </c>
      <c r="K190" t="s">
        <v>348</v>
      </c>
      <c r="L190" s="1">
        <v>5555250851</v>
      </c>
      <c r="M190" t="s">
        <v>11</v>
      </c>
      <c r="N190" t="s">
        <v>12</v>
      </c>
      <c r="W190" t="str">
        <v>Wave Riders</v>
      </c>
    </row>
    <row r="191" spans="9:23" x14ac:dyDescent="0.25">
      <c r="I191" t="s">
        <v>128</v>
      </c>
      <c r="J191" s="3">
        <v>45024</v>
      </c>
      <c r="K191" t="s">
        <v>349</v>
      </c>
      <c r="L191" s="1">
        <v>5555301365</v>
      </c>
      <c r="M191" t="s">
        <v>130</v>
      </c>
      <c r="N191" t="s">
        <v>8</v>
      </c>
      <c r="W191" t="str">
        <v>Wave Runner Surf</v>
      </c>
    </row>
    <row r="192" spans="9:23" x14ac:dyDescent="0.25">
      <c r="I192" t="s">
        <v>254</v>
      </c>
      <c r="J192" s="3">
        <v>44980</v>
      </c>
      <c r="K192" t="s">
        <v>350</v>
      </c>
      <c r="L192" s="1">
        <v>5555367422</v>
      </c>
      <c r="M192" t="s">
        <v>133</v>
      </c>
      <c r="N192" t="s">
        <v>8</v>
      </c>
      <c r="W192" t="str">
        <v>Wave Seeker</v>
      </c>
    </row>
    <row r="193" spans="9:23" x14ac:dyDescent="0.25">
      <c r="I193" t="s">
        <v>351</v>
      </c>
      <c r="J193" s="3">
        <v>44958</v>
      </c>
      <c r="K193" t="s">
        <v>352</v>
      </c>
      <c r="L193" s="1">
        <v>5555376227</v>
      </c>
      <c r="M193" t="s">
        <v>45</v>
      </c>
      <c r="N193" t="s">
        <v>8</v>
      </c>
      <c r="W193" t="str">
        <v>Wave Serenity</v>
      </c>
    </row>
    <row r="194" spans="9:23" x14ac:dyDescent="0.25">
      <c r="I194" t="s">
        <v>353</v>
      </c>
      <c r="J194" s="3">
        <v>44519</v>
      </c>
      <c r="K194" t="s">
        <v>354</v>
      </c>
      <c r="L194" s="1">
        <v>5555390223</v>
      </c>
      <c r="M194" t="s">
        <v>15</v>
      </c>
      <c r="N194" t="s">
        <v>12</v>
      </c>
      <c r="W194" t="str">
        <v>Wave Tracker</v>
      </c>
    </row>
    <row r="195" spans="9:23" x14ac:dyDescent="0.25">
      <c r="I195" t="s">
        <v>195</v>
      </c>
      <c r="J195" s="3">
        <v>43918</v>
      </c>
      <c r="K195" t="s">
        <v>355</v>
      </c>
      <c r="L195" s="1">
        <v>5555405372</v>
      </c>
      <c r="M195" t="s">
        <v>64</v>
      </c>
      <c r="N195" t="s">
        <v>8</v>
      </c>
      <c r="W195" t="str">
        <v>Wave Whisperer</v>
      </c>
    </row>
    <row r="196" spans="9:23" x14ac:dyDescent="0.25">
      <c r="I196" t="s">
        <v>9</v>
      </c>
      <c r="J196" s="3">
        <v>45448</v>
      </c>
      <c r="K196" t="s">
        <v>356</v>
      </c>
      <c r="L196" s="1">
        <v>5555413940</v>
      </c>
      <c r="M196" t="s">
        <v>11</v>
      </c>
      <c r="N196" t="s">
        <v>12</v>
      </c>
      <c r="W196" t="str">
        <v>Wavefront Surf</v>
      </c>
    </row>
    <row r="197" spans="9:23" x14ac:dyDescent="0.25">
      <c r="I197" t="s">
        <v>82</v>
      </c>
      <c r="J197" s="3">
        <v>43889</v>
      </c>
      <c r="K197" t="s">
        <v>357</v>
      </c>
      <c r="L197" s="1">
        <v>5555429349</v>
      </c>
      <c r="M197" t="s">
        <v>84</v>
      </c>
      <c r="N197" t="s">
        <v>8</v>
      </c>
      <c r="W197" t="str">
        <v>Waves and Wonders</v>
      </c>
    </row>
    <row r="198" spans="9:23" x14ac:dyDescent="0.25">
      <c r="I198" t="s">
        <v>358</v>
      </c>
      <c r="J198" s="3">
        <v>43858</v>
      </c>
      <c r="K198" t="s">
        <v>359</v>
      </c>
      <c r="L198" s="1">
        <v>5555439207</v>
      </c>
      <c r="M198" t="s">
        <v>47</v>
      </c>
      <c r="N198" t="s">
        <v>8</v>
      </c>
      <c r="W198" t="str">
        <v>Waves Galore</v>
      </c>
    </row>
    <row r="199" spans="9:23" x14ac:dyDescent="0.25">
      <c r="I199" t="s">
        <v>360</v>
      </c>
      <c r="J199" s="3">
        <v>44754</v>
      </c>
      <c r="K199" t="s">
        <v>361</v>
      </c>
      <c r="L199" s="1">
        <v>5555470744</v>
      </c>
      <c r="M199" t="s">
        <v>142</v>
      </c>
      <c r="N199" t="s">
        <v>143</v>
      </c>
      <c r="W199" t="str">
        <v>Wavescape Surf</v>
      </c>
    </row>
    <row r="200" spans="9:23" x14ac:dyDescent="0.25">
      <c r="I200" t="s">
        <v>362</v>
      </c>
      <c r="J200" s="3">
        <v>44019</v>
      </c>
      <c r="K200" t="s">
        <v>363</v>
      </c>
      <c r="L200" s="1">
        <v>5555477156</v>
      </c>
      <c r="M200" t="s">
        <v>64</v>
      </c>
      <c r="N200" t="s">
        <v>8</v>
      </c>
    </row>
    <row r="201" spans="9:23" x14ac:dyDescent="0.25">
      <c r="I201" t="s">
        <v>236</v>
      </c>
      <c r="J201" s="3">
        <v>43963</v>
      </c>
      <c r="K201" t="s">
        <v>364</v>
      </c>
      <c r="L201" s="1">
        <v>5555489195</v>
      </c>
      <c r="M201" t="s">
        <v>15</v>
      </c>
      <c r="N201" t="s">
        <v>12</v>
      </c>
    </row>
    <row r="202" spans="9:23" x14ac:dyDescent="0.25">
      <c r="I202" t="s">
        <v>262</v>
      </c>
      <c r="J202" s="3">
        <v>44482</v>
      </c>
      <c r="K202" t="s">
        <v>365</v>
      </c>
      <c r="L202" s="1">
        <v>5555495875</v>
      </c>
      <c r="M202" t="s">
        <v>40</v>
      </c>
      <c r="N202" t="s">
        <v>8</v>
      </c>
    </row>
    <row r="203" spans="9:23" x14ac:dyDescent="0.25">
      <c r="I203" t="s">
        <v>366</v>
      </c>
      <c r="J203" s="3">
        <v>45322</v>
      </c>
      <c r="K203" t="s">
        <v>367</v>
      </c>
      <c r="L203" s="1">
        <v>5555514047</v>
      </c>
      <c r="M203" t="s">
        <v>89</v>
      </c>
      <c r="N203" t="s">
        <v>8</v>
      </c>
    </row>
    <row r="204" spans="9:23" x14ac:dyDescent="0.25">
      <c r="I204" t="s">
        <v>82</v>
      </c>
      <c r="J204" s="3">
        <v>43893</v>
      </c>
      <c r="K204" t="s">
        <v>368</v>
      </c>
      <c r="L204" s="1">
        <v>5555517188</v>
      </c>
      <c r="M204" t="s">
        <v>84</v>
      </c>
      <c r="N204" t="s">
        <v>8</v>
      </c>
    </row>
    <row r="205" spans="9:23" x14ac:dyDescent="0.25">
      <c r="I205" t="s">
        <v>369</v>
      </c>
      <c r="J205" s="3">
        <v>45279</v>
      </c>
      <c r="K205" t="s">
        <v>370</v>
      </c>
      <c r="L205" s="1">
        <v>5555531047</v>
      </c>
      <c r="M205" t="s">
        <v>50</v>
      </c>
      <c r="N205" t="s">
        <v>8</v>
      </c>
    </row>
    <row r="206" spans="9:23" x14ac:dyDescent="0.25">
      <c r="I206" t="s">
        <v>371</v>
      </c>
      <c r="J206" s="3">
        <v>44374</v>
      </c>
      <c r="K206" t="s">
        <v>372</v>
      </c>
      <c r="L206" s="1">
        <v>5555541285</v>
      </c>
      <c r="M206" t="s">
        <v>50</v>
      </c>
      <c r="N206" t="s">
        <v>8</v>
      </c>
    </row>
    <row r="207" spans="9:23" x14ac:dyDescent="0.25">
      <c r="I207" t="s">
        <v>93</v>
      </c>
      <c r="J207" s="3">
        <v>44887</v>
      </c>
      <c r="K207" t="s">
        <v>373</v>
      </c>
      <c r="L207" s="1">
        <v>5555542841</v>
      </c>
      <c r="M207" t="s">
        <v>40</v>
      </c>
      <c r="N207" t="s">
        <v>8</v>
      </c>
    </row>
    <row r="208" spans="9:23" x14ac:dyDescent="0.25">
      <c r="I208" t="s">
        <v>90</v>
      </c>
      <c r="J208" s="3">
        <v>43969</v>
      </c>
      <c r="K208" t="s">
        <v>374</v>
      </c>
      <c r="L208" s="1">
        <v>5555543828</v>
      </c>
      <c r="M208" t="s">
        <v>89</v>
      </c>
      <c r="N208" t="s">
        <v>8</v>
      </c>
    </row>
    <row r="209" spans="9:14" x14ac:dyDescent="0.25">
      <c r="I209" t="s">
        <v>375</v>
      </c>
      <c r="J209" s="3">
        <v>44074</v>
      </c>
      <c r="K209" t="s">
        <v>376</v>
      </c>
      <c r="L209" s="1">
        <v>5555565157</v>
      </c>
      <c r="M209" t="s">
        <v>34</v>
      </c>
      <c r="N209" t="s">
        <v>12</v>
      </c>
    </row>
    <row r="210" spans="9:14" x14ac:dyDescent="0.25">
      <c r="I210" t="s">
        <v>262</v>
      </c>
      <c r="J210" s="3">
        <v>44644</v>
      </c>
      <c r="K210" t="s">
        <v>377</v>
      </c>
      <c r="L210" s="1">
        <v>5555569215</v>
      </c>
      <c r="M210" t="s">
        <v>40</v>
      </c>
      <c r="N210" t="s">
        <v>8</v>
      </c>
    </row>
    <row r="211" spans="9:14" x14ac:dyDescent="0.25">
      <c r="I211" t="s">
        <v>212</v>
      </c>
      <c r="J211" s="3">
        <v>44648</v>
      </c>
      <c r="K211" t="s">
        <v>378</v>
      </c>
      <c r="L211" s="1">
        <v>5555574775</v>
      </c>
      <c r="M211" t="s">
        <v>24</v>
      </c>
      <c r="N211" t="s">
        <v>12</v>
      </c>
    </row>
    <row r="212" spans="9:14" x14ac:dyDescent="0.25">
      <c r="I212" t="s">
        <v>379</v>
      </c>
      <c r="J212" s="3">
        <v>43972</v>
      </c>
      <c r="K212" t="s">
        <v>380</v>
      </c>
      <c r="L212" s="1">
        <v>5555584792</v>
      </c>
      <c r="M212" t="s">
        <v>130</v>
      </c>
      <c r="N212" t="s">
        <v>8</v>
      </c>
    </row>
    <row r="213" spans="9:14" x14ac:dyDescent="0.25">
      <c r="I213" t="s">
        <v>381</v>
      </c>
      <c r="J213" s="3">
        <v>44173</v>
      </c>
      <c r="K213" t="s">
        <v>286</v>
      </c>
      <c r="L213" s="1">
        <v>5555592039</v>
      </c>
      <c r="M213" t="s">
        <v>31</v>
      </c>
      <c r="N213" t="s">
        <v>12</v>
      </c>
    </row>
    <row r="214" spans="9:14" x14ac:dyDescent="0.25">
      <c r="I214" t="s">
        <v>214</v>
      </c>
      <c r="J214" s="3">
        <v>45252</v>
      </c>
      <c r="K214" t="s">
        <v>382</v>
      </c>
      <c r="L214" s="1">
        <v>5555596201</v>
      </c>
      <c r="M214" t="s">
        <v>216</v>
      </c>
      <c r="N214" t="s">
        <v>217</v>
      </c>
    </row>
    <row r="215" spans="9:14" x14ac:dyDescent="0.25">
      <c r="I215" t="s">
        <v>256</v>
      </c>
      <c r="J215" s="3">
        <v>44028</v>
      </c>
      <c r="K215" t="s">
        <v>383</v>
      </c>
      <c r="L215" s="1">
        <v>5555606782</v>
      </c>
      <c r="M215" t="s">
        <v>7</v>
      </c>
      <c r="N215" t="s">
        <v>8</v>
      </c>
    </row>
    <row r="216" spans="9:14" x14ac:dyDescent="0.25">
      <c r="I216" t="s">
        <v>304</v>
      </c>
      <c r="J216" s="3">
        <v>45237</v>
      </c>
      <c r="K216" t="s">
        <v>384</v>
      </c>
      <c r="L216" s="1">
        <v>5555620239</v>
      </c>
      <c r="M216" t="s">
        <v>45</v>
      </c>
      <c r="N216" t="s">
        <v>8</v>
      </c>
    </row>
    <row r="217" spans="9:14" x14ac:dyDescent="0.25">
      <c r="I217" t="s">
        <v>369</v>
      </c>
      <c r="J217" s="3">
        <v>44717</v>
      </c>
      <c r="K217" t="s">
        <v>385</v>
      </c>
      <c r="L217" s="1">
        <v>5555637066</v>
      </c>
      <c r="M217" t="s">
        <v>50</v>
      </c>
      <c r="N217" t="s">
        <v>8</v>
      </c>
    </row>
    <row r="218" spans="9:14" x14ac:dyDescent="0.25">
      <c r="I218" t="s">
        <v>386</v>
      </c>
      <c r="J218" s="3">
        <v>43889</v>
      </c>
      <c r="K218" t="s">
        <v>387</v>
      </c>
      <c r="L218" s="1">
        <v>5555652879</v>
      </c>
      <c r="M218" t="s">
        <v>101</v>
      </c>
      <c r="N218" t="s">
        <v>8</v>
      </c>
    </row>
    <row r="219" spans="9:14" x14ac:dyDescent="0.25">
      <c r="I219" t="s">
        <v>71</v>
      </c>
      <c r="J219" s="3">
        <v>45191</v>
      </c>
      <c r="K219" t="s">
        <v>388</v>
      </c>
      <c r="L219" s="1">
        <v>5555658439</v>
      </c>
      <c r="M219" t="s">
        <v>37</v>
      </c>
      <c r="N219" t="s">
        <v>8</v>
      </c>
    </row>
    <row r="220" spans="9:14" x14ac:dyDescent="0.25">
      <c r="I220" t="s">
        <v>389</v>
      </c>
      <c r="J220" s="3">
        <v>44421</v>
      </c>
      <c r="K220" t="s">
        <v>390</v>
      </c>
      <c r="L220" s="1">
        <v>5555658760</v>
      </c>
      <c r="M220" t="s">
        <v>11</v>
      </c>
      <c r="N220" t="s">
        <v>12</v>
      </c>
    </row>
    <row r="221" spans="9:14" x14ac:dyDescent="0.25">
      <c r="I221" t="s">
        <v>153</v>
      </c>
      <c r="J221" s="3">
        <v>45044</v>
      </c>
      <c r="K221" t="s">
        <v>391</v>
      </c>
      <c r="L221" s="1">
        <v>5555681050</v>
      </c>
      <c r="M221" t="s">
        <v>155</v>
      </c>
      <c r="N221" t="s">
        <v>8</v>
      </c>
    </row>
    <row r="222" spans="9:14" x14ac:dyDescent="0.25">
      <c r="I222" t="s">
        <v>392</v>
      </c>
      <c r="J222" s="3">
        <v>45468</v>
      </c>
      <c r="K222" t="s">
        <v>393</v>
      </c>
      <c r="L222" s="1">
        <v>5555725992</v>
      </c>
      <c r="M222" t="s">
        <v>58</v>
      </c>
      <c r="N222" t="s">
        <v>8</v>
      </c>
    </row>
    <row r="223" spans="9:14" x14ac:dyDescent="0.25">
      <c r="I223" t="s">
        <v>394</v>
      </c>
      <c r="J223" s="3">
        <v>43853</v>
      </c>
      <c r="K223" t="s">
        <v>395</v>
      </c>
      <c r="L223" s="1">
        <v>5555745665</v>
      </c>
      <c r="M223" t="s">
        <v>84</v>
      </c>
      <c r="N223" t="s">
        <v>8</v>
      </c>
    </row>
    <row r="224" spans="9:14" x14ac:dyDescent="0.25">
      <c r="I224" t="s">
        <v>195</v>
      </c>
      <c r="J224" s="3">
        <v>45142</v>
      </c>
      <c r="K224" t="s">
        <v>396</v>
      </c>
      <c r="L224" s="1">
        <v>5555758004</v>
      </c>
      <c r="M224" t="s">
        <v>64</v>
      </c>
      <c r="N224" t="s">
        <v>8</v>
      </c>
    </row>
    <row r="225" spans="9:14" x14ac:dyDescent="0.25">
      <c r="I225" t="s">
        <v>167</v>
      </c>
      <c r="J225" s="3">
        <v>43961</v>
      </c>
      <c r="K225" t="s">
        <v>397</v>
      </c>
      <c r="L225" s="1">
        <v>5555770114</v>
      </c>
      <c r="M225" t="s">
        <v>58</v>
      </c>
      <c r="N225" t="s">
        <v>8</v>
      </c>
    </row>
    <row r="226" spans="9:14" x14ac:dyDescent="0.25">
      <c r="I226" t="s">
        <v>398</v>
      </c>
      <c r="J226" s="3">
        <v>44846</v>
      </c>
      <c r="K226" t="s">
        <v>399</v>
      </c>
      <c r="L226" s="1">
        <v>5555771174</v>
      </c>
      <c r="M226" t="s">
        <v>34</v>
      </c>
      <c r="N226" t="s">
        <v>12</v>
      </c>
    </row>
    <row r="227" spans="9:14" x14ac:dyDescent="0.25">
      <c r="I227" t="s">
        <v>228</v>
      </c>
      <c r="J227" s="3">
        <v>44778</v>
      </c>
      <c r="K227" t="s">
        <v>400</v>
      </c>
      <c r="L227" s="1">
        <v>5555821501</v>
      </c>
      <c r="M227" t="s">
        <v>61</v>
      </c>
      <c r="N227" t="s">
        <v>12</v>
      </c>
    </row>
    <row r="228" spans="9:14" x14ac:dyDescent="0.25">
      <c r="I228" t="s">
        <v>292</v>
      </c>
      <c r="J228" s="3">
        <v>45466</v>
      </c>
      <c r="K228" t="s">
        <v>401</v>
      </c>
      <c r="L228" s="1">
        <v>5555845354</v>
      </c>
      <c r="M228" t="s">
        <v>50</v>
      </c>
      <c r="N228" t="s">
        <v>8</v>
      </c>
    </row>
    <row r="229" spans="9:14" x14ac:dyDescent="0.25">
      <c r="I229" t="s">
        <v>71</v>
      </c>
      <c r="J229" s="3">
        <v>45472</v>
      </c>
      <c r="K229" t="s">
        <v>402</v>
      </c>
      <c r="L229" s="1">
        <v>5555854894</v>
      </c>
      <c r="M229" t="s">
        <v>37</v>
      </c>
      <c r="N229" t="s">
        <v>8</v>
      </c>
    </row>
    <row r="230" spans="9:14" x14ac:dyDescent="0.25">
      <c r="I230" t="s">
        <v>358</v>
      </c>
      <c r="J230" s="3">
        <v>44434</v>
      </c>
      <c r="K230" t="s">
        <v>403</v>
      </c>
      <c r="L230" s="1">
        <v>5555870995</v>
      </c>
      <c r="M230" t="s">
        <v>47</v>
      </c>
      <c r="N230" t="s">
        <v>8</v>
      </c>
    </row>
    <row r="231" spans="9:14" x14ac:dyDescent="0.25">
      <c r="I231" t="s">
        <v>99</v>
      </c>
      <c r="J231" s="3">
        <v>45405</v>
      </c>
      <c r="K231" t="s">
        <v>404</v>
      </c>
      <c r="L231" s="1">
        <v>5555900745</v>
      </c>
      <c r="M231" t="s">
        <v>101</v>
      </c>
      <c r="N231" t="s">
        <v>8</v>
      </c>
    </row>
    <row r="232" spans="9:14" x14ac:dyDescent="0.25">
      <c r="I232" t="s">
        <v>35</v>
      </c>
      <c r="J232" s="3">
        <v>44366</v>
      </c>
      <c r="K232" t="s">
        <v>405</v>
      </c>
      <c r="L232" s="1">
        <v>5555905750</v>
      </c>
      <c r="M232" t="s">
        <v>37</v>
      </c>
      <c r="N232" t="s">
        <v>8</v>
      </c>
    </row>
    <row r="233" spans="9:14" x14ac:dyDescent="0.25">
      <c r="I233" t="s">
        <v>371</v>
      </c>
      <c r="J233" s="3">
        <v>44084</v>
      </c>
      <c r="K233" t="s">
        <v>406</v>
      </c>
      <c r="L233" s="1">
        <v>5555916341</v>
      </c>
      <c r="M233" t="s">
        <v>50</v>
      </c>
      <c r="N233" t="s">
        <v>8</v>
      </c>
    </row>
    <row r="234" spans="9:14" x14ac:dyDescent="0.25">
      <c r="I234" t="s">
        <v>271</v>
      </c>
      <c r="J234" s="3">
        <v>44683</v>
      </c>
      <c r="K234" t="s">
        <v>407</v>
      </c>
      <c r="L234" s="1">
        <v>5555951020</v>
      </c>
      <c r="M234" t="s">
        <v>18</v>
      </c>
      <c r="N234" t="s">
        <v>12</v>
      </c>
    </row>
    <row r="235" spans="9:14" x14ac:dyDescent="0.25">
      <c r="I235" t="s">
        <v>408</v>
      </c>
      <c r="J235" s="3">
        <v>44487</v>
      </c>
      <c r="K235" t="s">
        <v>409</v>
      </c>
      <c r="L235" s="1">
        <v>5555960721</v>
      </c>
      <c r="M235" t="s">
        <v>120</v>
      </c>
      <c r="N235" t="s">
        <v>8</v>
      </c>
    </row>
    <row r="236" spans="9:14" x14ac:dyDescent="0.25">
      <c r="I236" t="s">
        <v>265</v>
      </c>
      <c r="J236" s="3">
        <v>44278</v>
      </c>
      <c r="K236" t="s">
        <v>410</v>
      </c>
      <c r="L236" s="1">
        <v>5555967593</v>
      </c>
      <c r="M236" t="s">
        <v>34</v>
      </c>
      <c r="N236" t="s">
        <v>12</v>
      </c>
    </row>
    <row r="237" spans="9:14" x14ac:dyDescent="0.25">
      <c r="I237" t="s">
        <v>411</v>
      </c>
      <c r="J237" s="3">
        <v>43884</v>
      </c>
      <c r="K237" t="s">
        <v>412</v>
      </c>
      <c r="L237" s="1">
        <v>5555980518</v>
      </c>
      <c r="M237" t="s">
        <v>120</v>
      </c>
      <c r="N237" t="s">
        <v>8</v>
      </c>
    </row>
    <row r="238" spans="9:14" x14ac:dyDescent="0.25">
      <c r="I238" t="s">
        <v>126</v>
      </c>
      <c r="J238" s="3">
        <v>44461</v>
      </c>
      <c r="K238" t="s">
        <v>413</v>
      </c>
      <c r="L238" s="1">
        <v>5555995660</v>
      </c>
      <c r="M238" t="s">
        <v>7</v>
      </c>
      <c r="N238" t="s">
        <v>8</v>
      </c>
    </row>
    <row r="239" spans="9:14" x14ac:dyDescent="0.25">
      <c r="I239" t="s">
        <v>35</v>
      </c>
      <c r="J239" s="3">
        <v>45426</v>
      </c>
      <c r="K239" t="s">
        <v>414</v>
      </c>
      <c r="L239" s="1">
        <v>5556010313</v>
      </c>
      <c r="M239" t="s">
        <v>37</v>
      </c>
      <c r="N239" t="s">
        <v>8</v>
      </c>
    </row>
    <row r="240" spans="9:14" x14ac:dyDescent="0.25">
      <c r="I240" t="s">
        <v>415</v>
      </c>
      <c r="J240" s="3">
        <v>44476</v>
      </c>
      <c r="K240" t="s">
        <v>416</v>
      </c>
      <c r="L240" s="1">
        <v>5556045406</v>
      </c>
      <c r="M240" t="s">
        <v>110</v>
      </c>
      <c r="N240" t="s">
        <v>8</v>
      </c>
    </row>
    <row r="241" spans="9:14" x14ac:dyDescent="0.25">
      <c r="I241" t="s">
        <v>145</v>
      </c>
      <c r="J241" s="3">
        <v>45130</v>
      </c>
      <c r="K241" t="s">
        <v>417</v>
      </c>
      <c r="L241" s="1">
        <v>5556057563</v>
      </c>
      <c r="M241" t="s">
        <v>64</v>
      </c>
      <c r="N241" t="s">
        <v>8</v>
      </c>
    </row>
    <row r="242" spans="9:14" x14ac:dyDescent="0.25">
      <c r="I242" t="s">
        <v>201</v>
      </c>
      <c r="J242" s="3">
        <v>45154</v>
      </c>
      <c r="K242" t="s">
        <v>418</v>
      </c>
      <c r="L242" s="1">
        <v>5556059651</v>
      </c>
      <c r="M242" t="s">
        <v>203</v>
      </c>
      <c r="N242" t="s">
        <v>12</v>
      </c>
    </row>
    <row r="243" spans="9:14" x14ac:dyDescent="0.25">
      <c r="I243" t="s">
        <v>48</v>
      </c>
      <c r="J243" s="3">
        <v>44215</v>
      </c>
      <c r="K243" t="s">
        <v>419</v>
      </c>
      <c r="L243" s="1">
        <v>5556078748</v>
      </c>
      <c r="M243" t="s">
        <v>50</v>
      </c>
      <c r="N243" t="s">
        <v>8</v>
      </c>
    </row>
    <row r="244" spans="9:14" x14ac:dyDescent="0.25">
      <c r="I244" t="s">
        <v>709</v>
      </c>
      <c r="J244" s="3">
        <v>44994</v>
      </c>
      <c r="K244" t="s">
        <v>420</v>
      </c>
      <c r="L244" s="1">
        <v>5556090430</v>
      </c>
      <c r="M244" t="s">
        <v>18</v>
      </c>
      <c r="N244" t="s">
        <v>12</v>
      </c>
    </row>
    <row r="245" spans="9:14" x14ac:dyDescent="0.25">
      <c r="I245" t="s">
        <v>316</v>
      </c>
      <c r="J245" s="3">
        <v>44156</v>
      </c>
      <c r="K245" t="s">
        <v>421</v>
      </c>
      <c r="L245" s="1">
        <v>5556123268</v>
      </c>
      <c r="M245" t="s">
        <v>203</v>
      </c>
      <c r="N245" t="s">
        <v>12</v>
      </c>
    </row>
    <row r="246" spans="9:14" x14ac:dyDescent="0.25">
      <c r="I246" t="s">
        <v>422</v>
      </c>
      <c r="J246" s="3">
        <v>43941</v>
      </c>
      <c r="K246" t="s">
        <v>423</v>
      </c>
      <c r="L246" s="1">
        <v>5556133958</v>
      </c>
      <c r="M246" t="s">
        <v>89</v>
      </c>
      <c r="N246" t="s">
        <v>8</v>
      </c>
    </row>
    <row r="247" spans="9:14" x14ac:dyDescent="0.25">
      <c r="I247" t="s">
        <v>424</v>
      </c>
      <c r="J247" s="3">
        <v>44596</v>
      </c>
      <c r="K247" t="s">
        <v>425</v>
      </c>
      <c r="L247" s="1">
        <v>5556137341</v>
      </c>
      <c r="M247" t="s">
        <v>45</v>
      </c>
      <c r="N247" t="s">
        <v>8</v>
      </c>
    </row>
    <row r="248" spans="9:14" x14ac:dyDescent="0.25">
      <c r="I248" t="s">
        <v>95</v>
      </c>
      <c r="J248" s="3">
        <v>44467</v>
      </c>
      <c r="K248" t="s">
        <v>426</v>
      </c>
      <c r="L248" s="1">
        <v>5556143811</v>
      </c>
      <c r="M248" t="s">
        <v>7</v>
      </c>
      <c r="N248" t="s">
        <v>8</v>
      </c>
    </row>
    <row r="249" spans="9:14" x14ac:dyDescent="0.25">
      <c r="I249" t="s">
        <v>321</v>
      </c>
      <c r="J249" s="3">
        <v>44904</v>
      </c>
      <c r="K249" t="s">
        <v>427</v>
      </c>
      <c r="L249" s="1">
        <v>5556145451</v>
      </c>
      <c r="M249" t="s">
        <v>18</v>
      </c>
      <c r="N249" t="s">
        <v>12</v>
      </c>
    </row>
    <row r="250" spans="9:14" x14ac:dyDescent="0.25">
      <c r="I250" t="s">
        <v>336</v>
      </c>
      <c r="J250" s="3">
        <v>44134</v>
      </c>
      <c r="K250" t="s">
        <v>428</v>
      </c>
      <c r="L250" s="1">
        <v>5556150665</v>
      </c>
      <c r="M250" t="s">
        <v>34</v>
      </c>
      <c r="N250" t="s">
        <v>12</v>
      </c>
    </row>
    <row r="251" spans="9:14" x14ac:dyDescent="0.25">
      <c r="I251" t="s">
        <v>429</v>
      </c>
      <c r="J251" s="3">
        <v>44280</v>
      </c>
      <c r="K251" t="s">
        <v>430</v>
      </c>
      <c r="L251" s="1">
        <v>5556171461</v>
      </c>
      <c r="M251" t="s">
        <v>11</v>
      </c>
      <c r="N251" t="s">
        <v>12</v>
      </c>
    </row>
    <row r="252" spans="9:14" x14ac:dyDescent="0.25">
      <c r="I252" t="s">
        <v>431</v>
      </c>
      <c r="J252" s="3">
        <v>45294</v>
      </c>
      <c r="K252" t="s">
        <v>432</v>
      </c>
      <c r="L252" s="1">
        <v>5556184819</v>
      </c>
      <c r="M252" t="s">
        <v>27</v>
      </c>
      <c r="N252" t="s">
        <v>28</v>
      </c>
    </row>
    <row r="253" spans="9:14" x14ac:dyDescent="0.25">
      <c r="I253" t="s">
        <v>332</v>
      </c>
      <c r="J253" s="3">
        <v>44753</v>
      </c>
      <c r="K253" t="s">
        <v>433</v>
      </c>
      <c r="L253" s="1">
        <v>5556191355</v>
      </c>
      <c r="M253" t="s">
        <v>18</v>
      </c>
      <c r="N253" t="s">
        <v>12</v>
      </c>
    </row>
    <row r="254" spans="9:14" x14ac:dyDescent="0.25">
      <c r="I254" t="s">
        <v>434</v>
      </c>
      <c r="J254" s="3">
        <v>45472</v>
      </c>
      <c r="K254" t="s">
        <v>435</v>
      </c>
      <c r="L254" s="1">
        <v>5556201939</v>
      </c>
      <c r="M254" t="s">
        <v>67</v>
      </c>
      <c r="N254" t="s">
        <v>8</v>
      </c>
    </row>
    <row r="255" spans="9:14" x14ac:dyDescent="0.25">
      <c r="I255" t="s">
        <v>319</v>
      </c>
      <c r="J255" s="3">
        <v>45447</v>
      </c>
      <c r="K255" t="s">
        <v>436</v>
      </c>
      <c r="L255" s="1">
        <v>5556268343</v>
      </c>
      <c r="M255" t="s">
        <v>47</v>
      </c>
      <c r="N255" t="s">
        <v>8</v>
      </c>
    </row>
    <row r="256" spans="9:14" x14ac:dyDescent="0.25">
      <c r="I256" t="s">
        <v>437</v>
      </c>
      <c r="J256" s="3">
        <v>44549</v>
      </c>
      <c r="K256" t="s">
        <v>438</v>
      </c>
      <c r="L256" s="1">
        <v>5556273522</v>
      </c>
      <c r="M256" t="s">
        <v>45</v>
      </c>
      <c r="N256" t="s">
        <v>8</v>
      </c>
    </row>
    <row r="257" spans="9:14" x14ac:dyDescent="0.25">
      <c r="I257" t="s">
        <v>434</v>
      </c>
      <c r="J257" s="3">
        <v>44785</v>
      </c>
      <c r="K257" t="s">
        <v>439</v>
      </c>
      <c r="L257" s="1">
        <v>5556293919</v>
      </c>
      <c r="M257" t="s">
        <v>67</v>
      </c>
      <c r="N257" t="s">
        <v>8</v>
      </c>
    </row>
    <row r="258" spans="9:14" x14ac:dyDescent="0.25">
      <c r="I258" t="s">
        <v>440</v>
      </c>
      <c r="J258" s="3">
        <v>44329</v>
      </c>
      <c r="K258" t="s">
        <v>441</v>
      </c>
      <c r="L258" s="1">
        <v>5556318220</v>
      </c>
      <c r="M258" t="s">
        <v>133</v>
      </c>
      <c r="N258" t="s">
        <v>8</v>
      </c>
    </row>
    <row r="259" spans="9:14" x14ac:dyDescent="0.25">
      <c r="I259" t="s">
        <v>437</v>
      </c>
      <c r="J259" s="3">
        <v>45067</v>
      </c>
      <c r="K259" t="s">
        <v>442</v>
      </c>
      <c r="L259" s="1">
        <v>5556318343</v>
      </c>
      <c r="M259" t="s">
        <v>45</v>
      </c>
      <c r="N259" t="s">
        <v>8</v>
      </c>
    </row>
    <row r="260" spans="9:14" x14ac:dyDescent="0.25">
      <c r="I260" t="s">
        <v>443</v>
      </c>
      <c r="J260" s="3">
        <v>45379</v>
      </c>
      <c r="K260" t="s">
        <v>444</v>
      </c>
      <c r="L260" s="1">
        <v>5556333123</v>
      </c>
      <c r="M260" t="s">
        <v>130</v>
      </c>
      <c r="N260" t="s">
        <v>8</v>
      </c>
    </row>
    <row r="261" spans="9:14" x14ac:dyDescent="0.25">
      <c r="I261" t="s">
        <v>351</v>
      </c>
      <c r="J261" s="3">
        <v>43988</v>
      </c>
      <c r="K261" t="s">
        <v>445</v>
      </c>
      <c r="L261" s="1">
        <v>5556334783</v>
      </c>
      <c r="M261" t="s">
        <v>45</v>
      </c>
      <c r="N261" t="s">
        <v>8</v>
      </c>
    </row>
    <row r="262" spans="9:14" x14ac:dyDescent="0.25">
      <c r="I262" t="s">
        <v>415</v>
      </c>
      <c r="J262" s="3">
        <v>43863</v>
      </c>
      <c r="K262" t="s">
        <v>446</v>
      </c>
      <c r="L262" s="1">
        <v>5556344021</v>
      </c>
      <c r="M262" t="s">
        <v>110</v>
      </c>
      <c r="N262" t="s">
        <v>8</v>
      </c>
    </row>
    <row r="263" spans="9:14" x14ac:dyDescent="0.25">
      <c r="I263" t="s">
        <v>351</v>
      </c>
      <c r="J263" s="3">
        <v>44619</v>
      </c>
      <c r="K263" t="s">
        <v>447</v>
      </c>
      <c r="L263" s="1">
        <v>5556349661</v>
      </c>
      <c r="M263" t="s">
        <v>45</v>
      </c>
      <c r="N263" t="s">
        <v>8</v>
      </c>
    </row>
    <row r="264" spans="9:14" x14ac:dyDescent="0.25">
      <c r="I264" t="s">
        <v>448</v>
      </c>
      <c r="J264" s="3">
        <v>44005</v>
      </c>
      <c r="K264" t="s">
        <v>449</v>
      </c>
      <c r="L264" s="1">
        <v>5556365520</v>
      </c>
      <c r="M264" t="s">
        <v>53</v>
      </c>
      <c r="N264" t="s">
        <v>8</v>
      </c>
    </row>
    <row r="265" spans="9:14" x14ac:dyDescent="0.25">
      <c r="I265" t="s">
        <v>381</v>
      </c>
      <c r="J265" s="3">
        <v>44022</v>
      </c>
      <c r="K265" t="s">
        <v>451</v>
      </c>
      <c r="L265" s="1">
        <v>5556392699</v>
      </c>
      <c r="M265" t="s">
        <v>31</v>
      </c>
      <c r="N265" t="s">
        <v>12</v>
      </c>
    </row>
    <row r="266" spans="9:14" x14ac:dyDescent="0.25">
      <c r="I266" t="s">
        <v>452</v>
      </c>
      <c r="J266" s="3">
        <v>45360</v>
      </c>
      <c r="K266" t="s">
        <v>453</v>
      </c>
      <c r="L266" s="1">
        <v>5556434174</v>
      </c>
      <c r="M266" t="s">
        <v>7</v>
      </c>
      <c r="N266" t="s">
        <v>8</v>
      </c>
    </row>
    <row r="267" spans="9:14" x14ac:dyDescent="0.25">
      <c r="I267" t="s">
        <v>454</v>
      </c>
      <c r="J267" s="3">
        <v>44484</v>
      </c>
      <c r="K267" t="s">
        <v>455</v>
      </c>
      <c r="L267" s="1">
        <v>5556449407</v>
      </c>
      <c r="M267" t="s">
        <v>155</v>
      </c>
      <c r="N267" t="s">
        <v>8</v>
      </c>
    </row>
    <row r="268" spans="9:14" x14ac:dyDescent="0.25">
      <c r="I268" t="s">
        <v>234</v>
      </c>
      <c r="J268" s="3">
        <v>45296</v>
      </c>
      <c r="K268" t="s">
        <v>456</v>
      </c>
      <c r="L268" s="1">
        <v>5556449700</v>
      </c>
      <c r="M268" t="s">
        <v>67</v>
      </c>
      <c r="N268" t="s">
        <v>8</v>
      </c>
    </row>
    <row r="269" spans="9:14" x14ac:dyDescent="0.25">
      <c r="I269" t="s">
        <v>457</v>
      </c>
      <c r="J269" s="3">
        <v>44374</v>
      </c>
      <c r="K269" t="s">
        <v>458</v>
      </c>
      <c r="L269" s="1">
        <v>5556472102</v>
      </c>
      <c r="M269" t="s">
        <v>64</v>
      </c>
      <c r="N269" t="s">
        <v>8</v>
      </c>
    </row>
    <row r="270" spans="9:14" x14ac:dyDescent="0.25">
      <c r="I270" t="s">
        <v>284</v>
      </c>
      <c r="J270" s="3">
        <v>44557</v>
      </c>
      <c r="K270" t="s">
        <v>459</v>
      </c>
      <c r="L270" s="1">
        <v>5556486326</v>
      </c>
      <c r="M270" t="s">
        <v>58</v>
      </c>
      <c r="N270" t="s">
        <v>8</v>
      </c>
    </row>
    <row r="271" spans="9:14" x14ac:dyDescent="0.25">
      <c r="I271" t="s">
        <v>346</v>
      </c>
      <c r="J271" s="3">
        <v>44845</v>
      </c>
      <c r="K271" t="s">
        <v>460</v>
      </c>
      <c r="L271" s="1">
        <v>5556492695</v>
      </c>
      <c r="M271" t="s">
        <v>47</v>
      </c>
      <c r="N271" t="s">
        <v>8</v>
      </c>
    </row>
    <row r="272" spans="9:14" x14ac:dyDescent="0.25">
      <c r="I272" t="s">
        <v>408</v>
      </c>
      <c r="J272" s="3">
        <v>44044</v>
      </c>
      <c r="K272" t="s">
        <v>461</v>
      </c>
      <c r="L272" s="1">
        <v>5556496310</v>
      </c>
      <c r="M272" t="s">
        <v>120</v>
      </c>
      <c r="N272" t="s">
        <v>8</v>
      </c>
    </row>
    <row r="273" spans="9:14" x14ac:dyDescent="0.25">
      <c r="I273" t="s">
        <v>176</v>
      </c>
      <c r="J273" s="3">
        <v>45010</v>
      </c>
      <c r="K273" t="s">
        <v>462</v>
      </c>
      <c r="L273" s="1">
        <v>5556496355</v>
      </c>
      <c r="M273" t="s">
        <v>67</v>
      </c>
      <c r="N273" t="s">
        <v>8</v>
      </c>
    </row>
    <row r="274" spans="9:14" x14ac:dyDescent="0.25">
      <c r="I274" t="s">
        <v>228</v>
      </c>
      <c r="J274" s="3">
        <v>44856</v>
      </c>
      <c r="K274" t="s">
        <v>463</v>
      </c>
      <c r="L274" s="1">
        <v>5556546952</v>
      </c>
      <c r="M274" t="s">
        <v>61</v>
      </c>
      <c r="N274" t="s">
        <v>12</v>
      </c>
    </row>
    <row r="275" spans="9:14" x14ac:dyDescent="0.25">
      <c r="I275" t="s">
        <v>19</v>
      </c>
      <c r="J275" s="3">
        <v>44607</v>
      </c>
      <c r="K275" t="s">
        <v>464</v>
      </c>
      <c r="L275" s="1">
        <v>5556552920</v>
      </c>
      <c r="M275" t="s">
        <v>21</v>
      </c>
      <c r="N275" t="s">
        <v>12</v>
      </c>
    </row>
    <row r="276" spans="9:14" x14ac:dyDescent="0.25">
      <c r="I276" t="s">
        <v>465</v>
      </c>
      <c r="J276" s="3">
        <v>44663</v>
      </c>
      <c r="K276" t="s">
        <v>466</v>
      </c>
      <c r="L276" s="1">
        <v>5556553281</v>
      </c>
      <c r="M276" t="s">
        <v>130</v>
      </c>
      <c r="N276" t="s">
        <v>8</v>
      </c>
    </row>
    <row r="277" spans="9:14" x14ac:dyDescent="0.25">
      <c r="I277" t="s">
        <v>260</v>
      </c>
      <c r="J277" s="3">
        <v>44953</v>
      </c>
      <c r="K277" t="s">
        <v>467</v>
      </c>
      <c r="L277" s="1">
        <v>5556578357</v>
      </c>
      <c r="M277" t="s">
        <v>64</v>
      </c>
      <c r="N277" t="s">
        <v>8</v>
      </c>
    </row>
    <row r="278" spans="9:14" x14ac:dyDescent="0.25">
      <c r="I278" t="s">
        <v>468</v>
      </c>
      <c r="J278" s="3">
        <v>45287</v>
      </c>
      <c r="K278" t="s">
        <v>469</v>
      </c>
      <c r="L278" s="1">
        <v>5556617055</v>
      </c>
      <c r="M278" t="s">
        <v>40</v>
      </c>
      <c r="N278" t="s">
        <v>8</v>
      </c>
    </row>
    <row r="279" spans="9:14" x14ac:dyDescent="0.25">
      <c r="I279" t="s">
        <v>165</v>
      </c>
      <c r="J279" s="3">
        <v>44893</v>
      </c>
      <c r="K279" t="s">
        <v>470</v>
      </c>
      <c r="L279" s="1">
        <v>5556617388</v>
      </c>
      <c r="M279" t="s">
        <v>101</v>
      </c>
      <c r="N279" t="s">
        <v>8</v>
      </c>
    </row>
    <row r="280" spans="9:14" x14ac:dyDescent="0.25">
      <c r="I280" t="s">
        <v>371</v>
      </c>
      <c r="J280" s="3">
        <v>45184</v>
      </c>
      <c r="K280" t="s">
        <v>471</v>
      </c>
      <c r="L280" s="1">
        <v>5556645363</v>
      </c>
      <c r="M280" t="s">
        <v>50</v>
      </c>
      <c r="N280" t="s">
        <v>8</v>
      </c>
    </row>
    <row r="281" spans="9:14" x14ac:dyDescent="0.25">
      <c r="I281" t="s">
        <v>379</v>
      </c>
      <c r="J281" s="3">
        <v>44173</v>
      </c>
      <c r="K281" t="s">
        <v>472</v>
      </c>
      <c r="L281" s="1">
        <v>5556660371</v>
      </c>
      <c r="M281" t="s">
        <v>130</v>
      </c>
      <c r="N281" t="s">
        <v>8</v>
      </c>
    </row>
    <row r="282" spans="9:14" x14ac:dyDescent="0.25">
      <c r="I282" t="s">
        <v>473</v>
      </c>
      <c r="J282" s="3">
        <v>44874</v>
      </c>
      <c r="K282" t="s">
        <v>474</v>
      </c>
      <c r="L282" s="1">
        <v>5556746387</v>
      </c>
      <c r="M282" t="s">
        <v>89</v>
      </c>
      <c r="N282" t="s">
        <v>8</v>
      </c>
    </row>
    <row r="283" spans="9:14" x14ac:dyDescent="0.25">
      <c r="I283" t="s">
        <v>475</v>
      </c>
      <c r="J283" s="3">
        <v>44686</v>
      </c>
      <c r="K283" t="s">
        <v>476</v>
      </c>
      <c r="L283" s="1">
        <v>5556794450</v>
      </c>
      <c r="M283" t="s">
        <v>50</v>
      </c>
      <c r="N283" t="s">
        <v>8</v>
      </c>
    </row>
    <row r="284" spans="9:14" x14ac:dyDescent="0.25">
      <c r="I284" t="s">
        <v>234</v>
      </c>
      <c r="J284" s="3">
        <v>44570</v>
      </c>
      <c r="K284" t="s">
        <v>477</v>
      </c>
      <c r="L284" s="1">
        <v>5556800586</v>
      </c>
      <c r="M284" t="s">
        <v>67</v>
      </c>
      <c r="N284" t="s">
        <v>8</v>
      </c>
    </row>
    <row r="285" spans="9:14" x14ac:dyDescent="0.25">
      <c r="I285" t="s">
        <v>59</v>
      </c>
      <c r="J285" s="3">
        <v>44788</v>
      </c>
      <c r="K285" t="s">
        <v>478</v>
      </c>
      <c r="L285" s="1">
        <v>5556803255</v>
      </c>
      <c r="M285" t="s">
        <v>61</v>
      </c>
      <c r="N285" t="s">
        <v>12</v>
      </c>
    </row>
    <row r="286" spans="9:14" x14ac:dyDescent="0.25">
      <c r="I286" t="s">
        <v>201</v>
      </c>
      <c r="J286" s="3">
        <v>44122</v>
      </c>
      <c r="K286" t="s">
        <v>479</v>
      </c>
      <c r="L286" s="1">
        <v>5556805783</v>
      </c>
      <c r="M286" t="s">
        <v>203</v>
      </c>
      <c r="N286" t="s">
        <v>12</v>
      </c>
    </row>
    <row r="287" spans="9:14" x14ac:dyDescent="0.25">
      <c r="I287" t="s">
        <v>106</v>
      </c>
      <c r="J287" s="3">
        <v>45130</v>
      </c>
      <c r="K287" t="s">
        <v>480</v>
      </c>
      <c r="L287" s="1">
        <v>5556873946</v>
      </c>
      <c r="M287" t="s">
        <v>11</v>
      </c>
      <c r="N287" t="s">
        <v>12</v>
      </c>
    </row>
    <row r="288" spans="9:14" x14ac:dyDescent="0.25">
      <c r="I288" t="s">
        <v>273</v>
      </c>
      <c r="J288" s="3">
        <v>44646</v>
      </c>
      <c r="K288" t="s">
        <v>481</v>
      </c>
      <c r="L288" s="1">
        <v>5556889766</v>
      </c>
      <c r="M288" t="s">
        <v>45</v>
      </c>
      <c r="N288" t="s">
        <v>8</v>
      </c>
    </row>
    <row r="289" spans="9:14" x14ac:dyDescent="0.25">
      <c r="I289" t="s">
        <v>56</v>
      </c>
      <c r="J289" s="3">
        <v>44912</v>
      </c>
      <c r="K289" t="s">
        <v>482</v>
      </c>
      <c r="L289" s="1">
        <v>5556890535</v>
      </c>
      <c r="M289" t="s">
        <v>58</v>
      </c>
      <c r="N289" t="s">
        <v>8</v>
      </c>
    </row>
    <row r="290" spans="9:14" x14ac:dyDescent="0.25">
      <c r="I290" t="s">
        <v>118</v>
      </c>
      <c r="J290" s="3">
        <v>45233</v>
      </c>
      <c r="K290" t="s">
        <v>483</v>
      </c>
      <c r="L290" s="1">
        <v>5556909283</v>
      </c>
      <c r="M290" t="s">
        <v>120</v>
      </c>
      <c r="N290" t="s">
        <v>8</v>
      </c>
    </row>
    <row r="291" spans="9:14" x14ac:dyDescent="0.25">
      <c r="I291" t="s">
        <v>484</v>
      </c>
      <c r="J291" s="3">
        <v>45162</v>
      </c>
      <c r="K291" t="s">
        <v>485</v>
      </c>
      <c r="L291" s="1">
        <v>5556925623</v>
      </c>
      <c r="M291" t="s">
        <v>40</v>
      </c>
      <c r="N291" t="s">
        <v>8</v>
      </c>
    </row>
    <row r="292" spans="9:14" x14ac:dyDescent="0.25">
      <c r="I292" t="s">
        <v>486</v>
      </c>
      <c r="J292" s="3">
        <v>45082</v>
      </c>
      <c r="K292" t="s">
        <v>487</v>
      </c>
      <c r="L292" s="1">
        <v>5556930541</v>
      </c>
      <c r="M292" t="s">
        <v>67</v>
      </c>
      <c r="N292" t="s">
        <v>8</v>
      </c>
    </row>
    <row r="293" spans="9:14" x14ac:dyDescent="0.25">
      <c r="I293" t="s">
        <v>187</v>
      </c>
      <c r="J293" s="3">
        <v>44052</v>
      </c>
      <c r="K293" t="s">
        <v>488</v>
      </c>
      <c r="L293" s="1">
        <v>5556941133</v>
      </c>
      <c r="M293" t="s">
        <v>24</v>
      </c>
      <c r="N293" t="s">
        <v>12</v>
      </c>
    </row>
    <row r="294" spans="9:14" x14ac:dyDescent="0.25">
      <c r="I294" t="s">
        <v>165</v>
      </c>
      <c r="J294" s="3">
        <v>44280</v>
      </c>
      <c r="K294" t="s">
        <v>489</v>
      </c>
      <c r="L294" s="1">
        <v>5556988354</v>
      </c>
      <c r="M294" t="s">
        <v>101</v>
      </c>
      <c r="N294" t="s">
        <v>8</v>
      </c>
    </row>
    <row r="295" spans="9:14" x14ac:dyDescent="0.25">
      <c r="I295" t="s">
        <v>138</v>
      </c>
      <c r="J295" s="3">
        <v>43891</v>
      </c>
      <c r="K295" t="s">
        <v>490</v>
      </c>
      <c r="L295" s="1">
        <v>5556990224</v>
      </c>
      <c r="M295" t="s">
        <v>67</v>
      </c>
      <c r="N295" t="s">
        <v>8</v>
      </c>
    </row>
    <row r="296" spans="9:14" x14ac:dyDescent="0.25">
      <c r="I296" t="s">
        <v>38</v>
      </c>
      <c r="J296" s="3">
        <v>44151</v>
      </c>
      <c r="K296" t="s">
        <v>491</v>
      </c>
      <c r="L296" s="1">
        <v>5556990309</v>
      </c>
      <c r="M296" t="s">
        <v>40</v>
      </c>
      <c r="N296" t="s">
        <v>8</v>
      </c>
    </row>
    <row r="297" spans="9:14" x14ac:dyDescent="0.25">
      <c r="I297" t="s">
        <v>492</v>
      </c>
      <c r="J297" s="3">
        <v>44112</v>
      </c>
      <c r="K297" t="s">
        <v>493</v>
      </c>
      <c r="L297" s="1">
        <v>5557016283</v>
      </c>
      <c r="M297" t="s">
        <v>53</v>
      </c>
      <c r="N297" t="s">
        <v>8</v>
      </c>
    </row>
    <row r="298" spans="9:14" x14ac:dyDescent="0.25">
      <c r="I298" t="s">
        <v>29</v>
      </c>
      <c r="J298" s="3">
        <v>44179</v>
      </c>
      <c r="K298" t="s">
        <v>494</v>
      </c>
      <c r="L298" s="1">
        <v>5557033474</v>
      </c>
      <c r="M298" t="s">
        <v>31</v>
      </c>
      <c r="N298" t="s">
        <v>12</v>
      </c>
    </row>
    <row r="299" spans="9:14" x14ac:dyDescent="0.25">
      <c r="I299" t="s">
        <v>65</v>
      </c>
      <c r="J299" s="3">
        <v>44496</v>
      </c>
      <c r="K299" t="s">
        <v>495</v>
      </c>
      <c r="L299" s="1">
        <v>5557037584</v>
      </c>
      <c r="M299" t="s">
        <v>67</v>
      </c>
      <c r="N299" t="s">
        <v>8</v>
      </c>
    </row>
    <row r="300" spans="9:14" x14ac:dyDescent="0.25">
      <c r="I300" t="s">
        <v>496</v>
      </c>
      <c r="J300" s="3">
        <v>44811</v>
      </c>
      <c r="K300" t="s">
        <v>497</v>
      </c>
      <c r="L300" s="1">
        <v>5557039148</v>
      </c>
      <c r="M300" t="s">
        <v>216</v>
      </c>
      <c r="N300" t="s">
        <v>217</v>
      </c>
    </row>
    <row r="301" spans="9:14" x14ac:dyDescent="0.25">
      <c r="I301" t="s">
        <v>498</v>
      </c>
      <c r="J301" s="3">
        <v>44959</v>
      </c>
      <c r="K301" t="s">
        <v>499</v>
      </c>
      <c r="L301" s="1">
        <v>5557041285</v>
      </c>
      <c r="M301" t="s">
        <v>133</v>
      </c>
      <c r="N301" t="s">
        <v>8</v>
      </c>
    </row>
    <row r="302" spans="9:14" x14ac:dyDescent="0.25">
      <c r="I302" t="s">
        <v>500</v>
      </c>
      <c r="J302" s="3">
        <v>44171</v>
      </c>
      <c r="K302" t="s">
        <v>501</v>
      </c>
      <c r="L302" s="1">
        <v>5557055838</v>
      </c>
      <c r="M302" t="s">
        <v>64</v>
      </c>
      <c r="N302" t="s">
        <v>8</v>
      </c>
    </row>
    <row r="303" spans="9:14" x14ac:dyDescent="0.25">
      <c r="I303" t="s">
        <v>114</v>
      </c>
      <c r="J303" s="3">
        <v>44351</v>
      </c>
      <c r="K303" t="s">
        <v>502</v>
      </c>
      <c r="L303" s="1">
        <v>5557057956</v>
      </c>
      <c r="M303" t="s">
        <v>84</v>
      </c>
      <c r="N303" t="s">
        <v>8</v>
      </c>
    </row>
    <row r="304" spans="9:14" x14ac:dyDescent="0.25">
      <c r="I304" t="s">
        <v>254</v>
      </c>
      <c r="J304" s="3">
        <v>45284</v>
      </c>
      <c r="K304" t="s">
        <v>503</v>
      </c>
      <c r="L304" s="1">
        <v>5557059035</v>
      </c>
      <c r="M304" t="s">
        <v>133</v>
      </c>
      <c r="N304" t="s">
        <v>8</v>
      </c>
    </row>
    <row r="305" spans="9:14" x14ac:dyDescent="0.25">
      <c r="I305" t="s">
        <v>156</v>
      </c>
      <c r="J305" s="3">
        <v>45394</v>
      </c>
      <c r="K305" t="s">
        <v>504</v>
      </c>
      <c r="L305" s="1">
        <v>5557076869</v>
      </c>
      <c r="M305" t="s">
        <v>21</v>
      </c>
      <c r="N305" t="s">
        <v>12</v>
      </c>
    </row>
    <row r="306" spans="9:14" x14ac:dyDescent="0.25">
      <c r="I306" t="s">
        <v>41</v>
      </c>
      <c r="J306" s="3">
        <v>45232</v>
      </c>
      <c r="K306" t="s">
        <v>505</v>
      </c>
      <c r="L306" s="1">
        <v>5557077845</v>
      </c>
      <c r="M306" t="s">
        <v>40</v>
      </c>
      <c r="N306" t="s">
        <v>8</v>
      </c>
    </row>
    <row r="307" spans="9:14" x14ac:dyDescent="0.25">
      <c r="I307" t="s">
        <v>389</v>
      </c>
      <c r="J307" s="3">
        <v>45436</v>
      </c>
      <c r="K307" t="s">
        <v>506</v>
      </c>
      <c r="L307" s="1">
        <v>5557081163</v>
      </c>
      <c r="M307" t="s">
        <v>11</v>
      </c>
      <c r="N307" t="s">
        <v>12</v>
      </c>
    </row>
    <row r="308" spans="9:14" x14ac:dyDescent="0.25">
      <c r="I308" t="s">
        <v>97</v>
      </c>
      <c r="J308" s="3">
        <v>44149</v>
      </c>
      <c r="K308" t="s">
        <v>507</v>
      </c>
      <c r="L308" s="1">
        <v>5557096181</v>
      </c>
      <c r="M308" t="s">
        <v>15</v>
      </c>
      <c r="N308" t="s">
        <v>12</v>
      </c>
    </row>
    <row r="309" spans="9:14" x14ac:dyDescent="0.25">
      <c r="I309" t="s">
        <v>389</v>
      </c>
      <c r="J309" s="3">
        <v>45352</v>
      </c>
      <c r="K309" t="s">
        <v>508</v>
      </c>
      <c r="L309" s="1">
        <v>5557149468</v>
      </c>
      <c r="M309" t="s">
        <v>11</v>
      </c>
      <c r="N309" t="s">
        <v>12</v>
      </c>
    </row>
    <row r="310" spans="9:14" x14ac:dyDescent="0.25">
      <c r="I310" t="s">
        <v>269</v>
      </c>
      <c r="J310" s="3">
        <v>44951</v>
      </c>
      <c r="K310" t="s">
        <v>509</v>
      </c>
      <c r="L310" s="1">
        <v>5557171082</v>
      </c>
      <c r="M310" t="s">
        <v>101</v>
      </c>
      <c r="N310" t="s">
        <v>8</v>
      </c>
    </row>
    <row r="311" spans="9:14" x14ac:dyDescent="0.25">
      <c r="I311" t="s">
        <v>510</v>
      </c>
      <c r="J311" s="3">
        <v>44940</v>
      </c>
      <c r="K311" t="s">
        <v>511</v>
      </c>
      <c r="L311" s="1">
        <v>5557195100</v>
      </c>
      <c r="M311" t="s">
        <v>11</v>
      </c>
      <c r="N311" t="s">
        <v>12</v>
      </c>
    </row>
    <row r="312" spans="9:14" x14ac:dyDescent="0.25">
      <c r="I312" t="s">
        <v>265</v>
      </c>
      <c r="J312" s="3">
        <v>44722</v>
      </c>
      <c r="K312" t="s">
        <v>512</v>
      </c>
      <c r="L312" s="1">
        <v>5557198324</v>
      </c>
      <c r="M312" t="s">
        <v>34</v>
      </c>
      <c r="N312" t="s">
        <v>12</v>
      </c>
    </row>
    <row r="313" spans="9:14" x14ac:dyDescent="0.25">
      <c r="I313" t="s">
        <v>492</v>
      </c>
      <c r="J313" s="3">
        <v>44582</v>
      </c>
      <c r="K313" t="s">
        <v>513</v>
      </c>
      <c r="L313" s="1">
        <v>5557198328</v>
      </c>
      <c r="M313" t="s">
        <v>53</v>
      </c>
      <c r="N313" t="s">
        <v>8</v>
      </c>
    </row>
    <row r="314" spans="9:14" x14ac:dyDescent="0.25">
      <c r="I314" t="s">
        <v>514</v>
      </c>
      <c r="J314" s="3">
        <v>45304</v>
      </c>
      <c r="K314" t="s">
        <v>515</v>
      </c>
      <c r="L314" s="1">
        <v>5557212818</v>
      </c>
      <c r="M314" t="s">
        <v>110</v>
      </c>
      <c r="N314" t="s">
        <v>8</v>
      </c>
    </row>
    <row r="315" spans="9:14" x14ac:dyDescent="0.25">
      <c r="I315" t="s">
        <v>210</v>
      </c>
      <c r="J315" s="3">
        <v>44707</v>
      </c>
      <c r="K315" t="s">
        <v>516</v>
      </c>
      <c r="L315" s="1">
        <v>5557240926</v>
      </c>
      <c r="M315" t="s">
        <v>34</v>
      </c>
      <c r="N315" t="s">
        <v>12</v>
      </c>
    </row>
    <row r="316" spans="9:14" x14ac:dyDescent="0.25">
      <c r="I316" t="s">
        <v>408</v>
      </c>
      <c r="J316" s="3">
        <v>44149</v>
      </c>
      <c r="K316" t="s">
        <v>517</v>
      </c>
      <c r="L316" s="1">
        <v>5557258384</v>
      </c>
      <c r="M316" t="s">
        <v>120</v>
      </c>
      <c r="N316" t="s">
        <v>8</v>
      </c>
    </row>
    <row r="317" spans="9:14" x14ac:dyDescent="0.25">
      <c r="I317" t="s">
        <v>518</v>
      </c>
      <c r="J317" s="3">
        <v>44839</v>
      </c>
      <c r="K317" t="s">
        <v>519</v>
      </c>
      <c r="L317" s="1">
        <v>5557267260</v>
      </c>
      <c r="M317" t="s">
        <v>110</v>
      </c>
      <c r="N317" t="s">
        <v>8</v>
      </c>
    </row>
    <row r="318" spans="9:14" x14ac:dyDescent="0.25">
      <c r="I318" t="s">
        <v>5</v>
      </c>
      <c r="J318" s="3">
        <v>44700</v>
      </c>
      <c r="K318" t="s">
        <v>441</v>
      </c>
      <c r="L318" s="1">
        <v>5557289020</v>
      </c>
      <c r="M318" t="s">
        <v>7</v>
      </c>
      <c r="N318" t="s">
        <v>8</v>
      </c>
    </row>
    <row r="319" spans="9:14" x14ac:dyDescent="0.25">
      <c r="I319" t="s">
        <v>520</v>
      </c>
      <c r="J319" s="3">
        <v>44784</v>
      </c>
      <c r="K319" t="s">
        <v>521</v>
      </c>
      <c r="L319" s="1">
        <v>5557306663</v>
      </c>
      <c r="M319" t="s">
        <v>24</v>
      </c>
      <c r="N319" t="s">
        <v>12</v>
      </c>
    </row>
    <row r="320" spans="9:14" x14ac:dyDescent="0.25">
      <c r="I320" t="s">
        <v>358</v>
      </c>
      <c r="J320" s="3">
        <v>45113</v>
      </c>
      <c r="K320" t="s">
        <v>522</v>
      </c>
      <c r="L320" s="1">
        <v>5557306670</v>
      </c>
      <c r="M320" t="s">
        <v>47</v>
      </c>
      <c r="N320" t="s">
        <v>8</v>
      </c>
    </row>
    <row r="321" spans="9:14" x14ac:dyDescent="0.25">
      <c r="I321" t="s">
        <v>523</v>
      </c>
      <c r="J321" s="3">
        <v>45056</v>
      </c>
      <c r="K321" t="s">
        <v>524</v>
      </c>
      <c r="L321" s="1">
        <v>5557311747</v>
      </c>
      <c r="M321" t="s">
        <v>64</v>
      </c>
      <c r="N321" t="s">
        <v>8</v>
      </c>
    </row>
    <row r="322" spans="9:14" x14ac:dyDescent="0.25">
      <c r="I322" t="s">
        <v>140</v>
      </c>
      <c r="J322" s="3">
        <v>44134</v>
      </c>
      <c r="K322" t="s">
        <v>525</v>
      </c>
      <c r="L322" s="1">
        <v>5557328307</v>
      </c>
      <c r="M322" t="s">
        <v>142</v>
      </c>
      <c r="N322" t="s">
        <v>143</v>
      </c>
    </row>
    <row r="323" spans="9:14" x14ac:dyDescent="0.25">
      <c r="I323" t="s">
        <v>13</v>
      </c>
      <c r="J323" s="3">
        <v>44392</v>
      </c>
      <c r="K323" t="s">
        <v>526</v>
      </c>
      <c r="L323" s="1">
        <v>5557337988</v>
      </c>
      <c r="M323" t="s">
        <v>15</v>
      </c>
      <c r="N323" t="s">
        <v>12</v>
      </c>
    </row>
    <row r="324" spans="9:14" x14ac:dyDescent="0.25">
      <c r="I324" t="s">
        <v>5</v>
      </c>
      <c r="J324" s="3">
        <v>44034</v>
      </c>
      <c r="K324" t="s">
        <v>527</v>
      </c>
      <c r="L324" s="1">
        <v>5557368734</v>
      </c>
      <c r="M324" t="s">
        <v>7</v>
      </c>
      <c r="N324" t="s">
        <v>8</v>
      </c>
    </row>
    <row r="325" spans="9:14" x14ac:dyDescent="0.25">
      <c r="I325" t="s">
        <v>180</v>
      </c>
      <c r="J325" s="3">
        <v>44805</v>
      </c>
      <c r="K325" t="s">
        <v>528</v>
      </c>
      <c r="L325" s="1">
        <v>5557375153</v>
      </c>
      <c r="M325" t="s">
        <v>24</v>
      </c>
      <c r="N325" t="s">
        <v>12</v>
      </c>
    </row>
    <row r="326" spans="9:14" x14ac:dyDescent="0.25">
      <c r="I326" t="s">
        <v>457</v>
      </c>
      <c r="J326" s="3">
        <v>44833</v>
      </c>
      <c r="K326" t="s">
        <v>529</v>
      </c>
      <c r="L326" s="1">
        <v>5557436746</v>
      </c>
      <c r="M326" t="s">
        <v>64</v>
      </c>
      <c r="N326" t="s">
        <v>8</v>
      </c>
    </row>
    <row r="327" spans="9:14" x14ac:dyDescent="0.25">
      <c r="I327" t="s">
        <v>530</v>
      </c>
      <c r="J327" s="3">
        <v>45013</v>
      </c>
      <c r="K327" t="s">
        <v>531</v>
      </c>
      <c r="L327" s="1">
        <v>5557440914</v>
      </c>
      <c r="M327" t="s">
        <v>18</v>
      </c>
      <c r="N327" t="s">
        <v>12</v>
      </c>
    </row>
    <row r="328" spans="9:14" x14ac:dyDescent="0.25">
      <c r="I328" t="s">
        <v>532</v>
      </c>
      <c r="J328" s="3">
        <v>44522</v>
      </c>
      <c r="K328" t="s">
        <v>533</v>
      </c>
      <c r="L328" s="1">
        <v>5557446328</v>
      </c>
      <c r="M328" t="s">
        <v>155</v>
      </c>
      <c r="N328" t="s">
        <v>8</v>
      </c>
    </row>
    <row r="329" spans="9:14" x14ac:dyDescent="0.25">
      <c r="I329" t="s">
        <v>236</v>
      </c>
      <c r="J329" s="3">
        <v>44544</v>
      </c>
      <c r="K329" t="s">
        <v>534</v>
      </c>
      <c r="L329" s="1">
        <v>5557467350</v>
      </c>
      <c r="M329" t="s">
        <v>15</v>
      </c>
      <c r="N329" t="s">
        <v>12</v>
      </c>
    </row>
    <row r="330" spans="9:14" x14ac:dyDescent="0.25">
      <c r="I330" t="s">
        <v>214</v>
      </c>
      <c r="J330" s="3">
        <v>43846</v>
      </c>
      <c r="K330" t="s">
        <v>535</v>
      </c>
      <c r="L330" s="1">
        <v>5557480546</v>
      </c>
      <c r="M330" t="s">
        <v>216</v>
      </c>
      <c r="N330" t="s">
        <v>217</v>
      </c>
    </row>
    <row r="331" spans="9:14" x14ac:dyDescent="0.25">
      <c r="I331" t="s">
        <v>452</v>
      </c>
      <c r="J331" s="3">
        <v>44001</v>
      </c>
      <c r="K331" t="s">
        <v>536</v>
      </c>
      <c r="L331" s="1">
        <v>5557480863</v>
      </c>
      <c r="M331" t="s">
        <v>7</v>
      </c>
      <c r="N331" t="s">
        <v>8</v>
      </c>
    </row>
    <row r="332" spans="9:14" x14ac:dyDescent="0.25">
      <c r="I332" t="s">
        <v>346</v>
      </c>
      <c r="J332" s="3">
        <v>44045</v>
      </c>
      <c r="K332" t="s">
        <v>537</v>
      </c>
      <c r="L332" s="1">
        <v>5557513927</v>
      </c>
      <c r="M332" t="s">
        <v>47</v>
      </c>
      <c r="N332" t="s">
        <v>8</v>
      </c>
    </row>
    <row r="333" spans="9:14" x14ac:dyDescent="0.25">
      <c r="I333" t="s">
        <v>106</v>
      </c>
      <c r="J333" s="3">
        <v>44332</v>
      </c>
      <c r="K333" t="s">
        <v>538</v>
      </c>
      <c r="L333" s="1">
        <v>5557564502</v>
      </c>
      <c r="M333" t="s">
        <v>11</v>
      </c>
      <c r="N333" t="s">
        <v>12</v>
      </c>
    </row>
    <row r="334" spans="9:14" x14ac:dyDescent="0.25">
      <c r="I334" t="s">
        <v>484</v>
      </c>
      <c r="J334" s="3">
        <v>45148</v>
      </c>
      <c r="K334" t="s">
        <v>539</v>
      </c>
      <c r="L334" s="1">
        <v>5557579700</v>
      </c>
      <c r="M334" t="s">
        <v>40</v>
      </c>
      <c r="N334" t="s">
        <v>8</v>
      </c>
    </row>
    <row r="335" spans="9:14" x14ac:dyDescent="0.25">
      <c r="I335" t="s">
        <v>540</v>
      </c>
      <c r="J335" s="3">
        <v>45098</v>
      </c>
      <c r="K335" t="s">
        <v>541</v>
      </c>
      <c r="L335" s="1">
        <v>5557585650</v>
      </c>
      <c r="M335" t="s">
        <v>130</v>
      </c>
      <c r="N335" t="s">
        <v>8</v>
      </c>
    </row>
    <row r="336" spans="9:14" x14ac:dyDescent="0.25">
      <c r="I336" t="s">
        <v>542</v>
      </c>
      <c r="J336" s="3">
        <v>44059</v>
      </c>
      <c r="K336" t="s">
        <v>543</v>
      </c>
      <c r="L336" s="1">
        <v>5557591883</v>
      </c>
      <c r="M336" t="s">
        <v>110</v>
      </c>
      <c r="N336" t="s">
        <v>8</v>
      </c>
    </row>
    <row r="337" spans="9:14" x14ac:dyDescent="0.25">
      <c r="I337" t="s">
        <v>484</v>
      </c>
      <c r="J337" s="3">
        <v>45216</v>
      </c>
      <c r="K337" t="s">
        <v>544</v>
      </c>
      <c r="L337" s="1">
        <v>5557601347</v>
      </c>
      <c r="M337" t="s">
        <v>40</v>
      </c>
      <c r="N337" t="s">
        <v>8</v>
      </c>
    </row>
    <row r="338" spans="9:14" x14ac:dyDescent="0.25">
      <c r="I338" t="s">
        <v>530</v>
      </c>
      <c r="J338" s="3">
        <v>43843</v>
      </c>
      <c r="K338" t="s">
        <v>545</v>
      </c>
      <c r="L338" s="1">
        <v>5557608189</v>
      </c>
      <c r="M338" t="s">
        <v>18</v>
      </c>
      <c r="N338" t="s">
        <v>12</v>
      </c>
    </row>
    <row r="339" spans="9:14" x14ac:dyDescent="0.25">
      <c r="I339" t="s">
        <v>486</v>
      </c>
      <c r="J339" s="3">
        <v>44438</v>
      </c>
      <c r="K339" t="s">
        <v>546</v>
      </c>
      <c r="L339" s="1">
        <v>5557628601</v>
      </c>
      <c r="M339" t="s">
        <v>67</v>
      </c>
      <c r="N339" t="s">
        <v>8</v>
      </c>
    </row>
    <row r="340" spans="9:14" x14ac:dyDescent="0.25">
      <c r="I340" t="s">
        <v>547</v>
      </c>
      <c r="J340" s="3">
        <v>44908</v>
      </c>
      <c r="K340" t="s">
        <v>548</v>
      </c>
      <c r="L340" s="1">
        <v>5557632365</v>
      </c>
      <c r="M340" t="s">
        <v>184</v>
      </c>
      <c r="N340" t="s">
        <v>8</v>
      </c>
    </row>
    <row r="341" spans="9:14" x14ac:dyDescent="0.25">
      <c r="I341" t="s">
        <v>197</v>
      </c>
      <c r="J341" s="3">
        <v>44417</v>
      </c>
      <c r="K341" t="s">
        <v>549</v>
      </c>
      <c r="L341" s="1">
        <v>5557681410</v>
      </c>
      <c r="M341" t="s">
        <v>199</v>
      </c>
      <c r="N341" t="s">
        <v>200</v>
      </c>
    </row>
    <row r="342" spans="9:14" x14ac:dyDescent="0.25">
      <c r="I342" t="s">
        <v>51</v>
      </c>
      <c r="J342" s="3">
        <v>44582</v>
      </c>
      <c r="K342" t="s">
        <v>550</v>
      </c>
      <c r="L342" s="1">
        <v>5557702794</v>
      </c>
      <c r="M342" t="s">
        <v>53</v>
      </c>
      <c r="N342" t="s">
        <v>8</v>
      </c>
    </row>
    <row r="343" spans="9:14" x14ac:dyDescent="0.25">
      <c r="I343" t="s">
        <v>59</v>
      </c>
      <c r="J343" s="3">
        <v>44947</v>
      </c>
      <c r="K343" t="s">
        <v>551</v>
      </c>
      <c r="L343" s="1">
        <v>5557704306</v>
      </c>
      <c r="M343" t="s">
        <v>61</v>
      </c>
      <c r="N343" t="s">
        <v>12</v>
      </c>
    </row>
    <row r="344" spans="9:14" x14ac:dyDescent="0.25">
      <c r="I344" t="s">
        <v>552</v>
      </c>
      <c r="J344" s="3">
        <v>44715</v>
      </c>
      <c r="K344" t="s">
        <v>553</v>
      </c>
      <c r="L344" s="1">
        <v>5557726137</v>
      </c>
      <c r="M344" t="s">
        <v>58</v>
      </c>
      <c r="N344" t="s">
        <v>8</v>
      </c>
    </row>
    <row r="345" spans="9:14" x14ac:dyDescent="0.25">
      <c r="I345" t="s">
        <v>167</v>
      </c>
      <c r="J345" s="3">
        <v>44548</v>
      </c>
      <c r="K345" t="s">
        <v>554</v>
      </c>
      <c r="L345" s="1">
        <v>5557746285</v>
      </c>
      <c r="M345" t="s">
        <v>58</v>
      </c>
      <c r="N345" t="s">
        <v>8</v>
      </c>
    </row>
    <row r="346" spans="9:14" x14ac:dyDescent="0.25">
      <c r="I346" t="s">
        <v>555</v>
      </c>
      <c r="J346" s="3">
        <v>45147</v>
      </c>
      <c r="K346" t="s">
        <v>556</v>
      </c>
      <c r="L346" s="1">
        <v>5557753898</v>
      </c>
      <c r="M346" t="s">
        <v>15</v>
      </c>
      <c r="N346" t="s">
        <v>12</v>
      </c>
    </row>
    <row r="347" spans="9:14" x14ac:dyDescent="0.25">
      <c r="I347" t="s">
        <v>475</v>
      </c>
      <c r="J347" s="3">
        <v>43842</v>
      </c>
      <c r="K347" t="s">
        <v>557</v>
      </c>
      <c r="L347" s="1">
        <v>5557758276</v>
      </c>
      <c r="M347" t="s">
        <v>50</v>
      </c>
      <c r="N347" t="s">
        <v>8</v>
      </c>
    </row>
    <row r="348" spans="9:14" x14ac:dyDescent="0.25">
      <c r="I348" t="s">
        <v>162</v>
      </c>
      <c r="J348" s="3">
        <v>45031</v>
      </c>
      <c r="K348" t="s">
        <v>558</v>
      </c>
      <c r="L348" s="1">
        <v>5557780189</v>
      </c>
      <c r="M348" t="s">
        <v>130</v>
      </c>
      <c r="N348" t="s">
        <v>8</v>
      </c>
    </row>
    <row r="349" spans="9:14" x14ac:dyDescent="0.25">
      <c r="I349" t="s">
        <v>422</v>
      </c>
      <c r="J349" s="3">
        <v>45295</v>
      </c>
      <c r="K349" t="s">
        <v>559</v>
      </c>
      <c r="L349" s="1">
        <v>5557781320</v>
      </c>
      <c r="M349" t="s">
        <v>89</v>
      </c>
      <c r="N349" t="s">
        <v>8</v>
      </c>
    </row>
    <row r="350" spans="9:14" x14ac:dyDescent="0.25">
      <c r="I350" t="s">
        <v>75</v>
      </c>
      <c r="J350" s="3">
        <v>44836</v>
      </c>
      <c r="K350" t="s">
        <v>560</v>
      </c>
      <c r="L350" s="1">
        <v>5557802715</v>
      </c>
      <c r="M350" t="s">
        <v>21</v>
      </c>
      <c r="N350" t="s">
        <v>12</v>
      </c>
    </row>
    <row r="351" spans="9:14" x14ac:dyDescent="0.25">
      <c r="I351" t="s">
        <v>182</v>
      </c>
      <c r="J351" s="3">
        <v>44517</v>
      </c>
      <c r="K351" t="s">
        <v>561</v>
      </c>
      <c r="L351" s="1">
        <v>5557813499</v>
      </c>
      <c r="M351" t="s">
        <v>184</v>
      </c>
      <c r="N351" t="s">
        <v>8</v>
      </c>
    </row>
    <row r="352" spans="9:14" x14ac:dyDescent="0.25">
      <c r="I352" t="s">
        <v>43</v>
      </c>
      <c r="J352" s="3">
        <v>44470</v>
      </c>
      <c r="K352" t="s">
        <v>562</v>
      </c>
      <c r="L352" s="1">
        <v>5557859705</v>
      </c>
      <c r="M352" t="s">
        <v>45</v>
      </c>
      <c r="N352" t="s">
        <v>8</v>
      </c>
    </row>
    <row r="353" spans="9:14" x14ac:dyDescent="0.25">
      <c r="I353" t="s">
        <v>176</v>
      </c>
      <c r="J353" s="3">
        <v>44279</v>
      </c>
      <c r="K353" t="s">
        <v>563</v>
      </c>
      <c r="L353" s="1">
        <v>5557863998</v>
      </c>
      <c r="M353" t="s">
        <v>67</v>
      </c>
      <c r="N353" t="s">
        <v>8</v>
      </c>
    </row>
    <row r="354" spans="9:14" x14ac:dyDescent="0.25">
      <c r="I354" t="s">
        <v>346</v>
      </c>
      <c r="J354" s="3">
        <v>44740</v>
      </c>
      <c r="K354" t="s">
        <v>564</v>
      </c>
      <c r="L354" s="1">
        <v>5557874522</v>
      </c>
      <c r="M354" t="s">
        <v>47</v>
      </c>
      <c r="N354" t="s">
        <v>8</v>
      </c>
    </row>
    <row r="355" spans="9:14" x14ac:dyDescent="0.25">
      <c r="I355" t="s">
        <v>437</v>
      </c>
      <c r="J355" s="3">
        <v>44027</v>
      </c>
      <c r="K355" t="s">
        <v>565</v>
      </c>
      <c r="L355" s="1">
        <v>5557913169</v>
      </c>
      <c r="M355" t="s">
        <v>45</v>
      </c>
      <c r="N355" t="s">
        <v>8</v>
      </c>
    </row>
    <row r="356" spans="9:14" x14ac:dyDescent="0.25">
      <c r="I356" t="s">
        <v>566</v>
      </c>
      <c r="J356" s="3">
        <v>44507</v>
      </c>
      <c r="K356" t="s">
        <v>567</v>
      </c>
      <c r="L356" s="1">
        <v>5557914872</v>
      </c>
      <c r="M356" t="s">
        <v>27</v>
      </c>
      <c r="N356" t="s">
        <v>28</v>
      </c>
    </row>
    <row r="357" spans="9:14" x14ac:dyDescent="0.25">
      <c r="I357" t="s">
        <v>75</v>
      </c>
      <c r="J357" s="3">
        <v>44658</v>
      </c>
      <c r="K357" t="s">
        <v>568</v>
      </c>
      <c r="L357" s="1">
        <v>5557926061</v>
      </c>
      <c r="M357" t="s">
        <v>21</v>
      </c>
      <c r="N357" t="s">
        <v>12</v>
      </c>
    </row>
    <row r="358" spans="9:14" x14ac:dyDescent="0.25">
      <c r="I358" t="s">
        <v>569</v>
      </c>
      <c r="J358" s="3">
        <v>44276</v>
      </c>
      <c r="K358" t="s">
        <v>570</v>
      </c>
      <c r="L358" s="1">
        <v>5557930680</v>
      </c>
      <c r="M358" t="s">
        <v>18</v>
      </c>
      <c r="N358" t="s">
        <v>12</v>
      </c>
    </row>
    <row r="359" spans="9:14" x14ac:dyDescent="0.25">
      <c r="I359" t="s">
        <v>158</v>
      </c>
      <c r="J359" s="3">
        <v>44969</v>
      </c>
      <c r="K359" t="s">
        <v>571</v>
      </c>
      <c r="L359" s="1">
        <v>5557946785</v>
      </c>
      <c r="M359" t="s">
        <v>61</v>
      </c>
      <c r="N359" t="s">
        <v>12</v>
      </c>
    </row>
    <row r="360" spans="9:14" x14ac:dyDescent="0.25">
      <c r="I360" t="s">
        <v>457</v>
      </c>
      <c r="J360" s="3">
        <v>43872</v>
      </c>
      <c r="K360" t="s">
        <v>572</v>
      </c>
      <c r="L360" s="1">
        <v>5557948712</v>
      </c>
      <c r="M360" t="s">
        <v>64</v>
      </c>
      <c r="N360" t="s">
        <v>8</v>
      </c>
    </row>
    <row r="361" spans="9:14" x14ac:dyDescent="0.25">
      <c r="I361" t="s">
        <v>498</v>
      </c>
      <c r="J361" s="3">
        <v>45184</v>
      </c>
      <c r="K361" t="s">
        <v>573</v>
      </c>
      <c r="L361" s="1">
        <v>5557953230</v>
      </c>
      <c r="M361" t="s">
        <v>133</v>
      </c>
      <c r="N361" t="s">
        <v>8</v>
      </c>
    </row>
    <row r="362" spans="9:14" x14ac:dyDescent="0.25">
      <c r="I362" t="s">
        <v>56</v>
      </c>
      <c r="J362" s="3">
        <v>45473</v>
      </c>
      <c r="K362" t="s">
        <v>574</v>
      </c>
      <c r="L362" s="1">
        <v>5557960015</v>
      </c>
      <c r="M362" t="s">
        <v>58</v>
      </c>
      <c r="N362" t="s">
        <v>8</v>
      </c>
    </row>
    <row r="363" spans="9:14" x14ac:dyDescent="0.25">
      <c r="I363" t="s">
        <v>16</v>
      </c>
      <c r="J363" s="3">
        <v>45243</v>
      </c>
      <c r="K363" t="s">
        <v>575</v>
      </c>
      <c r="L363" s="1">
        <v>5557991370</v>
      </c>
      <c r="M363" t="s">
        <v>18</v>
      </c>
      <c r="N363" t="s">
        <v>12</v>
      </c>
    </row>
    <row r="364" spans="9:14" x14ac:dyDescent="0.25">
      <c r="I364" t="s">
        <v>122</v>
      </c>
      <c r="J364" s="3">
        <v>44588</v>
      </c>
      <c r="K364" t="s">
        <v>576</v>
      </c>
      <c r="L364" s="1">
        <v>5558001230</v>
      </c>
      <c r="M364" t="s">
        <v>47</v>
      </c>
      <c r="N364" t="s">
        <v>8</v>
      </c>
    </row>
    <row r="365" spans="9:14" x14ac:dyDescent="0.25">
      <c r="I365" t="s">
        <v>225</v>
      </c>
      <c r="J365" s="3">
        <v>44055</v>
      </c>
      <c r="K365" t="s">
        <v>577</v>
      </c>
      <c r="L365" s="1">
        <v>5558007098</v>
      </c>
      <c r="M365" t="s">
        <v>47</v>
      </c>
      <c r="N365" t="s">
        <v>8</v>
      </c>
    </row>
    <row r="366" spans="9:14" x14ac:dyDescent="0.25">
      <c r="I366" t="s">
        <v>389</v>
      </c>
      <c r="J366" s="3">
        <v>44476</v>
      </c>
      <c r="K366" t="s">
        <v>578</v>
      </c>
      <c r="L366" s="1">
        <v>5558055074</v>
      </c>
      <c r="M366" t="s">
        <v>11</v>
      </c>
      <c r="N366" t="s">
        <v>12</v>
      </c>
    </row>
    <row r="367" spans="9:14" x14ac:dyDescent="0.25">
      <c r="I367" t="s">
        <v>242</v>
      </c>
      <c r="J367" s="3">
        <v>45199</v>
      </c>
      <c r="K367" t="s">
        <v>579</v>
      </c>
      <c r="L367" s="1">
        <v>5558055182</v>
      </c>
      <c r="M367" t="s">
        <v>67</v>
      </c>
      <c r="N367" t="s">
        <v>8</v>
      </c>
    </row>
    <row r="368" spans="9:14" x14ac:dyDescent="0.25">
      <c r="I368" t="s">
        <v>162</v>
      </c>
      <c r="J368" s="3">
        <v>44653</v>
      </c>
      <c r="K368" t="s">
        <v>580</v>
      </c>
      <c r="L368" s="1">
        <v>5558073464</v>
      </c>
      <c r="M368" t="s">
        <v>130</v>
      </c>
      <c r="N368" t="s">
        <v>8</v>
      </c>
    </row>
    <row r="369" spans="9:14" x14ac:dyDescent="0.25">
      <c r="I369" t="s">
        <v>581</v>
      </c>
      <c r="J369" s="3">
        <v>44642</v>
      </c>
      <c r="K369" t="s">
        <v>582</v>
      </c>
      <c r="L369" s="1">
        <v>5558088635</v>
      </c>
      <c r="M369" t="s">
        <v>7</v>
      </c>
      <c r="N369" t="s">
        <v>8</v>
      </c>
    </row>
    <row r="370" spans="9:14" x14ac:dyDescent="0.25">
      <c r="I370" t="s">
        <v>473</v>
      </c>
      <c r="J370" s="3">
        <v>44798</v>
      </c>
      <c r="K370" t="s">
        <v>583</v>
      </c>
      <c r="L370" s="1">
        <v>5558094969</v>
      </c>
      <c r="M370" t="s">
        <v>89</v>
      </c>
      <c r="N370" t="s">
        <v>8</v>
      </c>
    </row>
    <row r="371" spans="9:14" x14ac:dyDescent="0.25">
      <c r="I371" t="s">
        <v>102</v>
      </c>
      <c r="J371" s="3">
        <v>44754</v>
      </c>
      <c r="K371" t="s">
        <v>584</v>
      </c>
      <c r="L371" s="1">
        <v>5558100500</v>
      </c>
      <c r="M371" t="s">
        <v>84</v>
      </c>
      <c r="N371" t="s">
        <v>8</v>
      </c>
    </row>
    <row r="372" spans="9:14" x14ac:dyDescent="0.25">
      <c r="I372" t="s">
        <v>371</v>
      </c>
      <c r="J372" s="3">
        <v>45314</v>
      </c>
      <c r="K372" t="s">
        <v>585</v>
      </c>
      <c r="L372" s="1">
        <v>5558113503</v>
      </c>
      <c r="M372" t="s">
        <v>50</v>
      </c>
      <c r="N372" t="s">
        <v>8</v>
      </c>
    </row>
    <row r="373" spans="9:14" x14ac:dyDescent="0.25">
      <c r="I373" t="s">
        <v>586</v>
      </c>
      <c r="J373" s="3">
        <v>44188</v>
      </c>
      <c r="K373" t="s">
        <v>587</v>
      </c>
      <c r="L373" s="1">
        <v>5558119738</v>
      </c>
      <c r="M373" t="s">
        <v>7</v>
      </c>
      <c r="N373" t="s">
        <v>8</v>
      </c>
    </row>
    <row r="374" spans="9:14" x14ac:dyDescent="0.25">
      <c r="I374" t="s">
        <v>232</v>
      </c>
      <c r="J374" s="3">
        <v>44259</v>
      </c>
      <c r="K374" t="s">
        <v>588</v>
      </c>
      <c r="L374" s="1">
        <v>5558132287</v>
      </c>
      <c r="M374" t="s">
        <v>191</v>
      </c>
      <c r="N374" t="s">
        <v>12</v>
      </c>
    </row>
    <row r="375" spans="9:14" x14ac:dyDescent="0.25">
      <c r="I375" t="s">
        <v>555</v>
      </c>
      <c r="J375" s="3">
        <v>43860</v>
      </c>
      <c r="K375" t="s">
        <v>589</v>
      </c>
      <c r="L375" s="1">
        <v>5558141548</v>
      </c>
      <c r="M375" t="s">
        <v>15</v>
      </c>
      <c r="N375" t="s">
        <v>12</v>
      </c>
    </row>
    <row r="376" spans="9:14" x14ac:dyDescent="0.25">
      <c r="I376" t="s">
        <v>13</v>
      </c>
      <c r="J376" s="3">
        <v>43922</v>
      </c>
      <c r="K376" t="s">
        <v>590</v>
      </c>
      <c r="L376" s="1">
        <v>5558144689</v>
      </c>
      <c r="M376" t="s">
        <v>15</v>
      </c>
      <c r="N376" t="s">
        <v>12</v>
      </c>
    </row>
    <row r="377" spans="9:14" x14ac:dyDescent="0.25">
      <c r="I377" t="s">
        <v>362</v>
      </c>
      <c r="J377" s="3">
        <v>44787</v>
      </c>
      <c r="K377" t="s">
        <v>591</v>
      </c>
      <c r="L377" s="1">
        <v>5558150593</v>
      </c>
      <c r="M377" t="s">
        <v>64</v>
      </c>
      <c r="N377" t="s">
        <v>8</v>
      </c>
    </row>
    <row r="378" spans="9:14" x14ac:dyDescent="0.25">
      <c r="I378" t="s">
        <v>300</v>
      </c>
      <c r="J378" s="3">
        <v>44341</v>
      </c>
      <c r="K378" t="s">
        <v>592</v>
      </c>
      <c r="L378" s="1">
        <v>5558152290</v>
      </c>
      <c r="M378" t="s">
        <v>21</v>
      </c>
      <c r="N378" t="s">
        <v>12</v>
      </c>
    </row>
    <row r="379" spans="9:14" x14ac:dyDescent="0.25">
      <c r="I379" t="s">
        <v>593</v>
      </c>
      <c r="J379" s="3">
        <v>44968</v>
      </c>
      <c r="K379" t="s">
        <v>594</v>
      </c>
      <c r="L379" s="1">
        <v>5558179165</v>
      </c>
      <c r="M379" t="s">
        <v>84</v>
      </c>
      <c r="N379" t="s">
        <v>8</v>
      </c>
    </row>
    <row r="380" spans="9:14" x14ac:dyDescent="0.25">
      <c r="I380" t="s">
        <v>262</v>
      </c>
      <c r="J380" s="3">
        <v>43964</v>
      </c>
      <c r="K380" t="s">
        <v>595</v>
      </c>
      <c r="L380" s="1">
        <v>5558208465</v>
      </c>
      <c r="M380" t="s">
        <v>40</v>
      </c>
      <c r="N380" t="s">
        <v>8</v>
      </c>
    </row>
    <row r="381" spans="9:14" x14ac:dyDescent="0.25">
      <c r="I381" t="s">
        <v>353</v>
      </c>
      <c r="J381" s="3">
        <v>44840</v>
      </c>
      <c r="K381" t="s">
        <v>596</v>
      </c>
      <c r="L381" s="1">
        <v>5558229486</v>
      </c>
      <c r="M381" t="s">
        <v>15</v>
      </c>
      <c r="N381" t="s">
        <v>12</v>
      </c>
    </row>
    <row r="382" spans="9:14" x14ac:dyDescent="0.25">
      <c r="I382" t="s">
        <v>116</v>
      </c>
      <c r="J382" s="3">
        <v>44243</v>
      </c>
      <c r="K382" t="s">
        <v>597</v>
      </c>
      <c r="L382" s="1">
        <v>5558233095</v>
      </c>
      <c r="M382" t="s">
        <v>24</v>
      </c>
      <c r="N382" t="s">
        <v>12</v>
      </c>
    </row>
    <row r="383" spans="9:14" x14ac:dyDescent="0.25">
      <c r="I383" t="s">
        <v>160</v>
      </c>
      <c r="J383" s="3">
        <v>43878</v>
      </c>
      <c r="K383" t="s">
        <v>598</v>
      </c>
      <c r="L383" s="1">
        <v>5558236289</v>
      </c>
      <c r="M383" t="s">
        <v>101</v>
      </c>
      <c r="N383" t="s">
        <v>8</v>
      </c>
    </row>
    <row r="384" spans="9:14" x14ac:dyDescent="0.25">
      <c r="I384" t="s">
        <v>319</v>
      </c>
      <c r="J384" s="3">
        <v>44791</v>
      </c>
      <c r="K384" t="s">
        <v>599</v>
      </c>
      <c r="L384" s="1">
        <v>5558239070</v>
      </c>
      <c r="M384" t="s">
        <v>47</v>
      </c>
      <c r="N384" t="s">
        <v>8</v>
      </c>
    </row>
    <row r="385" spans="9:14" x14ac:dyDescent="0.25">
      <c r="I385" t="s">
        <v>381</v>
      </c>
      <c r="J385" s="3">
        <v>45373</v>
      </c>
      <c r="K385" t="s">
        <v>600</v>
      </c>
      <c r="L385" s="1">
        <v>5558266717</v>
      </c>
      <c r="M385" t="s">
        <v>31</v>
      </c>
      <c r="N385" t="s">
        <v>12</v>
      </c>
    </row>
    <row r="386" spans="9:14" x14ac:dyDescent="0.25">
      <c r="I386" t="s">
        <v>709</v>
      </c>
      <c r="J386" s="3">
        <v>44531</v>
      </c>
      <c r="K386" t="s">
        <v>601</v>
      </c>
      <c r="L386" s="1">
        <v>5558278225</v>
      </c>
      <c r="M386" t="s">
        <v>18</v>
      </c>
      <c r="N386" t="s">
        <v>12</v>
      </c>
    </row>
    <row r="387" spans="9:14" x14ac:dyDescent="0.25">
      <c r="I387" t="s">
        <v>518</v>
      </c>
      <c r="J387" s="3">
        <v>44284</v>
      </c>
      <c r="K387" t="s">
        <v>602</v>
      </c>
      <c r="L387" s="1">
        <v>5558305308</v>
      </c>
      <c r="M387" t="s">
        <v>110</v>
      </c>
      <c r="N387" t="s">
        <v>8</v>
      </c>
    </row>
    <row r="388" spans="9:14" x14ac:dyDescent="0.25">
      <c r="I388" t="s">
        <v>207</v>
      </c>
      <c r="J388" s="3">
        <v>44657</v>
      </c>
      <c r="K388" t="s">
        <v>603</v>
      </c>
      <c r="L388" s="1">
        <v>5558319671</v>
      </c>
      <c r="M388" t="s">
        <v>89</v>
      </c>
      <c r="N388" t="s">
        <v>8</v>
      </c>
    </row>
    <row r="389" spans="9:14" x14ac:dyDescent="0.25">
      <c r="I389" t="s">
        <v>35</v>
      </c>
      <c r="J389" s="3">
        <v>44339</v>
      </c>
      <c r="K389" t="s">
        <v>604</v>
      </c>
      <c r="L389" s="1">
        <v>5558339004</v>
      </c>
      <c r="M389" t="s">
        <v>37</v>
      </c>
      <c r="N389" t="s">
        <v>8</v>
      </c>
    </row>
    <row r="390" spans="9:14" x14ac:dyDescent="0.25">
      <c r="I390" t="s">
        <v>73</v>
      </c>
      <c r="J390" s="3">
        <v>45207</v>
      </c>
      <c r="K390" t="s">
        <v>605</v>
      </c>
      <c r="L390" s="1">
        <v>5558350289</v>
      </c>
      <c r="M390" t="s">
        <v>11</v>
      </c>
      <c r="N390" t="s">
        <v>12</v>
      </c>
    </row>
    <row r="391" spans="9:14" x14ac:dyDescent="0.25">
      <c r="I391" t="s">
        <v>97</v>
      </c>
      <c r="J391" s="3">
        <v>43872</v>
      </c>
      <c r="K391" t="s">
        <v>606</v>
      </c>
      <c r="L391" s="1">
        <v>5558393912</v>
      </c>
      <c r="M391" t="s">
        <v>15</v>
      </c>
      <c r="N391" t="s">
        <v>12</v>
      </c>
    </row>
    <row r="392" spans="9:14" x14ac:dyDescent="0.25">
      <c r="I392" t="s">
        <v>82</v>
      </c>
      <c r="J392" s="3">
        <v>45373</v>
      </c>
      <c r="K392" t="s">
        <v>607</v>
      </c>
      <c r="L392" s="1">
        <v>5558435520</v>
      </c>
      <c r="M392" t="s">
        <v>84</v>
      </c>
      <c r="N392" t="s">
        <v>8</v>
      </c>
    </row>
    <row r="393" spans="9:14" x14ac:dyDescent="0.25">
      <c r="I393" t="s">
        <v>608</v>
      </c>
      <c r="J393" s="3">
        <v>44689</v>
      </c>
      <c r="K393" t="s">
        <v>609</v>
      </c>
      <c r="L393" s="1">
        <v>5558443187</v>
      </c>
      <c r="M393" t="s">
        <v>120</v>
      </c>
      <c r="N393" t="s">
        <v>8</v>
      </c>
    </row>
    <row r="394" spans="9:14" x14ac:dyDescent="0.25">
      <c r="I394" t="s">
        <v>29</v>
      </c>
      <c r="J394" s="3">
        <v>44419</v>
      </c>
      <c r="K394" t="s">
        <v>610</v>
      </c>
      <c r="L394" s="1">
        <v>5558461164</v>
      </c>
      <c r="M394" t="s">
        <v>31</v>
      </c>
      <c r="N394" t="s">
        <v>12</v>
      </c>
    </row>
    <row r="395" spans="9:14" x14ac:dyDescent="0.25">
      <c r="I395" t="s">
        <v>392</v>
      </c>
      <c r="J395" s="3">
        <v>44287</v>
      </c>
      <c r="K395" t="s">
        <v>611</v>
      </c>
      <c r="L395" s="1">
        <v>5558467977</v>
      </c>
      <c r="M395" t="s">
        <v>58</v>
      </c>
      <c r="N395" t="s">
        <v>8</v>
      </c>
    </row>
    <row r="396" spans="9:14" x14ac:dyDescent="0.25">
      <c r="I396" t="s">
        <v>375</v>
      </c>
      <c r="J396" s="3">
        <v>44039</v>
      </c>
      <c r="K396" t="s">
        <v>612</v>
      </c>
      <c r="L396" s="1">
        <v>5558481556</v>
      </c>
      <c r="M396" t="s">
        <v>34</v>
      </c>
      <c r="N396" t="s">
        <v>12</v>
      </c>
    </row>
    <row r="397" spans="9:14" x14ac:dyDescent="0.25">
      <c r="I397" t="s">
        <v>280</v>
      </c>
      <c r="J397" s="3">
        <v>45180</v>
      </c>
      <c r="K397" t="s">
        <v>613</v>
      </c>
      <c r="L397" s="1">
        <v>5558493944</v>
      </c>
      <c r="M397" t="s">
        <v>203</v>
      </c>
      <c r="N397" t="s">
        <v>12</v>
      </c>
    </row>
    <row r="398" spans="9:14" x14ac:dyDescent="0.25">
      <c r="I398" t="s">
        <v>170</v>
      </c>
      <c r="J398" s="3">
        <v>45181</v>
      </c>
      <c r="K398" t="s">
        <v>614</v>
      </c>
      <c r="L398" s="1">
        <v>5558495466</v>
      </c>
      <c r="M398" t="s">
        <v>172</v>
      </c>
      <c r="N398" t="s">
        <v>173</v>
      </c>
    </row>
    <row r="399" spans="9:14" x14ac:dyDescent="0.25">
      <c r="I399" t="s">
        <v>434</v>
      </c>
      <c r="J399" s="3">
        <v>43831</v>
      </c>
      <c r="K399" t="s">
        <v>615</v>
      </c>
      <c r="L399" s="1">
        <v>5558495578</v>
      </c>
      <c r="M399" t="s">
        <v>67</v>
      </c>
      <c r="N399" t="s">
        <v>8</v>
      </c>
    </row>
    <row r="400" spans="9:14" x14ac:dyDescent="0.25">
      <c r="I400" t="s">
        <v>498</v>
      </c>
      <c r="J400" s="3">
        <v>44909</v>
      </c>
      <c r="K400" t="s">
        <v>616</v>
      </c>
      <c r="L400" s="1">
        <v>5558505536</v>
      </c>
      <c r="M400" t="s">
        <v>133</v>
      </c>
      <c r="N400" t="s">
        <v>8</v>
      </c>
    </row>
    <row r="401" spans="9:14" x14ac:dyDescent="0.25">
      <c r="I401" t="s">
        <v>138</v>
      </c>
      <c r="J401" s="3">
        <v>44482</v>
      </c>
      <c r="K401" t="s">
        <v>617</v>
      </c>
      <c r="L401" s="1">
        <v>5558521970</v>
      </c>
      <c r="M401" t="s">
        <v>67</v>
      </c>
      <c r="N401" t="s">
        <v>8</v>
      </c>
    </row>
    <row r="402" spans="9:14" x14ac:dyDescent="0.25">
      <c r="I402" t="s">
        <v>510</v>
      </c>
      <c r="J402" s="3">
        <v>44103</v>
      </c>
      <c r="K402" t="s">
        <v>618</v>
      </c>
      <c r="L402" s="1">
        <v>5558526749</v>
      </c>
      <c r="M402" t="s">
        <v>11</v>
      </c>
      <c r="N402" t="s">
        <v>12</v>
      </c>
    </row>
    <row r="403" spans="9:14" x14ac:dyDescent="0.25">
      <c r="I403" t="s">
        <v>29</v>
      </c>
      <c r="J403" s="3">
        <v>44443</v>
      </c>
      <c r="K403" t="s">
        <v>619</v>
      </c>
      <c r="L403" s="1">
        <v>5558529208</v>
      </c>
      <c r="M403" t="s">
        <v>31</v>
      </c>
      <c r="N403" t="s">
        <v>12</v>
      </c>
    </row>
    <row r="404" spans="9:14" x14ac:dyDescent="0.25">
      <c r="I404" t="s">
        <v>292</v>
      </c>
      <c r="J404" s="3">
        <v>45401</v>
      </c>
      <c r="K404" t="s">
        <v>620</v>
      </c>
      <c r="L404" s="1">
        <v>5558532876</v>
      </c>
      <c r="M404" t="s">
        <v>50</v>
      </c>
      <c r="N404" t="s">
        <v>8</v>
      </c>
    </row>
    <row r="405" spans="9:14" x14ac:dyDescent="0.25">
      <c r="I405" t="s">
        <v>621</v>
      </c>
      <c r="J405" s="3">
        <v>44226</v>
      </c>
      <c r="K405" t="s">
        <v>622</v>
      </c>
      <c r="L405" s="1">
        <v>5558560655</v>
      </c>
      <c r="M405" t="s">
        <v>203</v>
      </c>
      <c r="N405" t="s">
        <v>12</v>
      </c>
    </row>
    <row r="406" spans="9:14" x14ac:dyDescent="0.25">
      <c r="I406" t="s">
        <v>532</v>
      </c>
      <c r="J406" s="3">
        <v>44473</v>
      </c>
      <c r="K406" t="s">
        <v>623</v>
      </c>
      <c r="L406" s="1">
        <v>5558560878</v>
      </c>
      <c r="M406" t="s">
        <v>155</v>
      </c>
      <c r="N406" t="s">
        <v>8</v>
      </c>
    </row>
    <row r="407" spans="9:14" x14ac:dyDescent="0.25">
      <c r="I407" t="s">
        <v>465</v>
      </c>
      <c r="J407" s="3">
        <v>45209</v>
      </c>
      <c r="K407" t="s">
        <v>624</v>
      </c>
      <c r="L407" s="1">
        <v>5558601611</v>
      </c>
      <c r="M407" t="s">
        <v>130</v>
      </c>
      <c r="N407" t="s">
        <v>8</v>
      </c>
    </row>
    <row r="408" spans="9:14" x14ac:dyDescent="0.25">
      <c r="I408" t="s">
        <v>131</v>
      </c>
      <c r="J408" s="3">
        <v>43898</v>
      </c>
      <c r="K408" t="s">
        <v>625</v>
      </c>
      <c r="L408" s="1">
        <v>5558629673</v>
      </c>
      <c r="M408" t="s">
        <v>133</v>
      </c>
      <c r="N408" t="s">
        <v>8</v>
      </c>
    </row>
    <row r="409" spans="9:14" x14ac:dyDescent="0.25">
      <c r="I409" t="s">
        <v>99</v>
      </c>
      <c r="J409" s="3">
        <v>43859</v>
      </c>
      <c r="K409" t="s">
        <v>427</v>
      </c>
      <c r="L409" s="1">
        <v>5558641001</v>
      </c>
      <c r="M409" t="s">
        <v>101</v>
      </c>
      <c r="N409" t="s">
        <v>8</v>
      </c>
    </row>
    <row r="410" spans="9:14" x14ac:dyDescent="0.25">
      <c r="I410" t="s">
        <v>626</v>
      </c>
      <c r="J410" s="3">
        <v>44523</v>
      </c>
      <c r="K410" t="s">
        <v>627</v>
      </c>
      <c r="L410" s="1">
        <v>5558660199</v>
      </c>
      <c r="M410" t="s">
        <v>24</v>
      </c>
      <c r="N410" t="s">
        <v>12</v>
      </c>
    </row>
    <row r="411" spans="9:14" x14ac:dyDescent="0.25">
      <c r="I411" t="s">
        <v>260</v>
      </c>
      <c r="J411" s="3">
        <v>44841</v>
      </c>
      <c r="K411" t="s">
        <v>628</v>
      </c>
      <c r="L411" s="1">
        <v>5558665393</v>
      </c>
      <c r="M411" t="s">
        <v>64</v>
      </c>
      <c r="N411" t="s">
        <v>8</v>
      </c>
    </row>
    <row r="412" spans="9:14" x14ac:dyDescent="0.25">
      <c r="I412" t="s">
        <v>239</v>
      </c>
      <c r="J412" s="3">
        <v>45381</v>
      </c>
      <c r="K412" t="s">
        <v>629</v>
      </c>
      <c r="L412" s="1">
        <v>5558677929</v>
      </c>
      <c r="M412" t="s">
        <v>67</v>
      </c>
      <c r="N412" t="s">
        <v>8</v>
      </c>
    </row>
    <row r="413" spans="9:14" x14ac:dyDescent="0.25">
      <c r="I413" t="s">
        <v>95</v>
      </c>
      <c r="J413" s="3">
        <v>44792</v>
      </c>
      <c r="K413" t="s">
        <v>630</v>
      </c>
      <c r="L413" s="1">
        <v>5558682651</v>
      </c>
      <c r="M413" t="s">
        <v>7</v>
      </c>
      <c r="N413" t="s">
        <v>8</v>
      </c>
    </row>
    <row r="414" spans="9:14" x14ac:dyDescent="0.25">
      <c r="I414" t="s">
        <v>358</v>
      </c>
      <c r="J414" s="3">
        <v>43833</v>
      </c>
      <c r="K414" t="s">
        <v>631</v>
      </c>
      <c r="L414" s="1">
        <v>5558725539</v>
      </c>
      <c r="M414" t="s">
        <v>47</v>
      </c>
      <c r="N414" t="s">
        <v>8</v>
      </c>
    </row>
    <row r="415" spans="9:14" x14ac:dyDescent="0.25">
      <c r="I415" t="s">
        <v>158</v>
      </c>
      <c r="J415" s="3">
        <v>44883</v>
      </c>
      <c r="K415" t="s">
        <v>632</v>
      </c>
      <c r="L415" s="1">
        <v>5558735534</v>
      </c>
      <c r="M415" t="s">
        <v>61</v>
      </c>
      <c r="N415" t="s">
        <v>12</v>
      </c>
    </row>
    <row r="416" spans="9:14" x14ac:dyDescent="0.25">
      <c r="I416" t="s">
        <v>165</v>
      </c>
      <c r="J416" s="3">
        <v>45246</v>
      </c>
      <c r="K416" t="s">
        <v>633</v>
      </c>
      <c r="L416" s="1">
        <v>5558763455</v>
      </c>
      <c r="M416" t="s">
        <v>101</v>
      </c>
      <c r="N416" t="s">
        <v>8</v>
      </c>
    </row>
    <row r="417" spans="9:14" x14ac:dyDescent="0.25">
      <c r="I417" t="s">
        <v>260</v>
      </c>
      <c r="J417" s="3">
        <v>45147</v>
      </c>
      <c r="K417" t="s">
        <v>634</v>
      </c>
      <c r="L417" s="1">
        <v>5558790297</v>
      </c>
      <c r="M417" t="s">
        <v>64</v>
      </c>
      <c r="N417" t="s">
        <v>8</v>
      </c>
    </row>
    <row r="418" spans="9:14" x14ac:dyDescent="0.25">
      <c r="I418" t="s">
        <v>392</v>
      </c>
      <c r="J418" s="3">
        <v>44475</v>
      </c>
      <c r="K418" t="s">
        <v>635</v>
      </c>
      <c r="L418" s="1">
        <v>5558813566</v>
      </c>
      <c r="M418" t="s">
        <v>58</v>
      </c>
      <c r="N418" t="s">
        <v>8</v>
      </c>
    </row>
    <row r="419" spans="9:14" x14ac:dyDescent="0.25">
      <c r="I419" t="s">
        <v>569</v>
      </c>
      <c r="J419" s="3">
        <v>44880</v>
      </c>
      <c r="K419" t="s">
        <v>636</v>
      </c>
      <c r="L419" s="1">
        <v>5558838594</v>
      </c>
      <c r="M419" t="s">
        <v>18</v>
      </c>
      <c r="N419" t="s">
        <v>12</v>
      </c>
    </row>
    <row r="420" spans="9:14" x14ac:dyDescent="0.25">
      <c r="I420" t="s">
        <v>275</v>
      </c>
      <c r="J420" s="3">
        <v>43980</v>
      </c>
      <c r="K420" t="s">
        <v>637</v>
      </c>
      <c r="L420" s="1">
        <v>5558840961</v>
      </c>
      <c r="M420" t="s">
        <v>120</v>
      </c>
      <c r="N420" t="s">
        <v>8</v>
      </c>
    </row>
    <row r="421" spans="9:14" x14ac:dyDescent="0.25">
      <c r="I421" t="s">
        <v>232</v>
      </c>
      <c r="J421" s="3">
        <v>44279</v>
      </c>
      <c r="K421" t="s">
        <v>638</v>
      </c>
      <c r="L421" s="1">
        <v>5558865500</v>
      </c>
      <c r="M421" t="s">
        <v>191</v>
      </c>
      <c r="N421" t="s">
        <v>12</v>
      </c>
    </row>
    <row r="422" spans="9:14" x14ac:dyDescent="0.25">
      <c r="I422" t="s">
        <v>394</v>
      </c>
      <c r="J422" s="3">
        <v>44410</v>
      </c>
      <c r="K422" t="s">
        <v>639</v>
      </c>
      <c r="L422" s="1">
        <v>5558866763</v>
      </c>
      <c r="M422" t="s">
        <v>84</v>
      </c>
      <c r="N422" t="s">
        <v>8</v>
      </c>
    </row>
    <row r="423" spans="9:14" x14ac:dyDescent="0.25">
      <c r="I423" t="s">
        <v>174</v>
      </c>
      <c r="J423" s="3">
        <v>44341</v>
      </c>
      <c r="K423" t="s">
        <v>640</v>
      </c>
      <c r="L423" s="1">
        <v>5558900509</v>
      </c>
      <c r="M423" t="s">
        <v>24</v>
      </c>
      <c r="N423" t="s">
        <v>12</v>
      </c>
    </row>
    <row r="424" spans="9:14" x14ac:dyDescent="0.25">
      <c r="I424" t="s">
        <v>124</v>
      </c>
      <c r="J424" s="3">
        <v>43902</v>
      </c>
      <c r="K424" t="s">
        <v>641</v>
      </c>
      <c r="L424" s="1">
        <v>5558917559</v>
      </c>
      <c r="M424" t="s">
        <v>7</v>
      </c>
      <c r="N424" t="s">
        <v>8</v>
      </c>
    </row>
    <row r="425" spans="9:14" x14ac:dyDescent="0.25">
      <c r="I425" t="s">
        <v>162</v>
      </c>
      <c r="J425" s="3">
        <v>44296</v>
      </c>
      <c r="K425" t="s">
        <v>642</v>
      </c>
      <c r="L425" s="1">
        <v>5558920183</v>
      </c>
      <c r="M425" t="s">
        <v>130</v>
      </c>
      <c r="N425" t="s">
        <v>8</v>
      </c>
    </row>
    <row r="426" spans="9:14" x14ac:dyDescent="0.25">
      <c r="I426" t="s">
        <v>147</v>
      </c>
      <c r="J426" s="3">
        <v>44064</v>
      </c>
      <c r="K426" t="s">
        <v>643</v>
      </c>
      <c r="L426" s="1">
        <v>5558961479</v>
      </c>
      <c r="M426" t="s">
        <v>37</v>
      </c>
      <c r="N426" t="s">
        <v>8</v>
      </c>
    </row>
    <row r="427" spans="9:14" x14ac:dyDescent="0.25">
      <c r="I427" t="s">
        <v>77</v>
      </c>
      <c r="J427" s="3">
        <v>45009</v>
      </c>
      <c r="K427" t="s">
        <v>644</v>
      </c>
      <c r="L427" s="1">
        <v>5558974054</v>
      </c>
      <c r="M427" t="s">
        <v>7</v>
      </c>
      <c r="N427" t="s">
        <v>8</v>
      </c>
    </row>
    <row r="428" spans="9:14" x14ac:dyDescent="0.25">
      <c r="I428" t="s">
        <v>434</v>
      </c>
      <c r="J428" s="3">
        <v>44456</v>
      </c>
      <c r="K428" t="s">
        <v>645</v>
      </c>
      <c r="L428" s="1">
        <v>5558998858</v>
      </c>
      <c r="M428" t="s">
        <v>67</v>
      </c>
      <c r="N428" t="s">
        <v>8</v>
      </c>
    </row>
    <row r="429" spans="9:14" x14ac:dyDescent="0.25">
      <c r="I429" t="s">
        <v>118</v>
      </c>
      <c r="J429" s="3">
        <v>44863</v>
      </c>
      <c r="K429" t="s">
        <v>646</v>
      </c>
      <c r="L429" s="1">
        <v>5559004358</v>
      </c>
      <c r="M429" t="s">
        <v>120</v>
      </c>
      <c r="N429" t="s">
        <v>8</v>
      </c>
    </row>
    <row r="430" spans="9:14" x14ac:dyDescent="0.25">
      <c r="I430" t="s">
        <v>484</v>
      </c>
      <c r="J430" s="3">
        <v>44752</v>
      </c>
      <c r="K430" t="s">
        <v>647</v>
      </c>
      <c r="L430" s="1">
        <v>5559031083</v>
      </c>
      <c r="M430" t="s">
        <v>40</v>
      </c>
      <c r="N430" t="s">
        <v>8</v>
      </c>
    </row>
    <row r="431" spans="9:14" x14ac:dyDescent="0.25">
      <c r="I431" t="s">
        <v>379</v>
      </c>
      <c r="J431" s="3">
        <v>43881</v>
      </c>
      <c r="K431" t="s">
        <v>648</v>
      </c>
      <c r="L431" s="1">
        <v>5559056491</v>
      </c>
      <c r="M431" t="s">
        <v>130</v>
      </c>
      <c r="N431" t="s">
        <v>8</v>
      </c>
    </row>
    <row r="432" spans="9:14" x14ac:dyDescent="0.25">
      <c r="I432" t="s">
        <v>292</v>
      </c>
      <c r="J432" s="3">
        <v>44181</v>
      </c>
      <c r="K432" t="s">
        <v>649</v>
      </c>
      <c r="L432" s="1">
        <v>5559062119</v>
      </c>
      <c r="M432" t="s">
        <v>50</v>
      </c>
      <c r="N432" t="s">
        <v>8</v>
      </c>
    </row>
    <row r="433" spans="9:14" x14ac:dyDescent="0.25">
      <c r="I433" t="s">
        <v>514</v>
      </c>
      <c r="J433" s="3">
        <v>44424</v>
      </c>
      <c r="K433" t="s">
        <v>650</v>
      </c>
      <c r="L433" s="1">
        <v>5559072495</v>
      </c>
      <c r="M433" t="s">
        <v>110</v>
      </c>
      <c r="N433" t="s">
        <v>8</v>
      </c>
    </row>
    <row r="434" spans="9:14" x14ac:dyDescent="0.25">
      <c r="I434" t="s">
        <v>79</v>
      </c>
      <c r="J434" s="3">
        <v>44103</v>
      </c>
      <c r="K434" t="s">
        <v>651</v>
      </c>
      <c r="L434" s="1">
        <v>5559077151</v>
      </c>
      <c r="M434" t="s">
        <v>40</v>
      </c>
      <c r="N434" t="s">
        <v>8</v>
      </c>
    </row>
    <row r="435" spans="9:14" x14ac:dyDescent="0.25">
      <c r="I435" t="s">
        <v>411</v>
      </c>
      <c r="J435" s="3">
        <v>44774</v>
      </c>
      <c r="K435" t="s">
        <v>652</v>
      </c>
      <c r="L435" s="1">
        <v>5559116666</v>
      </c>
      <c r="M435" t="s">
        <v>120</v>
      </c>
      <c r="N435" t="s">
        <v>8</v>
      </c>
    </row>
    <row r="436" spans="9:14" x14ac:dyDescent="0.25">
      <c r="I436" t="s">
        <v>97</v>
      </c>
      <c r="J436" s="3">
        <v>44391</v>
      </c>
      <c r="K436" t="s">
        <v>653</v>
      </c>
      <c r="L436" s="1">
        <v>5559116853</v>
      </c>
      <c r="M436" t="s">
        <v>15</v>
      </c>
      <c r="N436" t="s">
        <v>12</v>
      </c>
    </row>
    <row r="437" spans="9:14" x14ac:dyDescent="0.25">
      <c r="I437" t="s">
        <v>360</v>
      </c>
      <c r="J437" s="3">
        <v>44045</v>
      </c>
      <c r="K437" t="s">
        <v>654</v>
      </c>
      <c r="L437" s="1">
        <v>5559130770</v>
      </c>
      <c r="M437" t="s">
        <v>142</v>
      </c>
      <c r="N437" t="s">
        <v>143</v>
      </c>
    </row>
    <row r="438" spans="9:14" x14ac:dyDescent="0.25">
      <c r="I438" t="s">
        <v>457</v>
      </c>
      <c r="J438" s="3">
        <v>43893</v>
      </c>
      <c r="K438" t="s">
        <v>655</v>
      </c>
      <c r="L438" s="1">
        <v>5559155324</v>
      </c>
      <c r="M438" t="s">
        <v>64</v>
      </c>
      <c r="N438" t="s">
        <v>8</v>
      </c>
    </row>
    <row r="439" spans="9:14" x14ac:dyDescent="0.25">
      <c r="I439" t="s">
        <v>73</v>
      </c>
      <c r="J439" s="3">
        <v>44206</v>
      </c>
      <c r="K439" t="s">
        <v>656</v>
      </c>
      <c r="L439" s="1">
        <v>5559203013</v>
      </c>
      <c r="M439" t="s">
        <v>11</v>
      </c>
      <c r="N439" t="s">
        <v>12</v>
      </c>
    </row>
    <row r="440" spans="9:14" x14ac:dyDescent="0.25">
      <c r="I440" t="s">
        <v>43</v>
      </c>
      <c r="J440" s="3">
        <v>44943</v>
      </c>
      <c r="K440" t="s">
        <v>657</v>
      </c>
      <c r="L440" s="1">
        <v>5559232192</v>
      </c>
      <c r="M440" t="s">
        <v>45</v>
      </c>
      <c r="N440" t="s">
        <v>8</v>
      </c>
    </row>
    <row r="441" spans="9:14" x14ac:dyDescent="0.25">
      <c r="I441" t="s">
        <v>530</v>
      </c>
      <c r="J441" s="3">
        <v>44415</v>
      </c>
      <c r="K441" t="s">
        <v>658</v>
      </c>
      <c r="L441" s="1">
        <v>5559235205</v>
      </c>
      <c r="M441" t="s">
        <v>18</v>
      </c>
      <c r="N441" t="s">
        <v>12</v>
      </c>
    </row>
    <row r="442" spans="9:14" x14ac:dyDescent="0.25">
      <c r="I442" t="s">
        <v>174</v>
      </c>
      <c r="J442" s="3">
        <v>44519</v>
      </c>
      <c r="K442" t="s">
        <v>659</v>
      </c>
      <c r="L442" s="1">
        <v>5559242727</v>
      </c>
      <c r="M442" t="s">
        <v>24</v>
      </c>
      <c r="N442" t="s">
        <v>12</v>
      </c>
    </row>
    <row r="443" spans="9:14" x14ac:dyDescent="0.25">
      <c r="I443" t="s">
        <v>246</v>
      </c>
      <c r="J443" s="3">
        <v>45389</v>
      </c>
      <c r="K443" t="s">
        <v>660</v>
      </c>
      <c r="L443" s="1">
        <v>5559244486</v>
      </c>
      <c r="M443" t="s">
        <v>24</v>
      </c>
      <c r="N443" t="s">
        <v>12</v>
      </c>
    </row>
    <row r="444" spans="9:14" x14ac:dyDescent="0.25">
      <c r="I444" t="s">
        <v>468</v>
      </c>
      <c r="J444" s="3">
        <v>44239</v>
      </c>
      <c r="K444" t="s">
        <v>661</v>
      </c>
      <c r="L444" s="1">
        <v>5559266419</v>
      </c>
      <c r="M444" t="s">
        <v>40</v>
      </c>
      <c r="N444" t="s">
        <v>8</v>
      </c>
    </row>
    <row r="445" spans="9:14" x14ac:dyDescent="0.25">
      <c r="I445" t="s">
        <v>136</v>
      </c>
      <c r="J445" s="3">
        <v>44848</v>
      </c>
      <c r="K445" t="s">
        <v>374</v>
      </c>
      <c r="L445" s="1">
        <v>5559271068</v>
      </c>
      <c r="M445" t="s">
        <v>24</v>
      </c>
      <c r="N445" t="s">
        <v>12</v>
      </c>
    </row>
    <row r="446" spans="9:14" x14ac:dyDescent="0.25">
      <c r="I446" t="s">
        <v>662</v>
      </c>
      <c r="J446" s="3">
        <v>45275</v>
      </c>
      <c r="K446" t="s">
        <v>663</v>
      </c>
      <c r="L446" s="1">
        <v>5559279696</v>
      </c>
      <c r="M446" t="s">
        <v>21</v>
      </c>
      <c r="N446" t="s">
        <v>12</v>
      </c>
    </row>
    <row r="447" spans="9:14" x14ac:dyDescent="0.25">
      <c r="I447" t="s">
        <v>454</v>
      </c>
      <c r="J447" s="3">
        <v>44742</v>
      </c>
      <c r="K447" t="s">
        <v>664</v>
      </c>
      <c r="L447" s="1">
        <v>5559285048</v>
      </c>
      <c r="M447" t="s">
        <v>155</v>
      </c>
      <c r="N447" t="s">
        <v>8</v>
      </c>
    </row>
    <row r="448" spans="9:14" x14ac:dyDescent="0.25">
      <c r="I448" t="s">
        <v>665</v>
      </c>
      <c r="J448" s="3">
        <v>44370</v>
      </c>
      <c r="K448" t="s">
        <v>666</v>
      </c>
      <c r="L448" s="1">
        <v>5559290172</v>
      </c>
      <c r="M448" t="s">
        <v>31</v>
      </c>
      <c r="N448" t="s">
        <v>12</v>
      </c>
    </row>
    <row r="449" spans="9:14" x14ac:dyDescent="0.25">
      <c r="I449" t="s">
        <v>54</v>
      </c>
      <c r="J449" s="3">
        <v>44002</v>
      </c>
      <c r="K449" t="s">
        <v>667</v>
      </c>
      <c r="L449" s="1">
        <v>5559308421</v>
      </c>
      <c r="M449" t="s">
        <v>50</v>
      </c>
      <c r="N449" t="s">
        <v>8</v>
      </c>
    </row>
    <row r="450" spans="9:14" x14ac:dyDescent="0.25">
      <c r="I450" t="s">
        <v>429</v>
      </c>
      <c r="J450" s="3">
        <v>45287</v>
      </c>
      <c r="K450" t="s">
        <v>668</v>
      </c>
      <c r="L450" s="1">
        <v>5559312131</v>
      </c>
      <c r="M450" t="s">
        <v>11</v>
      </c>
      <c r="N450" t="s">
        <v>12</v>
      </c>
    </row>
    <row r="451" spans="9:14" x14ac:dyDescent="0.25">
      <c r="I451" t="s">
        <v>16</v>
      </c>
      <c r="J451" s="3">
        <v>44484</v>
      </c>
      <c r="K451" t="s">
        <v>669</v>
      </c>
      <c r="L451" s="1">
        <v>5559322964</v>
      </c>
      <c r="M451" t="s">
        <v>18</v>
      </c>
      <c r="N451" t="s">
        <v>12</v>
      </c>
    </row>
    <row r="452" spans="9:14" x14ac:dyDescent="0.25">
      <c r="I452" t="s">
        <v>176</v>
      </c>
      <c r="J452" s="3">
        <v>45442</v>
      </c>
      <c r="K452" t="s">
        <v>670</v>
      </c>
      <c r="L452" s="1">
        <v>5559375305</v>
      </c>
      <c r="M452" t="s">
        <v>67</v>
      </c>
      <c r="N452" t="s">
        <v>8</v>
      </c>
    </row>
    <row r="453" spans="9:14" x14ac:dyDescent="0.25">
      <c r="I453" t="s">
        <v>300</v>
      </c>
      <c r="J453" s="3">
        <v>44676</v>
      </c>
      <c r="K453" t="s">
        <v>671</v>
      </c>
      <c r="L453" s="1">
        <v>5559376356</v>
      </c>
      <c r="M453" t="s">
        <v>21</v>
      </c>
      <c r="N453" t="s">
        <v>12</v>
      </c>
    </row>
    <row r="454" spans="9:14" x14ac:dyDescent="0.25">
      <c r="I454" t="s">
        <v>275</v>
      </c>
      <c r="J454" s="3">
        <v>43840</v>
      </c>
      <c r="K454" t="s">
        <v>672</v>
      </c>
      <c r="L454" s="1">
        <v>5559395647</v>
      </c>
      <c r="M454" t="s">
        <v>120</v>
      </c>
      <c r="N454" t="s">
        <v>8</v>
      </c>
    </row>
    <row r="455" spans="9:14" x14ac:dyDescent="0.25">
      <c r="I455" t="s">
        <v>269</v>
      </c>
      <c r="J455" s="3">
        <v>45369</v>
      </c>
      <c r="K455" t="s">
        <v>673</v>
      </c>
      <c r="L455" s="1">
        <v>5559396796</v>
      </c>
      <c r="M455" t="s">
        <v>101</v>
      </c>
      <c r="N455" t="s">
        <v>8</v>
      </c>
    </row>
    <row r="456" spans="9:14" x14ac:dyDescent="0.25">
      <c r="I456" t="s">
        <v>136</v>
      </c>
      <c r="J456" s="3">
        <v>44629</v>
      </c>
      <c r="K456" t="s">
        <v>674</v>
      </c>
      <c r="L456" s="1">
        <v>5559405397</v>
      </c>
      <c r="M456" t="s">
        <v>24</v>
      </c>
      <c r="N456" t="s">
        <v>12</v>
      </c>
    </row>
    <row r="457" spans="9:14" x14ac:dyDescent="0.25">
      <c r="I457" t="s">
        <v>271</v>
      </c>
      <c r="J457" s="3">
        <v>44638</v>
      </c>
      <c r="K457" t="s">
        <v>675</v>
      </c>
      <c r="L457" s="1">
        <v>5559411927</v>
      </c>
      <c r="M457" t="s">
        <v>18</v>
      </c>
      <c r="N457" t="s">
        <v>12</v>
      </c>
    </row>
    <row r="458" spans="9:14" x14ac:dyDescent="0.25">
      <c r="I458" t="s">
        <v>73</v>
      </c>
      <c r="J458" s="3">
        <v>44330</v>
      </c>
      <c r="K458" t="s">
        <v>676</v>
      </c>
      <c r="L458" s="1">
        <v>5559414762</v>
      </c>
      <c r="M458" t="s">
        <v>11</v>
      </c>
      <c r="N458" t="s">
        <v>12</v>
      </c>
    </row>
    <row r="459" spans="9:14" x14ac:dyDescent="0.25">
      <c r="I459" t="s">
        <v>677</v>
      </c>
      <c r="J459" s="3">
        <v>44195</v>
      </c>
      <c r="K459" t="s">
        <v>678</v>
      </c>
      <c r="L459" s="1">
        <v>5559415813</v>
      </c>
      <c r="M459" t="s">
        <v>58</v>
      </c>
      <c r="N459" t="s">
        <v>8</v>
      </c>
    </row>
    <row r="460" spans="9:14" x14ac:dyDescent="0.25">
      <c r="I460" t="s">
        <v>540</v>
      </c>
      <c r="J460" s="3">
        <v>44045</v>
      </c>
      <c r="K460" t="s">
        <v>679</v>
      </c>
      <c r="L460" s="1">
        <v>5559451553</v>
      </c>
      <c r="M460" t="s">
        <v>130</v>
      </c>
      <c r="N460" t="s">
        <v>8</v>
      </c>
    </row>
    <row r="461" spans="9:14" x14ac:dyDescent="0.25">
      <c r="I461" t="s">
        <v>187</v>
      </c>
      <c r="J461" s="3">
        <v>44308</v>
      </c>
      <c r="K461" t="s">
        <v>680</v>
      </c>
      <c r="L461" s="1">
        <v>5559457003</v>
      </c>
      <c r="M461" t="s">
        <v>24</v>
      </c>
      <c r="N461" t="s">
        <v>12</v>
      </c>
    </row>
    <row r="462" spans="9:14" x14ac:dyDescent="0.25">
      <c r="I462" t="s">
        <v>167</v>
      </c>
      <c r="J462" s="3">
        <v>44670</v>
      </c>
      <c r="K462" t="s">
        <v>681</v>
      </c>
      <c r="L462" s="1">
        <v>5559466125</v>
      </c>
      <c r="M462" t="s">
        <v>58</v>
      </c>
      <c r="N462" t="s">
        <v>8</v>
      </c>
    </row>
    <row r="463" spans="9:14" x14ac:dyDescent="0.25">
      <c r="I463" t="s">
        <v>682</v>
      </c>
      <c r="J463" s="3">
        <v>45364</v>
      </c>
      <c r="K463" t="s">
        <v>683</v>
      </c>
      <c r="L463" s="1">
        <v>5559472386</v>
      </c>
      <c r="M463" t="s">
        <v>64</v>
      </c>
      <c r="N463" t="s">
        <v>8</v>
      </c>
    </row>
    <row r="464" spans="9:14" x14ac:dyDescent="0.25">
      <c r="I464" t="s">
        <v>321</v>
      </c>
      <c r="J464" s="3">
        <v>44254</v>
      </c>
      <c r="K464" t="s">
        <v>684</v>
      </c>
      <c r="L464" s="1">
        <v>5559480943</v>
      </c>
      <c r="M464" t="s">
        <v>18</v>
      </c>
      <c r="N464" t="s">
        <v>12</v>
      </c>
    </row>
    <row r="465" spans="9:14" x14ac:dyDescent="0.25">
      <c r="I465" t="s">
        <v>685</v>
      </c>
      <c r="J465" s="3">
        <v>44845</v>
      </c>
      <c r="K465" t="s">
        <v>686</v>
      </c>
      <c r="L465" s="1">
        <v>5559489943</v>
      </c>
      <c r="M465" t="s">
        <v>53</v>
      </c>
      <c r="N465" t="s">
        <v>8</v>
      </c>
    </row>
    <row r="466" spans="9:14" x14ac:dyDescent="0.25">
      <c r="I466" t="s">
        <v>687</v>
      </c>
      <c r="J466" s="3">
        <v>44534</v>
      </c>
      <c r="K466" t="s">
        <v>688</v>
      </c>
      <c r="L466" s="1">
        <v>5559501828</v>
      </c>
      <c r="M466" t="s">
        <v>24</v>
      </c>
      <c r="N466" t="s">
        <v>12</v>
      </c>
    </row>
    <row r="467" spans="9:14" x14ac:dyDescent="0.25">
      <c r="I467" t="s">
        <v>160</v>
      </c>
      <c r="J467" s="3">
        <v>44364</v>
      </c>
      <c r="K467" t="s">
        <v>689</v>
      </c>
      <c r="L467" s="1">
        <v>5559523472</v>
      </c>
      <c r="M467" t="s">
        <v>101</v>
      </c>
      <c r="N467" t="s">
        <v>8</v>
      </c>
    </row>
    <row r="468" spans="9:14" x14ac:dyDescent="0.25">
      <c r="I468" t="s">
        <v>108</v>
      </c>
      <c r="J468" s="3">
        <v>44113</v>
      </c>
      <c r="K468" t="s">
        <v>690</v>
      </c>
      <c r="L468" s="1">
        <v>5559533510</v>
      </c>
      <c r="M468" t="s">
        <v>110</v>
      </c>
      <c r="N468" t="s">
        <v>8</v>
      </c>
    </row>
    <row r="469" spans="9:14" x14ac:dyDescent="0.25">
      <c r="I469" t="s">
        <v>59</v>
      </c>
      <c r="J469" s="3">
        <v>44268</v>
      </c>
      <c r="K469" t="s">
        <v>568</v>
      </c>
      <c r="L469" s="1">
        <v>5559554642</v>
      </c>
      <c r="M469" t="s">
        <v>61</v>
      </c>
      <c r="N469" t="s">
        <v>12</v>
      </c>
    </row>
    <row r="470" spans="9:14" x14ac:dyDescent="0.25">
      <c r="I470" t="s">
        <v>465</v>
      </c>
      <c r="J470" s="3">
        <v>44663</v>
      </c>
      <c r="K470" t="s">
        <v>691</v>
      </c>
      <c r="L470" s="1">
        <v>5559557006</v>
      </c>
      <c r="M470" t="s">
        <v>130</v>
      </c>
      <c r="N470" t="s">
        <v>8</v>
      </c>
    </row>
    <row r="471" spans="9:14" x14ac:dyDescent="0.25">
      <c r="I471" t="s">
        <v>379</v>
      </c>
      <c r="J471" s="3">
        <v>44579</v>
      </c>
      <c r="K471" t="s">
        <v>692</v>
      </c>
      <c r="L471" s="1">
        <v>5559576195</v>
      </c>
      <c r="M471" t="s">
        <v>130</v>
      </c>
      <c r="N471" t="s">
        <v>8</v>
      </c>
    </row>
    <row r="472" spans="9:14" x14ac:dyDescent="0.25">
      <c r="I472" t="s">
        <v>54</v>
      </c>
      <c r="J472" s="3">
        <v>44734</v>
      </c>
      <c r="K472" t="s">
        <v>693</v>
      </c>
      <c r="L472" s="1">
        <v>5559625312</v>
      </c>
      <c r="M472" t="s">
        <v>50</v>
      </c>
      <c r="N472" t="s">
        <v>8</v>
      </c>
    </row>
    <row r="473" spans="9:14" x14ac:dyDescent="0.25">
      <c r="I473" t="s">
        <v>555</v>
      </c>
      <c r="J473" s="3">
        <v>44705</v>
      </c>
      <c r="K473" t="s">
        <v>694</v>
      </c>
      <c r="L473" s="1">
        <v>5559628866</v>
      </c>
      <c r="M473" t="s">
        <v>15</v>
      </c>
      <c r="N473" t="s">
        <v>12</v>
      </c>
    </row>
    <row r="474" spans="9:14" x14ac:dyDescent="0.25">
      <c r="I474" t="s">
        <v>151</v>
      </c>
      <c r="J474" s="3">
        <v>44646</v>
      </c>
      <c r="K474" t="s">
        <v>695</v>
      </c>
      <c r="L474" s="1">
        <v>5559636971</v>
      </c>
      <c r="M474" t="s">
        <v>58</v>
      </c>
      <c r="N474" t="s">
        <v>8</v>
      </c>
    </row>
    <row r="475" spans="9:14" x14ac:dyDescent="0.25">
      <c r="I475" t="s">
        <v>626</v>
      </c>
      <c r="J475" s="3">
        <v>44083</v>
      </c>
      <c r="K475" t="s">
        <v>696</v>
      </c>
      <c r="L475" s="1">
        <v>5559694658</v>
      </c>
      <c r="M475" t="s">
        <v>24</v>
      </c>
      <c r="N475" t="s">
        <v>12</v>
      </c>
    </row>
    <row r="476" spans="9:14" x14ac:dyDescent="0.25">
      <c r="I476" t="s">
        <v>697</v>
      </c>
      <c r="J476" s="3">
        <v>44021</v>
      </c>
      <c r="K476" t="s">
        <v>698</v>
      </c>
      <c r="L476" s="1">
        <v>5559696508</v>
      </c>
      <c r="M476" t="s">
        <v>155</v>
      </c>
      <c r="N476" t="s">
        <v>8</v>
      </c>
    </row>
    <row r="477" spans="9:14" x14ac:dyDescent="0.25">
      <c r="I477" t="s">
        <v>319</v>
      </c>
      <c r="J477" s="3">
        <v>43853</v>
      </c>
      <c r="K477" t="s">
        <v>699</v>
      </c>
      <c r="L477" s="1">
        <v>5559716475</v>
      </c>
      <c r="M477" t="s">
        <v>47</v>
      </c>
      <c r="N477" t="s">
        <v>8</v>
      </c>
    </row>
    <row r="478" spans="9:14" x14ac:dyDescent="0.25">
      <c r="I478" t="s">
        <v>160</v>
      </c>
      <c r="J478" s="3">
        <v>43909</v>
      </c>
      <c r="K478" t="s">
        <v>700</v>
      </c>
      <c r="L478" s="1">
        <v>5559753237</v>
      </c>
      <c r="M478" t="s">
        <v>101</v>
      </c>
      <c r="N478" t="s">
        <v>8</v>
      </c>
    </row>
    <row r="479" spans="9:14" x14ac:dyDescent="0.25">
      <c r="I479" t="s">
        <v>136</v>
      </c>
      <c r="J479" s="3">
        <v>45075</v>
      </c>
      <c r="K479" t="s">
        <v>701</v>
      </c>
      <c r="L479" s="1">
        <v>5559801685</v>
      </c>
      <c r="M479" t="s">
        <v>24</v>
      </c>
      <c r="N479" t="s">
        <v>12</v>
      </c>
    </row>
    <row r="480" spans="9:14" x14ac:dyDescent="0.25">
      <c r="I480" t="s">
        <v>13</v>
      </c>
      <c r="J480" s="3">
        <v>45064</v>
      </c>
      <c r="K480" t="s">
        <v>702</v>
      </c>
      <c r="L480" s="1">
        <v>5559806632</v>
      </c>
      <c r="M480" t="s">
        <v>15</v>
      </c>
      <c r="N480" t="s">
        <v>12</v>
      </c>
    </row>
    <row r="481" spans="9:14" x14ac:dyDescent="0.25">
      <c r="I481" t="s">
        <v>351</v>
      </c>
      <c r="J481" s="3">
        <v>44808</v>
      </c>
      <c r="K481" t="s">
        <v>703</v>
      </c>
      <c r="L481" s="1">
        <v>5559812577</v>
      </c>
      <c r="M481" t="s">
        <v>45</v>
      </c>
      <c r="N481" t="s">
        <v>8</v>
      </c>
    </row>
    <row r="482" spans="9:14" x14ac:dyDescent="0.25">
      <c r="I482" t="s">
        <v>500</v>
      </c>
      <c r="J482" s="3">
        <v>44979</v>
      </c>
      <c r="K482" t="s">
        <v>390</v>
      </c>
      <c r="L482" s="1">
        <v>5559852704</v>
      </c>
      <c r="M482" t="s">
        <v>64</v>
      </c>
      <c r="N482" t="s">
        <v>8</v>
      </c>
    </row>
    <row r="483" spans="9:14" x14ac:dyDescent="0.25">
      <c r="I483" t="s">
        <v>704</v>
      </c>
      <c r="J483" s="3">
        <v>44715</v>
      </c>
      <c r="K483" t="s">
        <v>705</v>
      </c>
      <c r="L483" s="1">
        <v>5559904117</v>
      </c>
      <c r="M483" t="s">
        <v>133</v>
      </c>
      <c r="N483" t="s">
        <v>8</v>
      </c>
    </row>
    <row r="484" spans="9:14" x14ac:dyDescent="0.25">
      <c r="I484" t="s">
        <v>706</v>
      </c>
      <c r="J484" s="3">
        <v>44766</v>
      </c>
      <c r="K484" t="s">
        <v>707</v>
      </c>
      <c r="L484" s="1">
        <v>5559956229</v>
      </c>
      <c r="M484" t="s">
        <v>31</v>
      </c>
      <c r="N484" t="s">
        <v>12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AD0E-7C5A-48A4-8945-314F11EF956C}">
  <dimension ref="B1:Y485"/>
  <sheetViews>
    <sheetView tabSelected="1" workbookViewId="0">
      <selection activeCell="C4" sqref="C4"/>
    </sheetView>
  </sheetViews>
  <sheetFormatPr defaultRowHeight="15" outlineLevelCol="1" x14ac:dyDescent="0.25"/>
  <cols>
    <col min="1" max="1" width="3.7109375" customWidth="1"/>
    <col min="2" max="2" width="16.5703125" customWidth="1"/>
    <col min="3" max="3" width="11.42578125" customWidth="1"/>
    <col min="4" max="4" width="13.85546875" bestFit="1" customWidth="1"/>
    <col min="7" max="7" width="21.5703125" bestFit="1" customWidth="1"/>
    <col min="8" max="8" width="10.5703125" hidden="1" customWidth="1"/>
    <col min="9" max="9" width="7.140625" bestFit="1" customWidth="1"/>
    <col min="10" max="10" width="15.5703125" bestFit="1" customWidth="1"/>
    <col min="11" max="11" width="16.140625" bestFit="1" customWidth="1"/>
    <col min="12" max="12" width="18" hidden="1" customWidth="1"/>
    <col min="13" max="13" width="14.42578125" hidden="1" customWidth="1"/>
    <col min="14" max="14" width="14.42578125" customWidth="1" outlineLevel="1"/>
    <col min="15" max="15" width="13.140625" customWidth="1" outlineLevel="1"/>
    <col min="16" max="16" width="12.42578125" customWidth="1" outlineLevel="1"/>
    <col min="17" max="17" width="11.140625" customWidth="1" outlineLevel="1"/>
    <col min="23" max="23" width="9.42578125" bestFit="1" customWidth="1"/>
  </cols>
  <sheetData>
    <row r="1" spans="2:25" s="5" customFormat="1" ht="30" customHeight="1" x14ac:dyDescent="0.35">
      <c r="B1" s="5" t="s">
        <v>718</v>
      </c>
    </row>
    <row r="3" spans="2:25" x14ac:dyDescent="0.25">
      <c r="B3" s="11" t="s">
        <v>730</v>
      </c>
      <c r="C3" s="12">
        <v>2022</v>
      </c>
    </row>
    <row r="4" spans="2:25" x14ac:dyDescent="0.25">
      <c r="B4" s="7" t="s">
        <v>711</v>
      </c>
      <c r="C4" s="7" t="s">
        <v>710</v>
      </c>
      <c r="D4" s="8"/>
    </row>
    <row r="5" spans="2:25" x14ac:dyDescent="0.25">
      <c r="B5" t="s">
        <v>712</v>
      </c>
      <c r="C5" t="str" cm="1">
        <f t="array" ref="C5:D7">_xlfn._xlws.FILTER(tblContacts2[[Contact Name]:[Phone Number]],(tblContacts2[Customer Name]=B5)*(tblContacts2[Year]&gt;=C3),"Not Found")</f>
        <v>Ketty</v>
      </c>
      <c r="D5" s="1">
        <v>5552264675</v>
      </c>
      <c r="W5" s="3"/>
    </row>
    <row r="6" spans="2:25" x14ac:dyDescent="0.25">
      <c r="C6" t="str">
        <v>Justine</v>
      </c>
      <c r="D6" s="1">
        <v>5552879911</v>
      </c>
      <c r="W6" s="3"/>
    </row>
    <row r="7" spans="2:25" x14ac:dyDescent="0.25">
      <c r="C7" t="str">
        <v>Inger</v>
      </c>
      <c r="D7" s="1">
        <v>5553794109</v>
      </c>
      <c r="G7" t="s">
        <v>0</v>
      </c>
      <c r="H7" t="s">
        <v>708</v>
      </c>
      <c r="I7" t="s">
        <v>725</v>
      </c>
      <c r="J7" t="s">
        <v>1</v>
      </c>
      <c r="K7" t="s">
        <v>2</v>
      </c>
      <c r="L7" t="s">
        <v>3</v>
      </c>
      <c r="M7" t="s">
        <v>4</v>
      </c>
      <c r="N7" t="s">
        <v>714</v>
      </c>
      <c r="O7" t="s">
        <v>715</v>
      </c>
      <c r="P7" t="s">
        <v>716</v>
      </c>
      <c r="Q7" t="s">
        <v>729</v>
      </c>
      <c r="Y7" s="2" t="s">
        <v>713</v>
      </c>
    </row>
    <row r="8" spans="2:25" x14ac:dyDescent="0.25">
      <c r="D8" s="1"/>
      <c r="G8" t="s">
        <v>5</v>
      </c>
      <c r="H8" s="3">
        <v>44932</v>
      </c>
      <c r="I8">
        <f>YEAR(tblContacts2[[#This Row],[Date]])</f>
        <v>2023</v>
      </c>
      <c r="J8" t="s">
        <v>6</v>
      </c>
      <c r="K8" s="1">
        <v>5552031671</v>
      </c>
      <c r="L8" t="s">
        <v>7</v>
      </c>
      <c r="M8" t="s">
        <v>8</v>
      </c>
      <c r="N8" t="b">
        <f>tblContacts2[[#This Row],[Customer Name]]=$B$5</f>
        <v>0</v>
      </c>
      <c r="O8" t="b">
        <f>tblContacts2[[#This Row],[Year]]&gt;=2023</f>
        <v>1</v>
      </c>
      <c r="P8">
        <f>tblContacts2[[#This Row],[Name Match]]*tblContacts2[[#This Row],[Year Match]]</f>
        <v>0</v>
      </c>
      <c r="Q8">
        <f>tblContacts2[[#This Row],[Name Match]]+tblContacts2[[#This Row],[Year Match]]</f>
        <v>1</v>
      </c>
      <c r="Y8" t="str" cm="1">
        <f t="array" ref="Y8:Y200">_xlfn._xlws.SORT(_xlfn.UNIQUE(G8:G485))</f>
        <v>Adventure Surf</v>
      </c>
    </row>
    <row r="9" spans="2:25" x14ac:dyDescent="0.25">
      <c r="D9" s="1"/>
      <c r="G9" t="s">
        <v>9</v>
      </c>
      <c r="H9" s="3">
        <v>44552</v>
      </c>
      <c r="I9">
        <f>YEAR(tblContacts2[[#This Row],[Date]])</f>
        <v>2021</v>
      </c>
      <c r="J9" t="s">
        <v>10</v>
      </c>
      <c r="K9" s="1">
        <v>5552053422</v>
      </c>
      <c r="L9" t="s">
        <v>11</v>
      </c>
      <c r="M9" t="s">
        <v>12</v>
      </c>
      <c r="N9" t="b">
        <f>tblContacts2[[#This Row],[Customer Name]]=$B$5</f>
        <v>0</v>
      </c>
      <c r="O9" t="b">
        <f>tblContacts2[[#This Row],[Year]]&gt;=2023</f>
        <v>0</v>
      </c>
      <c r="P9">
        <f>tblContacts2[[#This Row],[Name Match]]*tblContacts2[[#This Row],[Year Match]]</f>
        <v>0</v>
      </c>
      <c r="Q9">
        <f>tblContacts2[[#This Row],[Name Match]]+tblContacts2[[#This Row],[Year Match]]</f>
        <v>0</v>
      </c>
      <c r="Y9" t="str">
        <v>Aqua Edge</v>
      </c>
    </row>
    <row r="10" spans="2:25" x14ac:dyDescent="0.25">
      <c r="D10" s="1"/>
      <c r="G10" t="s">
        <v>13</v>
      </c>
      <c r="H10" s="3">
        <v>45031</v>
      </c>
      <c r="I10">
        <f>YEAR(tblContacts2[[#This Row],[Date]])</f>
        <v>2023</v>
      </c>
      <c r="J10" t="s">
        <v>14</v>
      </c>
      <c r="K10" s="1">
        <v>5552086767</v>
      </c>
      <c r="L10" t="s">
        <v>15</v>
      </c>
      <c r="M10" t="s">
        <v>12</v>
      </c>
      <c r="N10" t="b">
        <f>tblContacts2[[#This Row],[Customer Name]]=$B$5</f>
        <v>0</v>
      </c>
      <c r="O10" t="b">
        <f>tblContacts2[[#This Row],[Year]]&gt;=2023</f>
        <v>1</v>
      </c>
      <c r="P10">
        <f>tblContacts2[[#This Row],[Name Match]]*tblContacts2[[#This Row],[Year Match]]</f>
        <v>0</v>
      </c>
      <c r="Q10">
        <f>tblContacts2[[#This Row],[Name Match]]+tblContacts2[[#This Row],[Year Match]]</f>
        <v>1</v>
      </c>
      <c r="Y10" t="str">
        <v>Aqua Surf</v>
      </c>
    </row>
    <row r="11" spans="2:25" x14ac:dyDescent="0.25">
      <c r="D11" s="1"/>
      <c r="G11" t="s">
        <v>712</v>
      </c>
      <c r="H11" s="3">
        <v>45366</v>
      </c>
      <c r="I11">
        <f>YEAR(tblContacts2[[#This Row],[Date]])</f>
        <v>2024</v>
      </c>
      <c r="J11" t="s">
        <v>46</v>
      </c>
      <c r="K11" s="1">
        <v>5552264675</v>
      </c>
      <c r="L11" t="s">
        <v>47</v>
      </c>
      <c r="M11" t="s">
        <v>8</v>
      </c>
      <c r="N11" t="b">
        <f>tblContacts2[[#This Row],[Customer Name]]=$B$5</f>
        <v>1</v>
      </c>
      <c r="O11" t="b">
        <f>tblContacts2[[#This Row],[Year]]&gt;=2023</f>
        <v>1</v>
      </c>
      <c r="P11">
        <f>tblContacts2[[#This Row],[Name Match]]*tblContacts2[[#This Row],[Year Match]]</f>
        <v>1</v>
      </c>
      <c r="Q11">
        <f>tblContacts2[[#This Row],[Name Match]]+tblContacts2[[#This Row],[Year Match]]</f>
        <v>2</v>
      </c>
      <c r="Y11" t="str">
        <v>Bayside Boards</v>
      </c>
    </row>
    <row r="12" spans="2:25" x14ac:dyDescent="0.25">
      <c r="G12" t="s">
        <v>234</v>
      </c>
      <c r="H12" s="3">
        <v>44967</v>
      </c>
      <c r="I12">
        <f>YEAR(tblContacts2[[#This Row],[Date]])</f>
        <v>2023</v>
      </c>
      <c r="J12" t="s">
        <v>235</v>
      </c>
      <c r="K12" s="1">
        <v>5553839979</v>
      </c>
      <c r="L12" t="s">
        <v>67</v>
      </c>
      <c r="M12" t="s">
        <v>8</v>
      </c>
      <c r="N12" t="b">
        <f>tblContacts2[[#This Row],[Customer Name]]=$B$5</f>
        <v>0</v>
      </c>
      <c r="O12" t="b">
        <f>tblContacts2[[#This Row],[Year]]&gt;=2023</f>
        <v>1</v>
      </c>
      <c r="P12">
        <f>tblContacts2[[#This Row],[Name Match]]*tblContacts2[[#This Row],[Year Match]]</f>
        <v>0</v>
      </c>
      <c r="Q12">
        <f>tblContacts2[[#This Row],[Name Match]]+tblContacts2[[#This Row],[Year Match]]</f>
        <v>1</v>
      </c>
      <c r="Y12" t="str">
        <v>Beach Boys Surf</v>
      </c>
    </row>
    <row r="13" spans="2:25" x14ac:dyDescent="0.25">
      <c r="G13" t="s">
        <v>16</v>
      </c>
      <c r="H13" s="3">
        <v>44493</v>
      </c>
      <c r="I13">
        <f>YEAR(tblContacts2[[#This Row],[Date]])</f>
        <v>2021</v>
      </c>
      <c r="J13" t="s">
        <v>17</v>
      </c>
      <c r="K13" s="1">
        <v>5552101719</v>
      </c>
      <c r="L13" t="s">
        <v>18</v>
      </c>
      <c r="M13" t="s">
        <v>12</v>
      </c>
      <c r="N13" t="b">
        <f>tblContacts2[[#This Row],[Customer Name]]=$B$5</f>
        <v>0</v>
      </c>
      <c r="O13" t="b">
        <f>tblContacts2[[#This Row],[Year]]&gt;=2023</f>
        <v>0</v>
      </c>
      <c r="P13">
        <f>tblContacts2[[#This Row],[Name Match]]*tblContacts2[[#This Row],[Year Match]]</f>
        <v>0</v>
      </c>
      <c r="Q13">
        <f>tblContacts2[[#This Row],[Name Match]]+tblContacts2[[#This Row],[Year Match]]</f>
        <v>0</v>
      </c>
      <c r="Y13" t="str">
        <v>Beach Break Boards</v>
      </c>
    </row>
    <row r="14" spans="2:25" x14ac:dyDescent="0.25">
      <c r="G14" t="s">
        <v>19</v>
      </c>
      <c r="H14" s="3">
        <v>44525</v>
      </c>
      <c r="I14">
        <f>YEAR(tblContacts2[[#This Row],[Date]])</f>
        <v>2021</v>
      </c>
      <c r="J14" t="s">
        <v>20</v>
      </c>
      <c r="K14" s="1">
        <v>5552109172</v>
      </c>
      <c r="L14" t="s">
        <v>21</v>
      </c>
      <c r="M14" t="s">
        <v>12</v>
      </c>
      <c r="N14" t="b">
        <f>tblContacts2[[#This Row],[Customer Name]]=$B$5</f>
        <v>0</v>
      </c>
      <c r="O14" t="b">
        <f>tblContacts2[[#This Row],[Year]]&gt;=2023</f>
        <v>0</v>
      </c>
      <c r="P14">
        <f>tblContacts2[[#This Row],[Name Match]]*tblContacts2[[#This Row],[Year Match]]</f>
        <v>0</v>
      </c>
      <c r="Q14">
        <f>tblContacts2[[#This Row],[Name Match]]+tblContacts2[[#This Row],[Year Match]]</f>
        <v>0</v>
      </c>
      <c r="Y14" t="str">
        <v>Beach Breeze Surf</v>
      </c>
    </row>
    <row r="15" spans="2:25" x14ac:dyDescent="0.25">
      <c r="G15" t="s">
        <v>22</v>
      </c>
      <c r="H15" s="3">
        <v>43839</v>
      </c>
      <c r="I15">
        <f>YEAR(tblContacts2[[#This Row],[Date]])</f>
        <v>2020</v>
      </c>
      <c r="J15" t="s">
        <v>23</v>
      </c>
      <c r="K15" s="1">
        <v>5552143357</v>
      </c>
      <c r="L15" t="s">
        <v>24</v>
      </c>
      <c r="M15" t="s">
        <v>12</v>
      </c>
      <c r="N15" t="b">
        <f>tblContacts2[[#This Row],[Customer Name]]=$B$5</f>
        <v>0</v>
      </c>
      <c r="O15" t="b">
        <f>tblContacts2[[#This Row],[Year]]&gt;=2023</f>
        <v>0</v>
      </c>
      <c r="P15">
        <f>tblContacts2[[#This Row],[Name Match]]*tblContacts2[[#This Row],[Year Match]]</f>
        <v>0</v>
      </c>
      <c r="Q15">
        <f>tblContacts2[[#This Row],[Name Match]]+tblContacts2[[#This Row],[Year Match]]</f>
        <v>0</v>
      </c>
      <c r="Y15" t="str">
        <v>Beach Dancer</v>
      </c>
    </row>
    <row r="16" spans="2:25" x14ac:dyDescent="0.25">
      <c r="G16" t="s">
        <v>25</v>
      </c>
      <c r="H16" s="3">
        <v>44801</v>
      </c>
      <c r="I16">
        <f>YEAR(tblContacts2[[#This Row],[Date]])</f>
        <v>2022</v>
      </c>
      <c r="J16" t="s">
        <v>26</v>
      </c>
      <c r="K16" s="1">
        <v>5552149758</v>
      </c>
      <c r="L16" t="s">
        <v>27</v>
      </c>
      <c r="M16" t="s">
        <v>28</v>
      </c>
      <c r="N16" t="b">
        <f>tblContacts2[[#This Row],[Customer Name]]=$B$5</f>
        <v>0</v>
      </c>
      <c r="O16" t="b">
        <f>tblContacts2[[#This Row],[Year]]&gt;=2023</f>
        <v>0</v>
      </c>
      <c r="P16">
        <f>tblContacts2[[#This Row],[Name Match]]*tblContacts2[[#This Row],[Year Match]]</f>
        <v>0</v>
      </c>
      <c r="Q16">
        <f>tblContacts2[[#This Row],[Name Match]]+tblContacts2[[#This Row],[Year Match]]</f>
        <v>0</v>
      </c>
      <c r="Y16" t="str">
        <v>Beach Patrol Surf</v>
      </c>
    </row>
    <row r="17" spans="7:25" x14ac:dyDescent="0.25">
      <c r="G17" t="s">
        <v>234</v>
      </c>
      <c r="H17" s="3">
        <v>44373</v>
      </c>
      <c r="I17">
        <f>YEAR(tblContacts2[[#This Row],[Date]])</f>
        <v>2021</v>
      </c>
      <c r="J17" t="s">
        <v>450</v>
      </c>
      <c r="K17" s="1">
        <v>5556386203</v>
      </c>
      <c r="L17" t="s">
        <v>67</v>
      </c>
      <c r="M17" t="s">
        <v>8</v>
      </c>
      <c r="N17" t="b">
        <f>tblContacts2[[#This Row],[Customer Name]]=$B$5</f>
        <v>0</v>
      </c>
      <c r="O17" t="b">
        <f>tblContacts2[[#This Row],[Year]]&gt;=2023</f>
        <v>0</v>
      </c>
      <c r="P17">
        <f>tblContacts2[[#This Row],[Name Match]]*tblContacts2[[#This Row],[Year Match]]</f>
        <v>0</v>
      </c>
      <c r="Q17">
        <f>tblContacts2[[#This Row],[Name Match]]+tblContacts2[[#This Row],[Year Match]]</f>
        <v>0</v>
      </c>
      <c r="Y17" t="str">
        <v>Beach Surf Co.</v>
      </c>
    </row>
    <row r="18" spans="7:25" x14ac:dyDescent="0.25">
      <c r="G18" t="s">
        <v>29</v>
      </c>
      <c r="H18" s="3">
        <v>44772</v>
      </c>
      <c r="I18">
        <f>YEAR(tblContacts2[[#This Row],[Date]])</f>
        <v>2022</v>
      </c>
      <c r="J18" t="s">
        <v>30</v>
      </c>
      <c r="K18" s="1">
        <v>5552156082</v>
      </c>
      <c r="L18" t="s">
        <v>31</v>
      </c>
      <c r="M18" t="s">
        <v>12</v>
      </c>
      <c r="N18" t="b">
        <f>tblContacts2[[#This Row],[Customer Name]]=$B$5</f>
        <v>0</v>
      </c>
      <c r="O18" t="b">
        <f>tblContacts2[[#This Row],[Year]]&gt;=2023</f>
        <v>0</v>
      </c>
      <c r="P18">
        <f>tblContacts2[[#This Row],[Name Match]]*tblContacts2[[#This Row],[Year Match]]</f>
        <v>0</v>
      </c>
      <c r="Q18">
        <f>tblContacts2[[#This Row],[Name Match]]+tblContacts2[[#This Row],[Year Match]]</f>
        <v>0</v>
      </c>
      <c r="Y18" t="str">
        <v>Beach Wave</v>
      </c>
    </row>
    <row r="19" spans="7:25" x14ac:dyDescent="0.25">
      <c r="G19" t="s">
        <v>32</v>
      </c>
      <c r="H19" s="3">
        <v>44956</v>
      </c>
      <c r="I19">
        <f>YEAR(tblContacts2[[#This Row],[Date]])</f>
        <v>2023</v>
      </c>
      <c r="J19" t="s">
        <v>33</v>
      </c>
      <c r="K19" s="1">
        <v>5552158213</v>
      </c>
      <c r="L19" t="s">
        <v>34</v>
      </c>
      <c r="M19" t="s">
        <v>12</v>
      </c>
      <c r="N19" t="b">
        <f>tblContacts2[[#This Row],[Customer Name]]=$B$5</f>
        <v>0</v>
      </c>
      <c r="O19" t="b">
        <f>tblContacts2[[#This Row],[Year]]&gt;=2023</f>
        <v>1</v>
      </c>
      <c r="P19">
        <f>tblContacts2[[#This Row],[Name Match]]*tblContacts2[[#This Row],[Year Match]]</f>
        <v>0</v>
      </c>
      <c r="Q19">
        <f>tblContacts2[[#This Row],[Name Match]]+tblContacts2[[#This Row],[Year Match]]</f>
        <v>1</v>
      </c>
      <c r="Y19" t="str">
        <v>Beach Wind Surf</v>
      </c>
    </row>
    <row r="20" spans="7:25" x14ac:dyDescent="0.25">
      <c r="G20" t="s">
        <v>35</v>
      </c>
      <c r="H20" s="3">
        <v>43845</v>
      </c>
      <c r="I20">
        <f>YEAR(tblContacts2[[#This Row],[Date]])</f>
        <v>2020</v>
      </c>
      <c r="J20" t="s">
        <v>36</v>
      </c>
      <c r="K20" s="1">
        <v>5552161499</v>
      </c>
      <c r="L20" t="s">
        <v>37</v>
      </c>
      <c r="M20" t="s">
        <v>8</v>
      </c>
      <c r="N20" t="b">
        <f>tblContacts2[[#This Row],[Customer Name]]=$B$5</f>
        <v>0</v>
      </c>
      <c r="O20" t="b">
        <f>tblContacts2[[#This Row],[Year]]&gt;=2023</f>
        <v>0</v>
      </c>
      <c r="P20">
        <f>tblContacts2[[#This Row],[Name Match]]*tblContacts2[[#This Row],[Year Match]]</f>
        <v>0</v>
      </c>
      <c r="Q20">
        <f>tblContacts2[[#This Row],[Name Match]]+tblContacts2[[#This Row],[Year Match]]</f>
        <v>0</v>
      </c>
      <c r="Y20" t="str">
        <v>Beachcomber Boards</v>
      </c>
    </row>
    <row r="21" spans="7:25" x14ac:dyDescent="0.25">
      <c r="G21" t="s">
        <v>712</v>
      </c>
      <c r="H21" s="3">
        <v>45373</v>
      </c>
      <c r="I21">
        <f>YEAR(tblContacts2[[#This Row],[Date]])</f>
        <v>2024</v>
      </c>
      <c r="J21" t="s">
        <v>121</v>
      </c>
      <c r="K21" s="1">
        <v>5552879911</v>
      </c>
      <c r="L21" t="s">
        <v>47</v>
      </c>
      <c r="M21" t="s">
        <v>8</v>
      </c>
      <c r="N21" t="b">
        <f>tblContacts2[[#This Row],[Customer Name]]=$B$5</f>
        <v>1</v>
      </c>
      <c r="O21" t="b">
        <f>tblContacts2[[#This Row],[Year]]&gt;=2023</f>
        <v>1</v>
      </c>
      <c r="P21">
        <f>tblContacts2[[#This Row],[Name Match]]*tblContacts2[[#This Row],[Year Match]]</f>
        <v>1</v>
      </c>
      <c r="Q21">
        <f>tblContacts2[[#This Row],[Name Match]]+tblContacts2[[#This Row],[Year Match]]</f>
        <v>2</v>
      </c>
      <c r="Y21" t="str">
        <v>Beachfront Bliss</v>
      </c>
    </row>
    <row r="22" spans="7:25" x14ac:dyDescent="0.25">
      <c r="G22" t="s">
        <v>38</v>
      </c>
      <c r="H22" s="3">
        <v>45448</v>
      </c>
      <c r="I22">
        <f>YEAR(tblContacts2[[#This Row],[Date]])</f>
        <v>2024</v>
      </c>
      <c r="J22" t="s">
        <v>39</v>
      </c>
      <c r="K22" s="1">
        <v>5552169194</v>
      </c>
      <c r="L22" t="s">
        <v>40</v>
      </c>
      <c r="M22" t="s">
        <v>8</v>
      </c>
      <c r="N22" t="b">
        <f>tblContacts2[[#This Row],[Customer Name]]=$B$5</f>
        <v>0</v>
      </c>
      <c r="O22" t="b">
        <f>tblContacts2[[#This Row],[Year]]&gt;=2023</f>
        <v>1</v>
      </c>
      <c r="P22">
        <f>tblContacts2[[#This Row],[Name Match]]*tblContacts2[[#This Row],[Year Match]]</f>
        <v>0</v>
      </c>
      <c r="Q22">
        <f>tblContacts2[[#This Row],[Name Match]]+tblContacts2[[#This Row],[Year Match]]</f>
        <v>1</v>
      </c>
      <c r="Y22" t="str">
        <v>Beachfront Boys Surf</v>
      </c>
    </row>
    <row r="23" spans="7:25" x14ac:dyDescent="0.25">
      <c r="G23" t="s">
        <v>41</v>
      </c>
      <c r="H23" s="3">
        <v>44185</v>
      </c>
      <c r="I23">
        <f>YEAR(tblContacts2[[#This Row],[Date]])</f>
        <v>2020</v>
      </c>
      <c r="J23" t="s">
        <v>42</v>
      </c>
      <c r="K23" s="1">
        <v>5552202998</v>
      </c>
      <c r="L23" t="s">
        <v>40</v>
      </c>
      <c r="M23" t="s">
        <v>8</v>
      </c>
      <c r="N23" t="b">
        <f>tblContacts2[[#This Row],[Customer Name]]=$B$5</f>
        <v>0</v>
      </c>
      <c r="O23" t="b">
        <f>tblContacts2[[#This Row],[Year]]&gt;=2023</f>
        <v>0</v>
      </c>
      <c r="P23">
        <f>tblContacts2[[#This Row],[Name Match]]*tblContacts2[[#This Row],[Year Match]]</f>
        <v>0</v>
      </c>
      <c r="Q23">
        <f>tblContacts2[[#This Row],[Name Match]]+tblContacts2[[#This Row],[Year Match]]</f>
        <v>0</v>
      </c>
      <c r="Y23" t="str">
        <v>Beachfront Surf</v>
      </c>
    </row>
    <row r="24" spans="7:25" x14ac:dyDescent="0.25">
      <c r="G24" t="s">
        <v>43</v>
      </c>
      <c r="H24" s="3">
        <v>44760</v>
      </c>
      <c r="I24">
        <f>YEAR(tblContacts2[[#This Row],[Date]])</f>
        <v>2022</v>
      </c>
      <c r="J24" t="s">
        <v>44</v>
      </c>
      <c r="K24" s="1">
        <v>5552212337</v>
      </c>
      <c r="L24" t="s">
        <v>45</v>
      </c>
      <c r="M24" t="s">
        <v>8</v>
      </c>
      <c r="N24" t="b">
        <f>tblContacts2[[#This Row],[Customer Name]]=$B$5</f>
        <v>0</v>
      </c>
      <c r="O24" t="b">
        <f>tblContacts2[[#This Row],[Year]]&gt;=2023</f>
        <v>0</v>
      </c>
      <c r="P24">
        <f>tblContacts2[[#This Row],[Name Match]]*tblContacts2[[#This Row],[Year Match]]</f>
        <v>0</v>
      </c>
      <c r="Q24">
        <f>tblContacts2[[#This Row],[Name Match]]+tblContacts2[[#This Row],[Year Match]]</f>
        <v>0</v>
      </c>
      <c r="Y24" t="str">
        <v>Beachfront Surf Co.</v>
      </c>
    </row>
    <row r="25" spans="7:25" x14ac:dyDescent="0.25">
      <c r="G25" t="s">
        <v>48</v>
      </c>
      <c r="H25" s="3">
        <v>45195</v>
      </c>
      <c r="I25">
        <f>YEAR(tblContacts2[[#This Row],[Date]])</f>
        <v>2023</v>
      </c>
      <c r="J25" t="s">
        <v>49</v>
      </c>
      <c r="K25" s="1">
        <v>5552267646</v>
      </c>
      <c r="L25" t="s">
        <v>50</v>
      </c>
      <c r="M25" t="s">
        <v>8</v>
      </c>
      <c r="N25" t="b">
        <f>tblContacts2[[#This Row],[Customer Name]]=$B$5</f>
        <v>0</v>
      </c>
      <c r="O25" t="b">
        <f>tblContacts2[[#This Row],[Year]]&gt;=2023</f>
        <v>1</v>
      </c>
      <c r="P25">
        <f>tblContacts2[[#This Row],[Name Match]]*tblContacts2[[#This Row],[Year Match]]</f>
        <v>0</v>
      </c>
      <c r="Q25">
        <f>tblContacts2[[#This Row],[Name Match]]+tblContacts2[[#This Row],[Year Match]]</f>
        <v>1</v>
      </c>
      <c r="Y25" t="str">
        <v>Beachside Bliss</v>
      </c>
    </row>
    <row r="26" spans="7:25" x14ac:dyDescent="0.25">
      <c r="G26" t="s">
        <v>51</v>
      </c>
      <c r="H26" s="3">
        <v>44854</v>
      </c>
      <c r="I26">
        <f>YEAR(tblContacts2[[#This Row],[Date]])</f>
        <v>2022</v>
      </c>
      <c r="J26" t="s">
        <v>52</v>
      </c>
      <c r="K26" s="1">
        <v>5552300019</v>
      </c>
      <c r="L26" t="s">
        <v>53</v>
      </c>
      <c r="M26" t="s">
        <v>8</v>
      </c>
      <c r="N26" t="b">
        <f>tblContacts2[[#This Row],[Customer Name]]=$B$5</f>
        <v>0</v>
      </c>
      <c r="O26" t="b">
        <f>tblContacts2[[#This Row],[Year]]&gt;=2023</f>
        <v>0</v>
      </c>
      <c r="P26">
        <f>tblContacts2[[#This Row],[Name Match]]*tblContacts2[[#This Row],[Year Match]]</f>
        <v>0</v>
      </c>
      <c r="Q26">
        <f>tblContacts2[[#This Row],[Name Match]]+tblContacts2[[#This Row],[Year Match]]</f>
        <v>0</v>
      </c>
      <c r="Y26" t="str">
        <v>Beachside Boards</v>
      </c>
    </row>
    <row r="27" spans="7:25" x14ac:dyDescent="0.25">
      <c r="G27" t="s">
        <v>54</v>
      </c>
      <c r="H27" s="3">
        <v>44922</v>
      </c>
      <c r="I27">
        <f>YEAR(tblContacts2[[#This Row],[Date]])</f>
        <v>2022</v>
      </c>
      <c r="J27" t="s">
        <v>55</v>
      </c>
      <c r="K27" s="1">
        <v>5552322832</v>
      </c>
      <c r="L27" t="s">
        <v>50</v>
      </c>
      <c r="M27" t="s">
        <v>8</v>
      </c>
      <c r="N27" t="b">
        <f>tblContacts2[[#This Row],[Customer Name]]=$B$5</f>
        <v>0</v>
      </c>
      <c r="O27" t="b">
        <f>tblContacts2[[#This Row],[Year]]&gt;=2023</f>
        <v>0</v>
      </c>
      <c r="P27">
        <f>tblContacts2[[#This Row],[Name Match]]*tblContacts2[[#This Row],[Year Match]]</f>
        <v>0</v>
      </c>
      <c r="Q27">
        <f>tblContacts2[[#This Row],[Name Match]]+tblContacts2[[#This Row],[Year Match]]</f>
        <v>0</v>
      </c>
      <c r="Y27" t="str">
        <v>Beachside Shred</v>
      </c>
    </row>
    <row r="28" spans="7:25" x14ac:dyDescent="0.25">
      <c r="G28" t="s">
        <v>56</v>
      </c>
      <c r="H28" s="3">
        <v>45341</v>
      </c>
      <c r="I28">
        <f>YEAR(tblContacts2[[#This Row],[Date]])</f>
        <v>2024</v>
      </c>
      <c r="J28" t="s">
        <v>57</v>
      </c>
      <c r="K28" s="1">
        <v>5552361740</v>
      </c>
      <c r="L28" t="s">
        <v>58</v>
      </c>
      <c r="M28" t="s">
        <v>8</v>
      </c>
      <c r="N28" t="b">
        <f>tblContacts2[[#This Row],[Customer Name]]=$B$5</f>
        <v>0</v>
      </c>
      <c r="O28" t="b">
        <f>tblContacts2[[#This Row],[Year]]&gt;=2023</f>
        <v>1</v>
      </c>
      <c r="P28">
        <f>tblContacts2[[#This Row],[Name Match]]*tblContacts2[[#This Row],[Year Match]]</f>
        <v>0</v>
      </c>
      <c r="Q28">
        <f>tblContacts2[[#This Row],[Name Match]]+tblContacts2[[#This Row],[Year Match]]</f>
        <v>1</v>
      </c>
      <c r="Y28" t="str">
        <v>Big Surf</v>
      </c>
    </row>
    <row r="29" spans="7:25" x14ac:dyDescent="0.25">
      <c r="G29" t="s">
        <v>59</v>
      </c>
      <c r="H29" s="3">
        <v>44202</v>
      </c>
      <c r="I29">
        <f>YEAR(tblContacts2[[#This Row],[Date]])</f>
        <v>2021</v>
      </c>
      <c r="J29" t="s">
        <v>60</v>
      </c>
      <c r="K29" s="1">
        <v>5552370438</v>
      </c>
      <c r="L29" t="s">
        <v>61</v>
      </c>
      <c r="M29" t="s">
        <v>12</v>
      </c>
      <c r="N29" t="b">
        <f>tblContacts2[[#This Row],[Customer Name]]=$B$5</f>
        <v>0</v>
      </c>
      <c r="O29" t="b">
        <f>tblContacts2[[#This Row],[Year]]&gt;=2023</f>
        <v>0</v>
      </c>
      <c r="P29">
        <f>tblContacts2[[#This Row],[Name Match]]*tblContacts2[[#This Row],[Year Match]]</f>
        <v>0</v>
      </c>
      <c r="Q29">
        <f>tblContacts2[[#This Row],[Name Match]]+tblContacts2[[#This Row],[Year Match]]</f>
        <v>0</v>
      </c>
      <c r="Y29" t="str">
        <v>Big Wave Surf</v>
      </c>
    </row>
    <row r="30" spans="7:25" x14ac:dyDescent="0.25">
      <c r="G30" t="s">
        <v>62</v>
      </c>
      <c r="H30" s="3">
        <v>44678</v>
      </c>
      <c r="I30">
        <f>YEAR(tblContacts2[[#This Row],[Date]])</f>
        <v>2022</v>
      </c>
      <c r="J30" t="s">
        <v>63</v>
      </c>
      <c r="K30" s="1">
        <v>5552419601</v>
      </c>
      <c r="L30" t="s">
        <v>64</v>
      </c>
      <c r="M30" t="s">
        <v>8</v>
      </c>
      <c r="N30" t="b">
        <f>tblContacts2[[#This Row],[Customer Name]]=$B$5</f>
        <v>0</v>
      </c>
      <c r="O30" t="b">
        <f>tblContacts2[[#This Row],[Year]]&gt;=2023</f>
        <v>0</v>
      </c>
      <c r="P30">
        <f>tblContacts2[[#This Row],[Name Match]]*tblContacts2[[#This Row],[Year Match]]</f>
        <v>0</v>
      </c>
      <c r="Q30">
        <f>tblContacts2[[#This Row],[Name Match]]+tblContacts2[[#This Row],[Year Match]]</f>
        <v>0</v>
      </c>
      <c r="Y30" t="str">
        <v>Blue Crest Surf</v>
      </c>
    </row>
    <row r="31" spans="7:25" x14ac:dyDescent="0.25">
      <c r="G31" t="s">
        <v>65</v>
      </c>
      <c r="H31" s="3">
        <v>45197</v>
      </c>
      <c r="I31">
        <f>YEAR(tblContacts2[[#This Row],[Date]])</f>
        <v>2023</v>
      </c>
      <c r="J31" t="s">
        <v>66</v>
      </c>
      <c r="K31" s="1">
        <v>5552441639</v>
      </c>
      <c r="L31" t="s">
        <v>67</v>
      </c>
      <c r="M31" t="s">
        <v>8</v>
      </c>
      <c r="N31" t="b">
        <f>tblContacts2[[#This Row],[Customer Name]]=$B$5</f>
        <v>0</v>
      </c>
      <c r="O31" t="b">
        <f>tblContacts2[[#This Row],[Year]]&gt;=2023</f>
        <v>1</v>
      </c>
      <c r="P31">
        <f>tblContacts2[[#This Row],[Name Match]]*tblContacts2[[#This Row],[Year Match]]</f>
        <v>0</v>
      </c>
      <c r="Q31">
        <f>tblContacts2[[#This Row],[Name Match]]+tblContacts2[[#This Row],[Year Match]]</f>
        <v>1</v>
      </c>
      <c r="Y31" t="str">
        <v>Blue Horizon Surf</v>
      </c>
    </row>
    <row r="32" spans="7:25" x14ac:dyDescent="0.25">
      <c r="G32" t="s">
        <v>9</v>
      </c>
      <c r="H32" s="3">
        <v>45288</v>
      </c>
      <c r="I32">
        <f>YEAR(tblContacts2[[#This Row],[Date]])</f>
        <v>2023</v>
      </c>
      <c r="J32" t="s">
        <v>68</v>
      </c>
      <c r="K32" s="1">
        <v>5552460300</v>
      </c>
      <c r="L32" t="s">
        <v>11</v>
      </c>
      <c r="M32" t="s">
        <v>12</v>
      </c>
      <c r="N32" t="b">
        <f>tblContacts2[[#This Row],[Customer Name]]=$B$5</f>
        <v>0</v>
      </c>
      <c r="O32" t="b">
        <f>tblContacts2[[#This Row],[Year]]&gt;=2023</f>
        <v>1</v>
      </c>
      <c r="P32">
        <f>tblContacts2[[#This Row],[Name Match]]*tblContacts2[[#This Row],[Year Match]]</f>
        <v>0</v>
      </c>
      <c r="Q32">
        <f>tblContacts2[[#This Row],[Name Match]]+tblContacts2[[#This Row],[Year Match]]</f>
        <v>1</v>
      </c>
      <c r="Y32" t="str">
        <v>Blue Ocean Surf</v>
      </c>
    </row>
    <row r="33" spans="7:25" x14ac:dyDescent="0.25">
      <c r="G33" t="s">
        <v>69</v>
      </c>
      <c r="H33" s="3">
        <v>43913</v>
      </c>
      <c r="I33">
        <f>YEAR(tblContacts2[[#This Row],[Date]])</f>
        <v>2020</v>
      </c>
      <c r="J33" t="s">
        <v>70</v>
      </c>
      <c r="K33" s="1">
        <v>5552467627</v>
      </c>
      <c r="L33" t="s">
        <v>18</v>
      </c>
      <c r="M33" t="s">
        <v>12</v>
      </c>
      <c r="N33" t="b">
        <f>tblContacts2[[#This Row],[Customer Name]]=$B$5</f>
        <v>0</v>
      </c>
      <c r="O33" t="b">
        <f>tblContacts2[[#This Row],[Year]]&gt;=2023</f>
        <v>0</v>
      </c>
      <c r="P33">
        <f>tblContacts2[[#This Row],[Name Match]]*tblContacts2[[#This Row],[Year Match]]</f>
        <v>0</v>
      </c>
      <c r="Q33">
        <f>tblContacts2[[#This Row],[Name Match]]+tblContacts2[[#This Row],[Year Match]]</f>
        <v>0</v>
      </c>
      <c r="Y33" t="str">
        <v>Blue Reef Surf</v>
      </c>
    </row>
    <row r="34" spans="7:25" x14ac:dyDescent="0.25">
      <c r="G34" t="s">
        <v>71</v>
      </c>
      <c r="H34" s="3">
        <v>45215</v>
      </c>
      <c r="I34">
        <f>YEAR(tblContacts2[[#This Row],[Date]])</f>
        <v>2023</v>
      </c>
      <c r="J34" t="s">
        <v>72</v>
      </c>
      <c r="K34" s="1">
        <v>5552473707</v>
      </c>
      <c r="L34" t="s">
        <v>37</v>
      </c>
      <c r="M34" t="s">
        <v>8</v>
      </c>
      <c r="N34" t="b">
        <f>tblContacts2[[#This Row],[Customer Name]]=$B$5</f>
        <v>0</v>
      </c>
      <c r="O34" t="b">
        <f>tblContacts2[[#This Row],[Year]]&gt;=2023</f>
        <v>1</v>
      </c>
      <c r="P34">
        <f>tblContacts2[[#This Row],[Name Match]]*tblContacts2[[#This Row],[Year Match]]</f>
        <v>0</v>
      </c>
      <c r="Q34">
        <f>tblContacts2[[#This Row],[Name Match]]+tblContacts2[[#This Row],[Year Match]]</f>
        <v>1</v>
      </c>
      <c r="Y34" t="str">
        <v>Blue Wave Surf</v>
      </c>
    </row>
    <row r="35" spans="7:25" x14ac:dyDescent="0.25">
      <c r="G35" t="s">
        <v>73</v>
      </c>
      <c r="H35" s="3">
        <v>44155</v>
      </c>
      <c r="I35">
        <f>YEAR(tblContacts2[[#This Row],[Date]])</f>
        <v>2020</v>
      </c>
      <c r="J35" t="s">
        <v>74</v>
      </c>
      <c r="K35" s="1">
        <v>5552492775</v>
      </c>
      <c r="L35" t="s">
        <v>11</v>
      </c>
      <c r="M35" t="s">
        <v>12</v>
      </c>
      <c r="N35" t="b">
        <f>tblContacts2[[#This Row],[Customer Name]]=$B$5</f>
        <v>0</v>
      </c>
      <c r="O35" t="b">
        <f>tblContacts2[[#This Row],[Year]]&gt;=2023</f>
        <v>0</v>
      </c>
      <c r="P35">
        <f>tblContacts2[[#This Row],[Name Match]]*tblContacts2[[#This Row],[Year Match]]</f>
        <v>0</v>
      </c>
      <c r="Q35">
        <f>tblContacts2[[#This Row],[Name Match]]+tblContacts2[[#This Row],[Year Match]]</f>
        <v>0</v>
      </c>
      <c r="Y35" t="str">
        <v>Board Leaders</v>
      </c>
    </row>
    <row r="36" spans="7:25" x14ac:dyDescent="0.25">
      <c r="G36" t="s">
        <v>75</v>
      </c>
      <c r="H36" s="3">
        <v>45174</v>
      </c>
      <c r="I36">
        <f>YEAR(tblContacts2[[#This Row],[Date]])</f>
        <v>2023</v>
      </c>
      <c r="J36" t="s">
        <v>76</v>
      </c>
      <c r="K36" s="1">
        <v>5552507671</v>
      </c>
      <c r="L36" t="s">
        <v>21</v>
      </c>
      <c r="M36" t="s">
        <v>12</v>
      </c>
      <c r="N36" t="b">
        <f>tblContacts2[[#This Row],[Customer Name]]=$B$5</f>
        <v>0</v>
      </c>
      <c r="O36" t="b">
        <f>tblContacts2[[#This Row],[Year]]&gt;=2023</f>
        <v>1</v>
      </c>
      <c r="P36">
        <f>tblContacts2[[#This Row],[Name Match]]*tblContacts2[[#This Row],[Year Match]]</f>
        <v>0</v>
      </c>
      <c r="Q36">
        <f>tblContacts2[[#This Row],[Name Match]]+tblContacts2[[#This Row],[Year Match]]</f>
        <v>1</v>
      </c>
      <c r="Y36" t="str">
        <v>Board Masters</v>
      </c>
    </row>
    <row r="37" spans="7:25" x14ac:dyDescent="0.25">
      <c r="G37" t="s">
        <v>77</v>
      </c>
      <c r="H37" s="3">
        <v>44238</v>
      </c>
      <c r="I37">
        <f>YEAR(tblContacts2[[#This Row],[Date]])</f>
        <v>2021</v>
      </c>
      <c r="J37" t="s">
        <v>78</v>
      </c>
      <c r="K37" s="1">
        <v>5552520807</v>
      </c>
      <c r="L37" t="s">
        <v>7</v>
      </c>
      <c r="M37" t="s">
        <v>8</v>
      </c>
      <c r="N37" t="b">
        <f>tblContacts2[[#This Row],[Customer Name]]=$B$5</f>
        <v>0</v>
      </c>
      <c r="O37" t="b">
        <f>tblContacts2[[#This Row],[Year]]&gt;=2023</f>
        <v>0</v>
      </c>
      <c r="P37">
        <f>tblContacts2[[#This Row],[Name Match]]*tblContacts2[[#This Row],[Year Match]]</f>
        <v>0</v>
      </c>
      <c r="Q37">
        <f>tblContacts2[[#This Row],[Name Match]]+tblContacts2[[#This Row],[Year Match]]</f>
        <v>0</v>
      </c>
      <c r="Y37" t="str">
        <v>Boardriders Club</v>
      </c>
    </row>
    <row r="38" spans="7:25" x14ac:dyDescent="0.25">
      <c r="G38" t="s">
        <v>79</v>
      </c>
      <c r="H38" s="3">
        <v>44325</v>
      </c>
      <c r="I38">
        <f>YEAR(tblContacts2[[#This Row],[Date]])</f>
        <v>2021</v>
      </c>
      <c r="J38" t="s">
        <v>80</v>
      </c>
      <c r="K38" s="1">
        <v>5552532426</v>
      </c>
      <c r="L38" t="s">
        <v>40</v>
      </c>
      <c r="M38" t="s">
        <v>8</v>
      </c>
      <c r="N38" t="b">
        <f>tblContacts2[[#This Row],[Customer Name]]=$B$5</f>
        <v>0</v>
      </c>
      <c r="O38" t="b">
        <f>tblContacts2[[#This Row],[Year]]&gt;=2023</f>
        <v>0</v>
      </c>
      <c r="P38">
        <f>tblContacts2[[#This Row],[Name Match]]*tblContacts2[[#This Row],[Year Match]]</f>
        <v>0</v>
      </c>
      <c r="Q38">
        <f>tblContacts2[[#This Row],[Name Match]]+tblContacts2[[#This Row],[Year Match]]</f>
        <v>0</v>
      </c>
      <c r="Y38" t="str">
        <v>Boardriders Surf</v>
      </c>
    </row>
    <row r="39" spans="7:25" x14ac:dyDescent="0.25">
      <c r="G39" t="s">
        <v>19</v>
      </c>
      <c r="H39" s="3">
        <v>44254</v>
      </c>
      <c r="I39">
        <f>YEAR(tblContacts2[[#This Row],[Date]])</f>
        <v>2021</v>
      </c>
      <c r="J39" t="s">
        <v>81</v>
      </c>
      <c r="K39" s="1">
        <v>5552556504</v>
      </c>
      <c r="L39" t="s">
        <v>21</v>
      </c>
      <c r="M39" t="s">
        <v>12</v>
      </c>
      <c r="N39" t="b">
        <f>tblContacts2[[#This Row],[Customer Name]]=$B$5</f>
        <v>0</v>
      </c>
      <c r="O39" t="b">
        <f>tblContacts2[[#This Row],[Year]]&gt;=2023</f>
        <v>0</v>
      </c>
      <c r="P39">
        <f>tblContacts2[[#This Row],[Name Match]]*tblContacts2[[#This Row],[Year Match]]</f>
        <v>0</v>
      </c>
      <c r="Q39">
        <f>tblContacts2[[#This Row],[Name Match]]+tblContacts2[[#This Row],[Year Match]]</f>
        <v>0</v>
      </c>
      <c r="Y39" t="str">
        <v>Boardwalk Surf</v>
      </c>
    </row>
    <row r="40" spans="7:25" x14ac:dyDescent="0.25">
      <c r="G40" t="s">
        <v>82</v>
      </c>
      <c r="H40" s="3">
        <v>45008</v>
      </c>
      <c r="I40">
        <f>YEAR(tblContacts2[[#This Row],[Date]])</f>
        <v>2023</v>
      </c>
      <c r="J40" t="s">
        <v>83</v>
      </c>
      <c r="K40" s="1">
        <v>5552586965</v>
      </c>
      <c r="L40" t="s">
        <v>84</v>
      </c>
      <c r="M40" t="s">
        <v>8</v>
      </c>
      <c r="N40" t="b">
        <f>tblContacts2[[#This Row],[Customer Name]]=$B$5</f>
        <v>0</v>
      </c>
      <c r="O40" t="b">
        <f>tblContacts2[[#This Row],[Year]]&gt;=2023</f>
        <v>1</v>
      </c>
      <c r="P40">
        <f>tblContacts2[[#This Row],[Name Match]]*tblContacts2[[#This Row],[Year Match]]</f>
        <v>0</v>
      </c>
      <c r="Q40">
        <f>tblContacts2[[#This Row],[Name Match]]+tblContacts2[[#This Row],[Year Match]]</f>
        <v>1</v>
      </c>
      <c r="Y40" t="str">
        <v>Breaker Bar Surf</v>
      </c>
    </row>
    <row r="41" spans="7:25" x14ac:dyDescent="0.25">
      <c r="G41" t="s">
        <v>85</v>
      </c>
      <c r="H41" s="3">
        <v>44639</v>
      </c>
      <c r="I41">
        <f>YEAR(tblContacts2[[#This Row],[Date]])</f>
        <v>2022</v>
      </c>
      <c r="J41" t="s">
        <v>86</v>
      </c>
      <c r="K41" s="1">
        <v>5552601007</v>
      </c>
      <c r="L41" t="s">
        <v>53</v>
      </c>
      <c r="M41" t="s">
        <v>8</v>
      </c>
      <c r="N41" t="b">
        <f>tblContacts2[[#This Row],[Customer Name]]=$B$5</f>
        <v>0</v>
      </c>
      <c r="O41" t="b">
        <f>tblContacts2[[#This Row],[Year]]&gt;=2023</f>
        <v>0</v>
      </c>
      <c r="P41">
        <f>tblContacts2[[#This Row],[Name Match]]*tblContacts2[[#This Row],[Year Match]]</f>
        <v>0</v>
      </c>
      <c r="Q41">
        <f>tblContacts2[[#This Row],[Name Match]]+tblContacts2[[#This Row],[Year Match]]</f>
        <v>0</v>
      </c>
      <c r="Y41" t="str">
        <v>Breaker Point Surf</v>
      </c>
    </row>
    <row r="42" spans="7:25" x14ac:dyDescent="0.25">
      <c r="G42" t="s">
        <v>87</v>
      </c>
      <c r="H42" s="3">
        <v>44199</v>
      </c>
      <c r="I42">
        <f>YEAR(tblContacts2[[#This Row],[Date]])</f>
        <v>2021</v>
      </c>
      <c r="J42" t="s">
        <v>88</v>
      </c>
      <c r="K42" s="1">
        <v>5552605482</v>
      </c>
      <c r="L42" t="s">
        <v>89</v>
      </c>
      <c r="M42" t="s">
        <v>8</v>
      </c>
      <c r="N42" t="b">
        <f>tblContacts2[[#This Row],[Customer Name]]=$B$5</f>
        <v>0</v>
      </c>
      <c r="O42" t="b">
        <f>tblContacts2[[#This Row],[Year]]&gt;=2023</f>
        <v>0</v>
      </c>
      <c r="P42">
        <f>tblContacts2[[#This Row],[Name Match]]*tblContacts2[[#This Row],[Year Match]]</f>
        <v>0</v>
      </c>
      <c r="Q42">
        <f>tblContacts2[[#This Row],[Name Match]]+tblContacts2[[#This Row],[Year Match]]</f>
        <v>0</v>
      </c>
      <c r="Y42" t="str">
        <v>Coastal Curves</v>
      </c>
    </row>
    <row r="43" spans="7:25" x14ac:dyDescent="0.25">
      <c r="G43" t="s">
        <v>90</v>
      </c>
      <c r="H43" s="3">
        <v>45326</v>
      </c>
      <c r="I43">
        <f>YEAR(tblContacts2[[#This Row],[Date]])</f>
        <v>2024</v>
      </c>
      <c r="J43" t="s">
        <v>91</v>
      </c>
      <c r="K43" s="1">
        <v>5552611915</v>
      </c>
      <c r="L43" t="s">
        <v>89</v>
      </c>
      <c r="M43" t="s">
        <v>8</v>
      </c>
      <c r="N43" t="b">
        <f>tblContacts2[[#This Row],[Customer Name]]=$B$5</f>
        <v>0</v>
      </c>
      <c r="O43" t="b">
        <f>tblContacts2[[#This Row],[Year]]&gt;=2023</f>
        <v>1</v>
      </c>
      <c r="P43">
        <f>tblContacts2[[#This Row],[Name Match]]*tblContacts2[[#This Row],[Year Match]]</f>
        <v>0</v>
      </c>
      <c r="Q43">
        <f>tblContacts2[[#This Row],[Name Match]]+tblContacts2[[#This Row],[Year Match]]</f>
        <v>1</v>
      </c>
      <c r="Y43" t="str">
        <v>Coastal Wave</v>
      </c>
    </row>
    <row r="44" spans="7:25" x14ac:dyDescent="0.25">
      <c r="G44" t="s">
        <v>43</v>
      </c>
      <c r="H44" s="3">
        <v>43999</v>
      </c>
      <c r="I44">
        <f>YEAR(tblContacts2[[#This Row],[Date]])</f>
        <v>2020</v>
      </c>
      <c r="J44" t="s">
        <v>92</v>
      </c>
      <c r="K44" s="1">
        <v>5552692975</v>
      </c>
      <c r="L44" t="s">
        <v>45</v>
      </c>
      <c r="M44" t="s">
        <v>8</v>
      </c>
      <c r="N44" t="b">
        <f>tblContacts2[[#This Row],[Customer Name]]=$B$5</f>
        <v>0</v>
      </c>
      <c r="O44" t="b">
        <f>tblContacts2[[#This Row],[Year]]&gt;=2023</f>
        <v>0</v>
      </c>
      <c r="P44">
        <f>tblContacts2[[#This Row],[Name Match]]*tblContacts2[[#This Row],[Year Match]]</f>
        <v>0</v>
      </c>
      <c r="Q44">
        <f>tblContacts2[[#This Row],[Name Match]]+tblContacts2[[#This Row],[Year Match]]</f>
        <v>0</v>
      </c>
      <c r="Y44" t="str">
        <v>Coastline Surf</v>
      </c>
    </row>
    <row r="45" spans="7:25" x14ac:dyDescent="0.25">
      <c r="G45" t="s">
        <v>93</v>
      </c>
      <c r="H45" s="3">
        <v>44448</v>
      </c>
      <c r="I45">
        <f>YEAR(tblContacts2[[#This Row],[Date]])</f>
        <v>2021</v>
      </c>
      <c r="J45" t="s">
        <v>94</v>
      </c>
      <c r="K45" s="1">
        <v>5552709625</v>
      </c>
      <c r="L45" t="s">
        <v>40</v>
      </c>
      <c r="M45" t="s">
        <v>8</v>
      </c>
      <c r="N45" t="b">
        <f>tblContacts2[[#This Row],[Customer Name]]=$B$5</f>
        <v>0</v>
      </c>
      <c r="O45" t="b">
        <f>tblContacts2[[#This Row],[Year]]&gt;=2023</f>
        <v>0</v>
      </c>
      <c r="P45">
        <f>tblContacts2[[#This Row],[Name Match]]*tblContacts2[[#This Row],[Year Match]]</f>
        <v>0</v>
      </c>
      <c r="Q45">
        <f>tblContacts2[[#This Row],[Name Match]]+tblContacts2[[#This Row],[Year Match]]</f>
        <v>0</v>
      </c>
      <c r="Y45" t="str">
        <v>Coral Cove</v>
      </c>
    </row>
    <row r="46" spans="7:25" x14ac:dyDescent="0.25">
      <c r="G46" t="s">
        <v>95</v>
      </c>
      <c r="H46" s="3">
        <v>44812</v>
      </c>
      <c r="I46">
        <f>YEAR(tblContacts2[[#This Row],[Date]])</f>
        <v>2022</v>
      </c>
      <c r="J46" t="s">
        <v>96</v>
      </c>
      <c r="K46" s="1">
        <v>5552716564</v>
      </c>
      <c r="L46" t="s">
        <v>7</v>
      </c>
      <c r="M46" t="s">
        <v>8</v>
      </c>
      <c r="N46" t="b">
        <f>tblContacts2[[#This Row],[Customer Name]]=$B$5</f>
        <v>0</v>
      </c>
      <c r="O46" t="b">
        <f>tblContacts2[[#This Row],[Year]]&gt;=2023</f>
        <v>0</v>
      </c>
      <c r="P46">
        <f>tblContacts2[[#This Row],[Name Match]]*tblContacts2[[#This Row],[Year Match]]</f>
        <v>0</v>
      </c>
      <c r="Q46">
        <f>tblContacts2[[#This Row],[Name Match]]+tblContacts2[[#This Row],[Year Match]]</f>
        <v>0</v>
      </c>
      <c r="Y46" t="str">
        <v>Coral Surf</v>
      </c>
    </row>
    <row r="47" spans="7:25" x14ac:dyDescent="0.25">
      <c r="G47" t="s">
        <v>97</v>
      </c>
      <c r="H47" s="3">
        <v>43867</v>
      </c>
      <c r="I47">
        <f>YEAR(tblContacts2[[#This Row],[Date]])</f>
        <v>2020</v>
      </c>
      <c r="J47" t="s">
        <v>98</v>
      </c>
      <c r="K47" s="1">
        <v>5552758045</v>
      </c>
      <c r="L47" t="s">
        <v>15</v>
      </c>
      <c r="M47" t="s">
        <v>12</v>
      </c>
      <c r="N47" t="b">
        <f>tblContacts2[[#This Row],[Customer Name]]=$B$5</f>
        <v>0</v>
      </c>
      <c r="O47" t="b">
        <f>tblContacts2[[#This Row],[Year]]&gt;=2023</f>
        <v>0</v>
      </c>
      <c r="P47">
        <f>tblContacts2[[#This Row],[Name Match]]*tblContacts2[[#This Row],[Year Match]]</f>
        <v>0</v>
      </c>
      <c r="Q47">
        <f>tblContacts2[[#This Row],[Name Match]]+tblContacts2[[#This Row],[Year Match]]</f>
        <v>0</v>
      </c>
      <c r="Y47" t="str">
        <v>Dream Wave</v>
      </c>
    </row>
    <row r="48" spans="7:25" x14ac:dyDescent="0.25">
      <c r="G48" t="s">
        <v>99</v>
      </c>
      <c r="H48" s="3">
        <v>44636</v>
      </c>
      <c r="I48">
        <f>YEAR(tblContacts2[[#This Row],[Date]])</f>
        <v>2022</v>
      </c>
      <c r="J48" t="s">
        <v>100</v>
      </c>
      <c r="K48" s="1">
        <v>5552767845</v>
      </c>
      <c r="L48" t="s">
        <v>101</v>
      </c>
      <c r="M48" t="s">
        <v>8</v>
      </c>
      <c r="N48" t="b">
        <f>tblContacts2[[#This Row],[Customer Name]]=$B$5</f>
        <v>0</v>
      </c>
      <c r="O48" t="b">
        <f>tblContacts2[[#This Row],[Year]]&gt;=2023</f>
        <v>0</v>
      </c>
      <c r="P48">
        <f>tblContacts2[[#This Row],[Name Match]]*tblContacts2[[#This Row],[Year Match]]</f>
        <v>0</v>
      </c>
      <c r="Q48">
        <f>tblContacts2[[#This Row],[Name Match]]+tblContacts2[[#This Row],[Year Match]]</f>
        <v>0</v>
      </c>
      <c r="Y48" t="str">
        <v>Dune Rider Surf</v>
      </c>
    </row>
    <row r="49" spans="7:25" x14ac:dyDescent="0.25">
      <c r="G49" t="s">
        <v>102</v>
      </c>
      <c r="H49" s="3">
        <v>43973</v>
      </c>
      <c r="I49">
        <f>YEAR(tblContacts2[[#This Row],[Date]])</f>
        <v>2020</v>
      </c>
      <c r="J49" t="s">
        <v>103</v>
      </c>
      <c r="K49" s="1">
        <v>5552771169</v>
      </c>
      <c r="L49" t="s">
        <v>84</v>
      </c>
      <c r="M49" t="s">
        <v>8</v>
      </c>
      <c r="N49" t="b">
        <f>tblContacts2[[#This Row],[Customer Name]]=$B$5</f>
        <v>0</v>
      </c>
      <c r="O49" t="b">
        <f>tblContacts2[[#This Row],[Year]]&gt;=2023</f>
        <v>0</v>
      </c>
      <c r="P49">
        <f>tblContacts2[[#This Row],[Name Match]]*tblContacts2[[#This Row],[Year Match]]</f>
        <v>0</v>
      </c>
      <c r="Q49">
        <f>tblContacts2[[#This Row],[Name Match]]+tblContacts2[[#This Row],[Year Match]]</f>
        <v>0</v>
      </c>
      <c r="Y49" t="str">
        <v>Dune Surf</v>
      </c>
    </row>
    <row r="50" spans="7:25" x14ac:dyDescent="0.25">
      <c r="G50" t="s">
        <v>54</v>
      </c>
      <c r="H50" s="3">
        <v>45447</v>
      </c>
      <c r="I50">
        <f>YEAR(tblContacts2[[#This Row],[Date]])</f>
        <v>2024</v>
      </c>
      <c r="J50" t="s">
        <v>104</v>
      </c>
      <c r="K50" s="1">
        <v>5552794888</v>
      </c>
      <c r="L50" t="s">
        <v>50</v>
      </c>
      <c r="M50" t="s">
        <v>8</v>
      </c>
      <c r="N50" t="b">
        <f>tblContacts2[[#This Row],[Customer Name]]=$B$5</f>
        <v>0</v>
      </c>
      <c r="O50" t="b">
        <f>tblContacts2[[#This Row],[Year]]&gt;=2023</f>
        <v>1</v>
      </c>
      <c r="P50">
        <f>tblContacts2[[#This Row],[Name Match]]*tblContacts2[[#This Row],[Year Match]]</f>
        <v>0</v>
      </c>
      <c r="Q50">
        <f>tblContacts2[[#This Row],[Name Match]]+tblContacts2[[#This Row],[Year Match]]</f>
        <v>1</v>
      </c>
      <c r="Y50" t="str">
        <v>Endless Summer Surf</v>
      </c>
    </row>
    <row r="51" spans="7:25" x14ac:dyDescent="0.25">
      <c r="G51" t="s">
        <v>38</v>
      </c>
      <c r="H51" s="3">
        <v>43979</v>
      </c>
      <c r="I51">
        <f>YEAR(tblContacts2[[#This Row],[Date]])</f>
        <v>2020</v>
      </c>
      <c r="J51" t="s">
        <v>105</v>
      </c>
      <c r="K51" s="1">
        <v>5552801438</v>
      </c>
      <c r="L51" t="s">
        <v>40</v>
      </c>
      <c r="M51" t="s">
        <v>8</v>
      </c>
      <c r="N51" t="b">
        <f>tblContacts2[[#This Row],[Customer Name]]=$B$5</f>
        <v>0</v>
      </c>
      <c r="O51" t="b">
        <f>tblContacts2[[#This Row],[Year]]&gt;=2023</f>
        <v>0</v>
      </c>
      <c r="P51">
        <f>tblContacts2[[#This Row],[Name Match]]*tblContacts2[[#This Row],[Year Match]]</f>
        <v>0</v>
      </c>
      <c r="Q51">
        <f>tblContacts2[[#This Row],[Name Match]]+tblContacts2[[#This Row],[Year Match]]</f>
        <v>0</v>
      </c>
      <c r="Y51" t="str">
        <v>Epic Surf Tours</v>
      </c>
    </row>
    <row r="52" spans="7:25" x14ac:dyDescent="0.25">
      <c r="G52" t="s">
        <v>106</v>
      </c>
      <c r="H52" s="3">
        <v>44098</v>
      </c>
      <c r="I52">
        <f>YEAR(tblContacts2[[#This Row],[Date]])</f>
        <v>2020</v>
      </c>
      <c r="J52" t="s">
        <v>107</v>
      </c>
      <c r="K52" s="1">
        <v>5552820508</v>
      </c>
      <c r="L52" t="s">
        <v>11</v>
      </c>
      <c r="M52" t="s">
        <v>12</v>
      </c>
      <c r="N52" t="b">
        <f>tblContacts2[[#This Row],[Customer Name]]=$B$5</f>
        <v>0</v>
      </c>
      <c r="O52" t="b">
        <f>tblContacts2[[#This Row],[Year]]&gt;=2023</f>
        <v>0</v>
      </c>
      <c r="P52">
        <f>tblContacts2[[#This Row],[Name Match]]*tblContacts2[[#This Row],[Year Match]]</f>
        <v>0</v>
      </c>
      <c r="Q52">
        <f>tblContacts2[[#This Row],[Name Match]]+tblContacts2[[#This Row],[Year Match]]</f>
        <v>0</v>
      </c>
      <c r="Y52" t="str">
        <v>Epic Waves</v>
      </c>
    </row>
    <row r="53" spans="7:25" x14ac:dyDescent="0.25">
      <c r="G53" t="s">
        <v>108</v>
      </c>
      <c r="H53" s="3">
        <v>44560</v>
      </c>
      <c r="I53">
        <f>YEAR(tblContacts2[[#This Row],[Date]])</f>
        <v>2021</v>
      </c>
      <c r="J53" t="s">
        <v>109</v>
      </c>
      <c r="K53" s="1">
        <v>5552831530</v>
      </c>
      <c r="L53" t="s">
        <v>110</v>
      </c>
      <c r="M53" t="s">
        <v>8</v>
      </c>
      <c r="N53" t="b">
        <f>tblContacts2[[#This Row],[Customer Name]]=$B$5</f>
        <v>0</v>
      </c>
      <c r="O53" t="b">
        <f>tblContacts2[[#This Row],[Year]]&gt;=2023</f>
        <v>0</v>
      </c>
      <c r="P53">
        <f>tblContacts2[[#This Row],[Name Match]]*tblContacts2[[#This Row],[Year Match]]</f>
        <v>0</v>
      </c>
      <c r="Q53">
        <f>tblContacts2[[#This Row],[Name Match]]+tblContacts2[[#This Row],[Year Match]]</f>
        <v>0</v>
      </c>
      <c r="Y53" t="str">
        <v>Gone Surfing</v>
      </c>
    </row>
    <row r="54" spans="7:25" x14ac:dyDescent="0.25">
      <c r="G54" t="s">
        <v>111</v>
      </c>
      <c r="H54" s="3">
        <v>45037</v>
      </c>
      <c r="I54">
        <f>YEAR(tblContacts2[[#This Row],[Date]])</f>
        <v>2023</v>
      </c>
      <c r="J54" t="s">
        <v>112</v>
      </c>
      <c r="K54" s="1">
        <v>5552836230</v>
      </c>
      <c r="L54" t="s">
        <v>27</v>
      </c>
      <c r="M54" t="s">
        <v>28</v>
      </c>
      <c r="N54" t="b">
        <f>tblContacts2[[#This Row],[Customer Name]]=$B$5</f>
        <v>0</v>
      </c>
      <c r="O54" t="b">
        <f>tblContacts2[[#This Row],[Year]]&gt;=2023</f>
        <v>1</v>
      </c>
      <c r="P54">
        <f>tblContacts2[[#This Row],[Name Match]]*tblContacts2[[#This Row],[Year Match]]</f>
        <v>0</v>
      </c>
      <c r="Q54">
        <f>tblContacts2[[#This Row],[Name Match]]+tblContacts2[[#This Row],[Year Match]]</f>
        <v>1</v>
      </c>
      <c r="Y54" t="str">
        <v>Harbor Surf</v>
      </c>
    </row>
    <row r="55" spans="7:25" x14ac:dyDescent="0.25">
      <c r="G55" t="s">
        <v>106</v>
      </c>
      <c r="H55" s="3">
        <v>44151</v>
      </c>
      <c r="I55">
        <f>YEAR(tblContacts2[[#This Row],[Date]])</f>
        <v>2020</v>
      </c>
      <c r="J55" t="s">
        <v>113</v>
      </c>
      <c r="K55" s="1">
        <v>5552839556</v>
      </c>
      <c r="L55" t="s">
        <v>11</v>
      </c>
      <c r="M55" t="s">
        <v>12</v>
      </c>
      <c r="N55" t="b">
        <f>tblContacts2[[#This Row],[Customer Name]]=$B$5</f>
        <v>0</v>
      </c>
      <c r="O55" t="b">
        <f>tblContacts2[[#This Row],[Year]]&gt;=2023</f>
        <v>0</v>
      </c>
      <c r="P55">
        <f>tblContacts2[[#This Row],[Name Match]]*tblContacts2[[#This Row],[Year Match]]</f>
        <v>0</v>
      </c>
      <c r="Q55">
        <f>tblContacts2[[#This Row],[Name Match]]+tblContacts2[[#This Row],[Year Match]]</f>
        <v>0</v>
      </c>
      <c r="Y55" t="str">
        <v>Haven Surf</v>
      </c>
    </row>
    <row r="56" spans="7:25" x14ac:dyDescent="0.25">
      <c r="G56" t="s">
        <v>114</v>
      </c>
      <c r="H56" s="3">
        <v>44815</v>
      </c>
      <c r="I56">
        <f>YEAR(tblContacts2[[#This Row],[Date]])</f>
        <v>2022</v>
      </c>
      <c r="J56" t="s">
        <v>115</v>
      </c>
      <c r="K56" s="1">
        <v>5552845862</v>
      </c>
      <c r="L56" t="s">
        <v>84</v>
      </c>
      <c r="M56" t="s">
        <v>8</v>
      </c>
      <c r="N56" t="b">
        <f>tblContacts2[[#This Row],[Customer Name]]=$B$5</f>
        <v>0</v>
      </c>
      <c r="O56" t="b">
        <f>tblContacts2[[#This Row],[Year]]&gt;=2023</f>
        <v>0</v>
      </c>
      <c r="P56">
        <f>tblContacts2[[#This Row],[Name Match]]*tblContacts2[[#This Row],[Year Match]]</f>
        <v>0</v>
      </c>
      <c r="Q56">
        <f>tblContacts2[[#This Row],[Name Match]]+tblContacts2[[#This Row],[Year Match]]</f>
        <v>0</v>
      </c>
      <c r="Y56" t="str">
        <v>High Tide Surf</v>
      </c>
    </row>
    <row r="57" spans="7:25" x14ac:dyDescent="0.25">
      <c r="G57" t="s">
        <v>116</v>
      </c>
      <c r="H57" s="3">
        <v>45167</v>
      </c>
      <c r="I57">
        <f>YEAR(tblContacts2[[#This Row],[Date]])</f>
        <v>2023</v>
      </c>
      <c r="J57" t="s">
        <v>117</v>
      </c>
      <c r="K57" s="1">
        <v>5552850629</v>
      </c>
      <c r="L57" t="s">
        <v>24</v>
      </c>
      <c r="M57" t="s">
        <v>12</v>
      </c>
      <c r="N57" t="b">
        <f>tblContacts2[[#This Row],[Customer Name]]=$B$5</f>
        <v>0</v>
      </c>
      <c r="O57" t="b">
        <f>tblContacts2[[#This Row],[Year]]&gt;=2023</f>
        <v>1</v>
      </c>
      <c r="P57">
        <f>tblContacts2[[#This Row],[Name Match]]*tblContacts2[[#This Row],[Year Match]]</f>
        <v>0</v>
      </c>
      <c r="Q57">
        <f>tblContacts2[[#This Row],[Name Match]]+tblContacts2[[#This Row],[Year Match]]</f>
        <v>1</v>
      </c>
      <c r="Y57" t="str">
        <v>Horizon Surf</v>
      </c>
    </row>
    <row r="58" spans="7:25" x14ac:dyDescent="0.25">
      <c r="G58" t="s">
        <v>118</v>
      </c>
      <c r="H58" s="3">
        <v>45234</v>
      </c>
      <c r="I58">
        <f>YEAR(tblContacts2[[#This Row],[Date]])</f>
        <v>2023</v>
      </c>
      <c r="J58" t="s">
        <v>119</v>
      </c>
      <c r="K58" s="1">
        <v>5552856285</v>
      </c>
      <c r="L58" t="s">
        <v>120</v>
      </c>
      <c r="M58" t="s">
        <v>8</v>
      </c>
      <c r="N58" t="b">
        <f>tblContacts2[[#This Row],[Customer Name]]=$B$5</f>
        <v>0</v>
      </c>
      <c r="O58" t="b">
        <f>tblContacts2[[#This Row],[Year]]&gt;=2023</f>
        <v>1</v>
      </c>
      <c r="P58">
        <f>tblContacts2[[#This Row],[Name Match]]*tblContacts2[[#This Row],[Year Match]]</f>
        <v>0</v>
      </c>
      <c r="Q58">
        <f>tblContacts2[[#This Row],[Name Match]]+tblContacts2[[#This Row],[Year Match]]</f>
        <v>1</v>
      </c>
      <c r="Y58" t="str">
        <v>Island Waves</v>
      </c>
    </row>
    <row r="59" spans="7:25" x14ac:dyDescent="0.25">
      <c r="G59" t="s">
        <v>122</v>
      </c>
      <c r="H59" s="3">
        <v>43899</v>
      </c>
      <c r="I59">
        <f>YEAR(tblContacts2[[#This Row],[Date]])</f>
        <v>2020</v>
      </c>
      <c r="J59" t="s">
        <v>123</v>
      </c>
      <c r="K59" s="1">
        <v>5552970600</v>
      </c>
      <c r="L59" t="s">
        <v>47</v>
      </c>
      <c r="M59" t="s">
        <v>8</v>
      </c>
      <c r="N59" t="b">
        <f>tblContacts2[[#This Row],[Customer Name]]=$B$5</f>
        <v>0</v>
      </c>
      <c r="O59" t="b">
        <f>tblContacts2[[#This Row],[Year]]&gt;=2023</f>
        <v>0</v>
      </c>
      <c r="P59">
        <f>tblContacts2[[#This Row],[Name Match]]*tblContacts2[[#This Row],[Year Match]]</f>
        <v>0</v>
      </c>
      <c r="Q59">
        <f>tblContacts2[[#This Row],[Name Match]]+tblContacts2[[#This Row],[Year Match]]</f>
        <v>0</v>
      </c>
      <c r="Y59" t="str">
        <v>Maritime Surf</v>
      </c>
    </row>
    <row r="60" spans="7:25" x14ac:dyDescent="0.25">
      <c r="G60" t="s">
        <v>124</v>
      </c>
      <c r="H60" s="3">
        <v>45177</v>
      </c>
      <c r="I60">
        <f>YEAR(tblContacts2[[#This Row],[Date]])</f>
        <v>2023</v>
      </c>
      <c r="J60" t="s">
        <v>125</v>
      </c>
      <c r="K60" s="1">
        <v>5553000419</v>
      </c>
      <c r="L60" t="s">
        <v>7</v>
      </c>
      <c r="M60" t="s">
        <v>8</v>
      </c>
      <c r="N60" t="b">
        <f>tblContacts2[[#This Row],[Customer Name]]=$B$5</f>
        <v>0</v>
      </c>
      <c r="O60" t="b">
        <f>tblContacts2[[#This Row],[Year]]&gt;=2023</f>
        <v>1</v>
      </c>
      <c r="P60">
        <f>tblContacts2[[#This Row],[Name Match]]*tblContacts2[[#This Row],[Year Match]]</f>
        <v>0</v>
      </c>
      <c r="Q60">
        <f>tblContacts2[[#This Row],[Name Match]]+tblContacts2[[#This Row],[Year Match]]</f>
        <v>1</v>
      </c>
      <c r="Y60" t="str">
        <v>Mystic Surf</v>
      </c>
    </row>
    <row r="61" spans="7:25" x14ac:dyDescent="0.25">
      <c r="G61" t="s">
        <v>126</v>
      </c>
      <c r="H61" s="3">
        <v>43933</v>
      </c>
      <c r="I61">
        <f>YEAR(tblContacts2[[#This Row],[Date]])</f>
        <v>2020</v>
      </c>
      <c r="J61" t="s">
        <v>127</v>
      </c>
      <c r="K61" s="1">
        <v>5553023763</v>
      </c>
      <c r="L61" t="s">
        <v>7</v>
      </c>
      <c r="M61" t="s">
        <v>8</v>
      </c>
      <c r="N61" t="b">
        <f>tblContacts2[[#This Row],[Customer Name]]=$B$5</f>
        <v>0</v>
      </c>
      <c r="O61" t="b">
        <f>tblContacts2[[#This Row],[Year]]&gt;=2023</f>
        <v>0</v>
      </c>
      <c r="P61">
        <f>tblContacts2[[#This Row],[Name Match]]*tblContacts2[[#This Row],[Year Match]]</f>
        <v>0</v>
      </c>
      <c r="Q61">
        <f>tblContacts2[[#This Row],[Name Match]]+tblContacts2[[#This Row],[Year Match]]</f>
        <v>0</v>
      </c>
      <c r="Y61" t="str">
        <v>Mystic Wave</v>
      </c>
    </row>
    <row r="62" spans="7:25" x14ac:dyDescent="0.25">
      <c r="G62" t="s">
        <v>128</v>
      </c>
      <c r="H62" s="3">
        <v>43950</v>
      </c>
      <c r="I62">
        <f>YEAR(tblContacts2[[#This Row],[Date]])</f>
        <v>2020</v>
      </c>
      <c r="J62" t="s">
        <v>129</v>
      </c>
      <c r="K62" s="1">
        <v>5553042773</v>
      </c>
      <c r="L62" t="s">
        <v>130</v>
      </c>
      <c r="M62" t="s">
        <v>8</v>
      </c>
      <c r="N62" t="b">
        <f>tblContacts2[[#This Row],[Customer Name]]=$B$5</f>
        <v>0</v>
      </c>
      <c r="O62" t="b">
        <f>tblContacts2[[#This Row],[Year]]&gt;=2023</f>
        <v>0</v>
      </c>
      <c r="P62">
        <f>tblContacts2[[#This Row],[Name Match]]*tblContacts2[[#This Row],[Year Match]]</f>
        <v>0</v>
      </c>
      <c r="Q62">
        <f>tblContacts2[[#This Row],[Name Match]]+tblContacts2[[#This Row],[Year Match]]</f>
        <v>0</v>
      </c>
      <c r="Y62" t="str">
        <v>Ocean Bliss Surf</v>
      </c>
    </row>
    <row r="63" spans="7:25" x14ac:dyDescent="0.25">
      <c r="G63" t="s">
        <v>131</v>
      </c>
      <c r="H63" s="3">
        <v>44806</v>
      </c>
      <c r="I63">
        <f>YEAR(tblContacts2[[#This Row],[Date]])</f>
        <v>2022</v>
      </c>
      <c r="J63" t="s">
        <v>132</v>
      </c>
      <c r="K63" s="1">
        <v>5553044604</v>
      </c>
      <c r="L63" t="s">
        <v>133</v>
      </c>
      <c r="M63" t="s">
        <v>8</v>
      </c>
      <c r="N63" t="b">
        <f>tblContacts2[[#This Row],[Customer Name]]=$B$5</f>
        <v>0</v>
      </c>
      <c r="O63" t="b">
        <f>tblContacts2[[#This Row],[Year]]&gt;=2023</f>
        <v>0</v>
      </c>
      <c r="P63">
        <f>tblContacts2[[#This Row],[Name Match]]*tblContacts2[[#This Row],[Year Match]]</f>
        <v>0</v>
      </c>
      <c r="Q63">
        <f>tblContacts2[[#This Row],[Name Match]]+tblContacts2[[#This Row],[Year Match]]</f>
        <v>0</v>
      </c>
      <c r="Y63" t="str">
        <v>Ocean Crest</v>
      </c>
    </row>
    <row r="64" spans="7:25" x14ac:dyDescent="0.25">
      <c r="G64" t="s">
        <v>118</v>
      </c>
      <c r="H64" s="3">
        <v>44781</v>
      </c>
      <c r="I64">
        <f>YEAR(tblContacts2[[#This Row],[Date]])</f>
        <v>2022</v>
      </c>
      <c r="J64" t="s">
        <v>134</v>
      </c>
      <c r="K64" s="1">
        <v>5553048471</v>
      </c>
      <c r="L64" t="s">
        <v>120</v>
      </c>
      <c r="M64" t="s">
        <v>8</v>
      </c>
      <c r="N64" t="b">
        <f>tblContacts2[[#This Row],[Customer Name]]=$B$5</f>
        <v>0</v>
      </c>
      <c r="O64" t="b">
        <f>tblContacts2[[#This Row],[Year]]&gt;=2023</f>
        <v>0</v>
      </c>
      <c r="P64">
        <f>tblContacts2[[#This Row],[Name Match]]*tblContacts2[[#This Row],[Year Match]]</f>
        <v>0</v>
      </c>
      <c r="Q64">
        <f>tblContacts2[[#This Row],[Name Match]]+tblContacts2[[#This Row],[Year Match]]</f>
        <v>0</v>
      </c>
      <c r="Y64" t="str">
        <v>Ocean Explorer</v>
      </c>
    </row>
    <row r="65" spans="7:25" x14ac:dyDescent="0.25">
      <c r="G65" t="s">
        <v>77</v>
      </c>
      <c r="H65" s="3">
        <v>45298</v>
      </c>
      <c r="I65">
        <f>YEAR(tblContacts2[[#This Row],[Date]])</f>
        <v>2024</v>
      </c>
      <c r="J65" t="s">
        <v>135</v>
      </c>
      <c r="K65" s="1">
        <v>5553074200</v>
      </c>
      <c r="L65" t="s">
        <v>7</v>
      </c>
      <c r="M65" t="s">
        <v>8</v>
      </c>
      <c r="N65" t="b">
        <f>tblContacts2[[#This Row],[Customer Name]]=$B$5</f>
        <v>0</v>
      </c>
      <c r="O65" t="b">
        <f>tblContacts2[[#This Row],[Year]]&gt;=2023</f>
        <v>1</v>
      </c>
      <c r="P65">
        <f>tblContacts2[[#This Row],[Name Match]]*tblContacts2[[#This Row],[Year Match]]</f>
        <v>0</v>
      </c>
      <c r="Q65">
        <f>tblContacts2[[#This Row],[Name Match]]+tblContacts2[[#This Row],[Year Match]]</f>
        <v>1</v>
      </c>
      <c r="Y65" t="str">
        <v>Ocean Glide Surf</v>
      </c>
    </row>
    <row r="66" spans="7:25" x14ac:dyDescent="0.25">
      <c r="G66" t="s">
        <v>136</v>
      </c>
      <c r="H66" s="3">
        <v>44660</v>
      </c>
      <c r="I66">
        <f>YEAR(tblContacts2[[#This Row],[Date]])</f>
        <v>2022</v>
      </c>
      <c r="J66" t="s">
        <v>137</v>
      </c>
      <c r="K66" s="1">
        <v>5553085978</v>
      </c>
      <c r="L66" t="s">
        <v>24</v>
      </c>
      <c r="M66" t="s">
        <v>12</v>
      </c>
      <c r="N66" t="b">
        <f>tblContacts2[[#This Row],[Customer Name]]=$B$5</f>
        <v>0</v>
      </c>
      <c r="O66" t="b">
        <f>tblContacts2[[#This Row],[Year]]&gt;=2023</f>
        <v>0</v>
      </c>
      <c r="P66">
        <f>tblContacts2[[#This Row],[Name Match]]*tblContacts2[[#This Row],[Year Match]]</f>
        <v>0</v>
      </c>
      <c r="Q66">
        <f>tblContacts2[[#This Row],[Name Match]]+tblContacts2[[#This Row],[Year Match]]</f>
        <v>0</v>
      </c>
      <c r="Y66" t="str">
        <v>Ocean Line Surf</v>
      </c>
    </row>
    <row r="67" spans="7:25" x14ac:dyDescent="0.25">
      <c r="G67" t="s">
        <v>138</v>
      </c>
      <c r="H67" s="3">
        <v>44437</v>
      </c>
      <c r="I67">
        <f>YEAR(tblContacts2[[#This Row],[Date]])</f>
        <v>2021</v>
      </c>
      <c r="J67" t="s">
        <v>139</v>
      </c>
      <c r="K67" s="1">
        <v>5553113194</v>
      </c>
      <c r="L67" t="s">
        <v>67</v>
      </c>
      <c r="M67" t="s">
        <v>8</v>
      </c>
      <c r="N67" t="b">
        <f>tblContacts2[[#This Row],[Customer Name]]=$B$5</f>
        <v>0</v>
      </c>
      <c r="O67" t="b">
        <f>tblContacts2[[#This Row],[Year]]&gt;=2023</f>
        <v>0</v>
      </c>
      <c r="P67">
        <f>tblContacts2[[#This Row],[Name Match]]*tblContacts2[[#This Row],[Year Match]]</f>
        <v>0</v>
      </c>
      <c r="Q67">
        <f>tblContacts2[[#This Row],[Name Match]]+tblContacts2[[#This Row],[Year Match]]</f>
        <v>0</v>
      </c>
      <c r="Y67" t="str">
        <v>Ocean Mist Surf</v>
      </c>
    </row>
    <row r="68" spans="7:25" x14ac:dyDescent="0.25">
      <c r="G68" t="s">
        <v>140</v>
      </c>
      <c r="H68" s="3">
        <v>45389</v>
      </c>
      <c r="I68">
        <f>YEAR(tblContacts2[[#This Row],[Date]])</f>
        <v>2024</v>
      </c>
      <c r="J68" t="s">
        <v>141</v>
      </c>
      <c r="K68" s="1">
        <v>5553123302</v>
      </c>
      <c r="L68" t="s">
        <v>142</v>
      </c>
      <c r="M68" t="s">
        <v>143</v>
      </c>
      <c r="N68" t="b">
        <f>tblContacts2[[#This Row],[Customer Name]]=$B$5</f>
        <v>0</v>
      </c>
      <c r="O68" t="b">
        <f>tblContacts2[[#This Row],[Year]]&gt;=2023</f>
        <v>1</v>
      </c>
      <c r="P68">
        <f>tblContacts2[[#This Row],[Name Match]]*tblContacts2[[#This Row],[Year Match]]</f>
        <v>0</v>
      </c>
      <c r="Q68">
        <f>tblContacts2[[#This Row],[Name Match]]+tblContacts2[[#This Row],[Year Match]]</f>
        <v>1</v>
      </c>
      <c r="Y68" t="str">
        <v>Ocean Pulse</v>
      </c>
    </row>
    <row r="69" spans="7:25" x14ac:dyDescent="0.25">
      <c r="G69" t="s">
        <v>65</v>
      </c>
      <c r="H69" s="3">
        <v>43860</v>
      </c>
      <c r="I69">
        <f>YEAR(tblContacts2[[#This Row],[Date]])</f>
        <v>2020</v>
      </c>
      <c r="J69" t="s">
        <v>144</v>
      </c>
      <c r="K69" s="1">
        <v>5553139519</v>
      </c>
      <c r="L69" t="s">
        <v>67</v>
      </c>
      <c r="M69" t="s">
        <v>8</v>
      </c>
      <c r="N69" t="b">
        <f>tblContacts2[[#This Row],[Customer Name]]=$B$5</f>
        <v>0</v>
      </c>
      <c r="O69" t="b">
        <f>tblContacts2[[#This Row],[Year]]&gt;=2023</f>
        <v>0</v>
      </c>
      <c r="P69">
        <f>tblContacts2[[#This Row],[Name Match]]*tblContacts2[[#This Row],[Year Match]]</f>
        <v>0</v>
      </c>
      <c r="Q69">
        <f>tblContacts2[[#This Row],[Name Match]]+tblContacts2[[#This Row],[Year Match]]</f>
        <v>0</v>
      </c>
      <c r="Y69" t="str">
        <v>Ocean Retreat Surf</v>
      </c>
    </row>
    <row r="70" spans="7:25" x14ac:dyDescent="0.25">
      <c r="G70" t="s">
        <v>145</v>
      </c>
      <c r="H70" s="3">
        <v>44050</v>
      </c>
      <c r="I70">
        <f>YEAR(tblContacts2[[#This Row],[Date]])</f>
        <v>2020</v>
      </c>
      <c r="J70" t="s">
        <v>146</v>
      </c>
      <c r="K70" s="1">
        <v>5553153919</v>
      </c>
      <c r="L70" t="s">
        <v>64</v>
      </c>
      <c r="M70" t="s">
        <v>8</v>
      </c>
      <c r="N70" t="b">
        <f>tblContacts2[[#This Row],[Customer Name]]=$B$5</f>
        <v>0</v>
      </c>
      <c r="O70" t="b">
        <f>tblContacts2[[#This Row],[Year]]&gt;=2023</f>
        <v>0</v>
      </c>
      <c r="P70">
        <f>tblContacts2[[#This Row],[Name Match]]*tblContacts2[[#This Row],[Year Match]]</f>
        <v>0</v>
      </c>
      <c r="Q70">
        <f>tblContacts2[[#This Row],[Name Match]]+tblContacts2[[#This Row],[Year Match]]</f>
        <v>0</v>
      </c>
      <c r="Y70" t="str">
        <v>Ocean Spray Surf</v>
      </c>
    </row>
    <row r="71" spans="7:25" x14ac:dyDescent="0.25">
      <c r="G71" t="s">
        <v>147</v>
      </c>
      <c r="H71" s="3">
        <v>44993</v>
      </c>
      <c r="I71">
        <f>YEAR(tblContacts2[[#This Row],[Date]])</f>
        <v>2023</v>
      </c>
      <c r="J71" t="s">
        <v>148</v>
      </c>
      <c r="K71" s="1">
        <v>5553166789</v>
      </c>
      <c r="L71" t="s">
        <v>37</v>
      </c>
      <c r="M71" t="s">
        <v>8</v>
      </c>
      <c r="N71" t="b">
        <f>tblContacts2[[#This Row],[Customer Name]]=$B$5</f>
        <v>0</v>
      </c>
      <c r="O71" t="b">
        <f>tblContacts2[[#This Row],[Year]]&gt;=2023</f>
        <v>1</v>
      </c>
      <c r="P71">
        <f>tblContacts2[[#This Row],[Name Match]]*tblContacts2[[#This Row],[Year Match]]</f>
        <v>0</v>
      </c>
      <c r="Q71">
        <f>tblContacts2[[#This Row],[Name Match]]+tblContacts2[[#This Row],[Year Match]]</f>
        <v>1</v>
      </c>
      <c r="Y71" t="str">
        <v>Ocean Swell</v>
      </c>
    </row>
    <row r="72" spans="7:25" x14ac:dyDescent="0.25">
      <c r="G72" t="s">
        <v>149</v>
      </c>
      <c r="H72" s="3">
        <v>44109</v>
      </c>
      <c r="I72">
        <f>YEAR(tblContacts2[[#This Row],[Date]])</f>
        <v>2020</v>
      </c>
      <c r="J72" t="s">
        <v>150</v>
      </c>
      <c r="K72" s="1">
        <v>5553168659</v>
      </c>
      <c r="L72" t="s">
        <v>45</v>
      </c>
      <c r="M72" t="s">
        <v>8</v>
      </c>
      <c r="N72" t="b">
        <f>tblContacts2[[#This Row],[Customer Name]]=$B$5</f>
        <v>0</v>
      </c>
      <c r="O72" t="b">
        <f>tblContacts2[[#This Row],[Year]]&gt;=2023</f>
        <v>0</v>
      </c>
      <c r="P72">
        <f>tblContacts2[[#This Row],[Name Match]]*tblContacts2[[#This Row],[Year Match]]</f>
        <v>0</v>
      </c>
      <c r="Q72">
        <f>tblContacts2[[#This Row],[Name Match]]+tblContacts2[[#This Row],[Year Match]]</f>
        <v>0</v>
      </c>
      <c r="Y72" t="str">
        <v>Ocean Tide</v>
      </c>
    </row>
    <row r="73" spans="7:25" x14ac:dyDescent="0.25">
      <c r="G73" t="s">
        <v>151</v>
      </c>
      <c r="H73" s="3">
        <v>44159</v>
      </c>
      <c r="I73">
        <f>YEAR(tblContacts2[[#This Row],[Date]])</f>
        <v>2020</v>
      </c>
      <c r="J73" t="s">
        <v>152</v>
      </c>
      <c r="K73" s="1">
        <v>5553175047</v>
      </c>
      <c r="L73" t="s">
        <v>58</v>
      </c>
      <c r="M73" t="s">
        <v>8</v>
      </c>
      <c r="N73" t="b">
        <f>tblContacts2[[#This Row],[Customer Name]]=$B$5</f>
        <v>0</v>
      </c>
      <c r="O73" t="b">
        <f>tblContacts2[[#This Row],[Year]]&gt;=2023</f>
        <v>0</v>
      </c>
      <c r="P73">
        <f>tblContacts2[[#This Row],[Name Match]]*tblContacts2[[#This Row],[Year Match]]</f>
        <v>0</v>
      </c>
      <c r="Q73">
        <f>tblContacts2[[#This Row],[Name Match]]+tblContacts2[[#This Row],[Year Match]]</f>
        <v>0</v>
      </c>
      <c r="Y73" t="str">
        <v>Ocean Trail</v>
      </c>
    </row>
    <row r="74" spans="7:25" x14ac:dyDescent="0.25">
      <c r="G74" t="s">
        <v>153</v>
      </c>
      <c r="H74" s="3">
        <v>44011</v>
      </c>
      <c r="I74">
        <f>YEAR(tblContacts2[[#This Row],[Date]])</f>
        <v>2020</v>
      </c>
      <c r="J74" t="s">
        <v>154</v>
      </c>
      <c r="K74" s="1">
        <v>5553185302</v>
      </c>
      <c r="L74" t="s">
        <v>155</v>
      </c>
      <c r="M74" t="s">
        <v>8</v>
      </c>
      <c r="N74" t="b">
        <f>tblContacts2[[#This Row],[Customer Name]]=$B$5</f>
        <v>0</v>
      </c>
      <c r="O74" t="b">
        <f>tblContacts2[[#This Row],[Year]]&gt;=2023</f>
        <v>0</v>
      </c>
      <c r="P74">
        <f>tblContacts2[[#This Row],[Name Match]]*tblContacts2[[#This Row],[Year Match]]</f>
        <v>0</v>
      </c>
      <c r="Q74">
        <f>tblContacts2[[#This Row],[Name Match]]+tblContacts2[[#This Row],[Year Match]]</f>
        <v>0</v>
      </c>
      <c r="Y74" t="str">
        <v>Ocean Wave</v>
      </c>
    </row>
    <row r="75" spans="7:25" x14ac:dyDescent="0.25">
      <c r="G75" t="s">
        <v>156</v>
      </c>
      <c r="H75" s="3">
        <v>44992</v>
      </c>
      <c r="I75">
        <f>YEAR(tblContacts2[[#This Row],[Date]])</f>
        <v>2023</v>
      </c>
      <c r="J75" t="s">
        <v>157</v>
      </c>
      <c r="K75" s="1">
        <v>5553192937</v>
      </c>
      <c r="L75" t="s">
        <v>21</v>
      </c>
      <c r="M75" t="s">
        <v>12</v>
      </c>
      <c r="N75" t="b">
        <f>tblContacts2[[#This Row],[Customer Name]]=$B$5</f>
        <v>0</v>
      </c>
      <c r="O75" t="b">
        <f>tblContacts2[[#This Row],[Year]]&gt;=2023</f>
        <v>1</v>
      </c>
      <c r="P75">
        <f>tblContacts2[[#This Row],[Name Match]]*tblContacts2[[#This Row],[Year Match]]</f>
        <v>0</v>
      </c>
      <c r="Q75">
        <f>tblContacts2[[#This Row],[Name Match]]+tblContacts2[[#This Row],[Year Match]]</f>
        <v>1</v>
      </c>
      <c r="Y75" t="str">
        <v>Ocean Waves</v>
      </c>
    </row>
    <row r="76" spans="7:25" x14ac:dyDescent="0.25">
      <c r="G76" t="s">
        <v>158</v>
      </c>
      <c r="H76" s="3">
        <v>44159</v>
      </c>
      <c r="I76">
        <f>YEAR(tblContacts2[[#This Row],[Date]])</f>
        <v>2020</v>
      </c>
      <c r="J76" t="s">
        <v>159</v>
      </c>
      <c r="K76" s="1">
        <v>5553194406</v>
      </c>
      <c r="L76" t="s">
        <v>61</v>
      </c>
      <c r="M76" t="s">
        <v>12</v>
      </c>
      <c r="N76" t="b">
        <f>tblContacts2[[#This Row],[Customer Name]]=$B$5</f>
        <v>0</v>
      </c>
      <c r="O76" t="b">
        <f>tblContacts2[[#This Row],[Year]]&gt;=2023</f>
        <v>0</v>
      </c>
      <c r="P76">
        <f>tblContacts2[[#This Row],[Name Match]]*tblContacts2[[#This Row],[Year Match]]</f>
        <v>0</v>
      </c>
      <c r="Q76">
        <f>tblContacts2[[#This Row],[Name Match]]+tblContacts2[[#This Row],[Year Match]]</f>
        <v>0</v>
      </c>
      <c r="Y76" t="str">
        <v>Oceanâ€™s Embrace</v>
      </c>
    </row>
    <row r="77" spans="7:25" x14ac:dyDescent="0.25">
      <c r="G77" t="s">
        <v>160</v>
      </c>
      <c r="H77" s="3">
        <v>44717</v>
      </c>
      <c r="I77">
        <f>YEAR(tblContacts2[[#This Row],[Date]])</f>
        <v>2022</v>
      </c>
      <c r="J77" t="s">
        <v>161</v>
      </c>
      <c r="K77" s="1">
        <v>5553198736</v>
      </c>
      <c r="L77" t="s">
        <v>101</v>
      </c>
      <c r="M77" t="s">
        <v>8</v>
      </c>
      <c r="N77" t="b">
        <f>tblContacts2[[#This Row],[Customer Name]]=$B$5</f>
        <v>0</v>
      </c>
      <c r="O77" t="b">
        <f>tblContacts2[[#This Row],[Year]]&gt;=2023</f>
        <v>0</v>
      </c>
      <c r="P77">
        <f>tblContacts2[[#This Row],[Name Match]]*tblContacts2[[#This Row],[Year Match]]</f>
        <v>0</v>
      </c>
      <c r="Q77">
        <f>tblContacts2[[#This Row],[Name Match]]+tblContacts2[[#This Row],[Year Match]]</f>
        <v>0</v>
      </c>
      <c r="Y77" t="str">
        <v>Oceanfront Surf</v>
      </c>
    </row>
    <row r="78" spans="7:25" x14ac:dyDescent="0.25">
      <c r="G78" t="s">
        <v>162</v>
      </c>
      <c r="H78" s="3">
        <v>44999</v>
      </c>
      <c r="I78">
        <f>YEAR(tblContacts2[[#This Row],[Date]])</f>
        <v>2023</v>
      </c>
      <c r="J78" t="s">
        <v>163</v>
      </c>
      <c r="K78" s="1">
        <v>5553210228</v>
      </c>
      <c r="L78" t="s">
        <v>130</v>
      </c>
      <c r="M78" t="s">
        <v>8</v>
      </c>
      <c r="N78" t="b">
        <f>tblContacts2[[#This Row],[Customer Name]]=$B$5</f>
        <v>0</v>
      </c>
      <c r="O78" t="b">
        <f>tblContacts2[[#This Row],[Year]]&gt;=2023</f>
        <v>1</v>
      </c>
      <c r="P78">
        <f>tblContacts2[[#This Row],[Name Match]]*tblContacts2[[#This Row],[Year Match]]</f>
        <v>0</v>
      </c>
      <c r="Q78">
        <f>tblContacts2[[#This Row],[Name Match]]+tblContacts2[[#This Row],[Year Match]]</f>
        <v>1</v>
      </c>
      <c r="Y78" t="str">
        <v>Oceanic Surf</v>
      </c>
    </row>
    <row r="79" spans="7:25" x14ac:dyDescent="0.25">
      <c r="G79" t="s">
        <v>71</v>
      </c>
      <c r="H79" s="3">
        <v>43877</v>
      </c>
      <c r="I79">
        <f>YEAR(tblContacts2[[#This Row],[Date]])</f>
        <v>2020</v>
      </c>
      <c r="J79" t="s">
        <v>164</v>
      </c>
      <c r="K79" s="1">
        <v>5553246704</v>
      </c>
      <c r="L79" t="s">
        <v>37</v>
      </c>
      <c r="M79" t="s">
        <v>8</v>
      </c>
      <c r="N79" t="b">
        <f>tblContacts2[[#This Row],[Customer Name]]=$B$5</f>
        <v>0</v>
      </c>
      <c r="O79" t="b">
        <f>tblContacts2[[#This Row],[Year]]&gt;=2023</f>
        <v>0</v>
      </c>
      <c r="P79">
        <f>tblContacts2[[#This Row],[Name Match]]*tblContacts2[[#This Row],[Year Match]]</f>
        <v>0</v>
      </c>
      <c r="Q79">
        <f>tblContacts2[[#This Row],[Name Match]]+tblContacts2[[#This Row],[Year Match]]</f>
        <v>0</v>
      </c>
      <c r="Y79" t="str">
        <v>Ocean's Edge Surf</v>
      </c>
    </row>
    <row r="80" spans="7:25" x14ac:dyDescent="0.25">
      <c r="G80" t="s">
        <v>165</v>
      </c>
      <c r="H80" s="3">
        <v>44101</v>
      </c>
      <c r="I80">
        <f>YEAR(tblContacts2[[#This Row],[Date]])</f>
        <v>2020</v>
      </c>
      <c r="J80" t="s">
        <v>166</v>
      </c>
      <c r="K80" s="1">
        <v>5553251907</v>
      </c>
      <c r="L80" t="s">
        <v>101</v>
      </c>
      <c r="M80" t="s">
        <v>8</v>
      </c>
      <c r="N80" t="b">
        <f>tblContacts2[[#This Row],[Customer Name]]=$B$5</f>
        <v>0</v>
      </c>
      <c r="O80" t="b">
        <f>tblContacts2[[#This Row],[Year]]&gt;=2023</f>
        <v>0</v>
      </c>
      <c r="P80">
        <f>tblContacts2[[#This Row],[Name Match]]*tblContacts2[[#This Row],[Year Match]]</f>
        <v>0</v>
      </c>
      <c r="Q80">
        <f>tblContacts2[[#This Row],[Name Match]]+tblContacts2[[#This Row],[Year Match]]</f>
        <v>0</v>
      </c>
      <c r="Y80" t="str">
        <v>Pacific Waves</v>
      </c>
    </row>
    <row r="81" spans="7:25" x14ac:dyDescent="0.25">
      <c r="G81" t="s">
        <v>167</v>
      </c>
      <c r="H81" s="3">
        <v>45442</v>
      </c>
      <c r="I81">
        <f>YEAR(tblContacts2[[#This Row],[Date]])</f>
        <v>2024</v>
      </c>
      <c r="J81" t="s">
        <v>168</v>
      </c>
      <c r="K81" s="1">
        <v>5553275674</v>
      </c>
      <c r="L81" t="s">
        <v>58</v>
      </c>
      <c r="M81" t="s">
        <v>8</v>
      </c>
      <c r="N81" t="b">
        <f>tblContacts2[[#This Row],[Customer Name]]=$B$5</f>
        <v>0</v>
      </c>
      <c r="O81" t="b">
        <f>tblContacts2[[#This Row],[Year]]&gt;=2023</f>
        <v>1</v>
      </c>
      <c r="P81">
        <f>tblContacts2[[#This Row],[Name Match]]*tblContacts2[[#This Row],[Year Match]]</f>
        <v>0</v>
      </c>
      <c r="Q81">
        <f>tblContacts2[[#This Row],[Name Match]]+tblContacts2[[#This Row],[Year Match]]</f>
        <v>1</v>
      </c>
      <c r="Y81" t="str">
        <v>Paddle Love</v>
      </c>
    </row>
    <row r="82" spans="7:25" x14ac:dyDescent="0.25">
      <c r="G82" t="s">
        <v>90</v>
      </c>
      <c r="H82" s="3">
        <v>43918</v>
      </c>
      <c r="I82">
        <f>YEAR(tblContacts2[[#This Row],[Date]])</f>
        <v>2020</v>
      </c>
      <c r="J82" t="s">
        <v>169</v>
      </c>
      <c r="K82" s="1">
        <v>5553310394</v>
      </c>
      <c r="L82" t="s">
        <v>89</v>
      </c>
      <c r="M82" t="s">
        <v>8</v>
      </c>
      <c r="N82" t="b">
        <f>tblContacts2[[#This Row],[Customer Name]]=$B$5</f>
        <v>0</v>
      </c>
      <c r="O82" t="b">
        <f>tblContacts2[[#This Row],[Year]]&gt;=2023</f>
        <v>0</v>
      </c>
      <c r="P82">
        <f>tblContacts2[[#This Row],[Name Match]]*tblContacts2[[#This Row],[Year Match]]</f>
        <v>0</v>
      </c>
      <c r="Q82">
        <f>tblContacts2[[#This Row],[Name Match]]+tblContacts2[[#This Row],[Year Match]]</f>
        <v>0</v>
      </c>
      <c r="Y82" t="str">
        <v>Paradise Surf</v>
      </c>
    </row>
    <row r="83" spans="7:25" x14ac:dyDescent="0.25">
      <c r="G83" t="s">
        <v>170</v>
      </c>
      <c r="H83" s="3">
        <v>44146</v>
      </c>
      <c r="I83">
        <f>YEAR(tblContacts2[[#This Row],[Date]])</f>
        <v>2020</v>
      </c>
      <c r="J83" t="s">
        <v>171</v>
      </c>
      <c r="K83" s="1">
        <v>5553318227</v>
      </c>
      <c r="L83" t="s">
        <v>172</v>
      </c>
      <c r="M83" t="s">
        <v>173</v>
      </c>
      <c r="N83" t="b">
        <f>tblContacts2[[#This Row],[Customer Name]]=$B$5</f>
        <v>0</v>
      </c>
      <c r="O83" t="b">
        <f>tblContacts2[[#This Row],[Year]]&gt;=2023</f>
        <v>0</v>
      </c>
      <c r="P83">
        <f>tblContacts2[[#This Row],[Name Match]]*tblContacts2[[#This Row],[Year Match]]</f>
        <v>0</v>
      </c>
      <c r="Q83">
        <f>tblContacts2[[#This Row],[Name Match]]+tblContacts2[[#This Row],[Year Match]]</f>
        <v>0</v>
      </c>
      <c r="Y83" t="str">
        <v>Reef Break Boards</v>
      </c>
    </row>
    <row r="84" spans="7:25" x14ac:dyDescent="0.25">
      <c r="G84" t="s">
        <v>174</v>
      </c>
      <c r="H84" s="3">
        <v>44167</v>
      </c>
      <c r="I84">
        <f>YEAR(tblContacts2[[#This Row],[Date]])</f>
        <v>2020</v>
      </c>
      <c r="J84" t="s">
        <v>175</v>
      </c>
      <c r="K84" s="1">
        <v>5553334967</v>
      </c>
      <c r="L84" t="s">
        <v>24</v>
      </c>
      <c r="M84" t="s">
        <v>12</v>
      </c>
      <c r="N84" t="b">
        <f>tblContacts2[[#This Row],[Customer Name]]=$B$5</f>
        <v>0</v>
      </c>
      <c r="O84" t="b">
        <f>tblContacts2[[#This Row],[Year]]&gt;=2023</f>
        <v>0</v>
      </c>
      <c r="P84">
        <f>tblContacts2[[#This Row],[Name Match]]*tblContacts2[[#This Row],[Year Match]]</f>
        <v>0</v>
      </c>
      <c r="Q84">
        <f>tblContacts2[[#This Row],[Name Match]]+tblContacts2[[#This Row],[Year Match]]</f>
        <v>0</v>
      </c>
      <c r="Y84" t="str">
        <v>Reef Quest Surf</v>
      </c>
    </row>
    <row r="85" spans="7:25" x14ac:dyDescent="0.25">
      <c r="G85" t="s">
        <v>176</v>
      </c>
      <c r="H85" s="3">
        <v>44109</v>
      </c>
      <c r="I85">
        <f>YEAR(tblContacts2[[#This Row],[Date]])</f>
        <v>2020</v>
      </c>
      <c r="J85" t="s">
        <v>177</v>
      </c>
      <c r="K85" s="1">
        <v>5553352771</v>
      </c>
      <c r="L85" t="s">
        <v>67</v>
      </c>
      <c r="M85" t="s">
        <v>8</v>
      </c>
      <c r="N85" t="b">
        <f>tblContacts2[[#This Row],[Customer Name]]=$B$5</f>
        <v>0</v>
      </c>
      <c r="O85" t="b">
        <f>tblContacts2[[#This Row],[Year]]&gt;=2023</f>
        <v>0</v>
      </c>
      <c r="P85">
        <f>tblContacts2[[#This Row],[Name Match]]*tblContacts2[[#This Row],[Year Match]]</f>
        <v>0</v>
      </c>
      <c r="Q85">
        <f>tblContacts2[[#This Row],[Name Match]]+tblContacts2[[#This Row],[Year Match]]</f>
        <v>0</v>
      </c>
      <c r="Y85" t="str">
        <v>Reef Rider Surf</v>
      </c>
    </row>
    <row r="86" spans="7:25" x14ac:dyDescent="0.25">
      <c r="G86" t="s">
        <v>178</v>
      </c>
      <c r="H86" s="3">
        <v>44057</v>
      </c>
      <c r="I86">
        <f>YEAR(tblContacts2[[#This Row],[Date]])</f>
        <v>2020</v>
      </c>
      <c r="J86" t="s">
        <v>179</v>
      </c>
      <c r="K86" s="1">
        <v>5553387731</v>
      </c>
      <c r="L86" t="s">
        <v>64</v>
      </c>
      <c r="M86" t="s">
        <v>8</v>
      </c>
      <c r="N86" t="b">
        <f>tblContacts2[[#This Row],[Customer Name]]=$B$5</f>
        <v>0</v>
      </c>
      <c r="O86" t="b">
        <f>tblContacts2[[#This Row],[Year]]&gt;=2023</f>
        <v>0</v>
      </c>
      <c r="P86">
        <f>tblContacts2[[#This Row],[Name Match]]*tblContacts2[[#This Row],[Year Match]]</f>
        <v>0</v>
      </c>
      <c r="Q86">
        <f>tblContacts2[[#This Row],[Name Match]]+tblContacts2[[#This Row],[Year Match]]</f>
        <v>0</v>
      </c>
      <c r="Y86" t="str">
        <v>Reef Surfer</v>
      </c>
    </row>
    <row r="87" spans="7:25" x14ac:dyDescent="0.25">
      <c r="G87" t="s">
        <v>180</v>
      </c>
      <c r="H87" s="3">
        <v>45046</v>
      </c>
      <c r="I87">
        <f>YEAR(tblContacts2[[#This Row],[Date]])</f>
        <v>2023</v>
      </c>
      <c r="J87" t="s">
        <v>181</v>
      </c>
      <c r="K87" s="1">
        <v>5553401746</v>
      </c>
      <c r="L87" t="s">
        <v>24</v>
      </c>
      <c r="M87" t="s">
        <v>12</v>
      </c>
      <c r="N87" t="b">
        <f>tblContacts2[[#This Row],[Customer Name]]=$B$5</f>
        <v>0</v>
      </c>
      <c r="O87" t="b">
        <f>tblContacts2[[#This Row],[Year]]&gt;=2023</f>
        <v>1</v>
      </c>
      <c r="P87">
        <f>tblContacts2[[#This Row],[Name Match]]*tblContacts2[[#This Row],[Year Match]]</f>
        <v>0</v>
      </c>
      <c r="Q87">
        <f>tblContacts2[[#This Row],[Name Match]]+tblContacts2[[#This Row],[Year Match]]</f>
        <v>1</v>
      </c>
      <c r="Y87" t="str">
        <v>Ripple Surf Shop</v>
      </c>
    </row>
    <row r="88" spans="7:25" x14ac:dyDescent="0.25">
      <c r="G88" t="s">
        <v>182</v>
      </c>
      <c r="H88" s="3">
        <v>44599</v>
      </c>
      <c r="I88">
        <f>YEAR(tblContacts2[[#This Row],[Date]])</f>
        <v>2022</v>
      </c>
      <c r="J88" t="s">
        <v>183</v>
      </c>
      <c r="K88" s="1">
        <v>5553408548</v>
      </c>
      <c r="L88" t="s">
        <v>184</v>
      </c>
      <c r="M88" t="s">
        <v>8</v>
      </c>
      <c r="N88" t="b">
        <f>tblContacts2[[#This Row],[Customer Name]]=$B$5</f>
        <v>0</v>
      </c>
      <c r="O88" t="b">
        <f>tblContacts2[[#This Row],[Year]]&gt;=2023</f>
        <v>0</v>
      </c>
      <c r="P88">
        <f>tblContacts2[[#This Row],[Name Match]]*tblContacts2[[#This Row],[Year Match]]</f>
        <v>0</v>
      </c>
      <c r="Q88">
        <f>tblContacts2[[#This Row],[Name Match]]+tblContacts2[[#This Row],[Year Match]]</f>
        <v>0</v>
      </c>
      <c r="Y88" t="str">
        <v>Riptide Surf Shop</v>
      </c>
    </row>
    <row r="89" spans="7:25" x14ac:dyDescent="0.25">
      <c r="G89" t="s">
        <v>185</v>
      </c>
      <c r="H89" s="3">
        <v>45299</v>
      </c>
      <c r="I89">
        <f>YEAR(tblContacts2[[#This Row],[Date]])</f>
        <v>2024</v>
      </c>
      <c r="J89" t="s">
        <v>186</v>
      </c>
      <c r="K89" s="1">
        <v>5553411895</v>
      </c>
      <c r="L89" t="s">
        <v>130</v>
      </c>
      <c r="M89" t="s">
        <v>8</v>
      </c>
      <c r="N89" t="b">
        <f>tblContacts2[[#This Row],[Customer Name]]=$B$5</f>
        <v>0</v>
      </c>
      <c r="O89" t="b">
        <f>tblContacts2[[#This Row],[Year]]&gt;=2023</f>
        <v>1</v>
      </c>
      <c r="P89">
        <f>tblContacts2[[#This Row],[Name Match]]*tblContacts2[[#This Row],[Year Match]]</f>
        <v>0</v>
      </c>
      <c r="Q89">
        <f>tblContacts2[[#This Row],[Name Match]]+tblContacts2[[#This Row],[Year Match]]</f>
        <v>1</v>
      </c>
      <c r="Y89" t="str">
        <v>Salt Spray</v>
      </c>
    </row>
    <row r="90" spans="7:25" x14ac:dyDescent="0.25">
      <c r="G90" t="s">
        <v>187</v>
      </c>
      <c r="H90" s="3">
        <v>44852</v>
      </c>
      <c r="I90">
        <f>YEAR(tblContacts2[[#This Row],[Date]])</f>
        <v>2022</v>
      </c>
      <c r="J90" t="s">
        <v>188</v>
      </c>
      <c r="K90" s="1">
        <v>5553422116</v>
      </c>
      <c r="L90" t="s">
        <v>24</v>
      </c>
      <c r="M90" t="s">
        <v>12</v>
      </c>
      <c r="N90" t="b">
        <f>tblContacts2[[#This Row],[Customer Name]]=$B$5</f>
        <v>0</v>
      </c>
      <c r="O90" t="b">
        <f>tblContacts2[[#This Row],[Year]]&gt;=2023</f>
        <v>0</v>
      </c>
      <c r="P90">
        <f>tblContacts2[[#This Row],[Name Match]]*tblContacts2[[#This Row],[Year Match]]</f>
        <v>0</v>
      </c>
      <c r="Q90">
        <f>tblContacts2[[#This Row],[Name Match]]+tblContacts2[[#This Row],[Year Match]]</f>
        <v>0</v>
      </c>
      <c r="Y90" t="str">
        <v>Salt Water</v>
      </c>
    </row>
    <row r="91" spans="7:25" x14ac:dyDescent="0.25">
      <c r="G91" t="s">
        <v>189</v>
      </c>
      <c r="H91" s="3">
        <v>44512</v>
      </c>
      <c r="I91">
        <f>YEAR(tblContacts2[[#This Row],[Date]])</f>
        <v>2021</v>
      </c>
      <c r="J91" t="s">
        <v>190</v>
      </c>
      <c r="K91" s="1">
        <v>5553422553</v>
      </c>
      <c r="L91" t="s">
        <v>191</v>
      </c>
      <c r="M91" t="s">
        <v>12</v>
      </c>
      <c r="N91" t="b">
        <f>tblContacts2[[#This Row],[Customer Name]]=$B$5</f>
        <v>0</v>
      </c>
      <c r="O91" t="b">
        <f>tblContacts2[[#This Row],[Year]]&gt;=2023</f>
        <v>0</v>
      </c>
      <c r="P91">
        <f>tblContacts2[[#This Row],[Name Match]]*tblContacts2[[#This Row],[Year Match]]</f>
        <v>0</v>
      </c>
      <c r="Q91">
        <f>tblContacts2[[#This Row],[Name Match]]+tblContacts2[[#This Row],[Year Match]]</f>
        <v>0</v>
      </c>
      <c r="Y91" t="str">
        <v>Salty Surf</v>
      </c>
    </row>
    <row r="92" spans="7:25" x14ac:dyDescent="0.25">
      <c r="G92" t="s">
        <v>102</v>
      </c>
      <c r="H92" s="3">
        <v>45038</v>
      </c>
      <c r="I92">
        <f>YEAR(tblContacts2[[#This Row],[Date]])</f>
        <v>2023</v>
      </c>
      <c r="J92" t="s">
        <v>192</v>
      </c>
      <c r="K92" s="1">
        <v>5553423765</v>
      </c>
      <c r="L92" t="s">
        <v>84</v>
      </c>
      <c r="M92" t="s">
        <v>8</v>
      </c>
      <c r="N92" t="b">
        <f>tblContacts2[[#This Row],[Customer Name]]=$B$5</f>
        <v>0</v>
      </c>
      <c r="O92" t="b">
        <f>tblContacts2[[#This Row],[Year]]&gt;=2023</f>
        <v>1</v>
      </c>
      <c r="P92">
        <f>tblContacts2[[#This Row],[Name Match]]*tblContacts2[[#This Row],[Year Match]]</f>
        <v>0</v>
      </c>
      <c r="Q92">
        <f>tblContacts2[[#This Row],[Name Match]]+tblContacts2[[#This Row],[Year Match]]</f>
        <v>1</v>
      </c>
      <c r="Y92" t="str">
        <v>Sand Dune Surf</v>
      </c>
    </row>
    <row r="93" spans="7:25" x14ac:dyDescent="0.25">
      <c r="G93" t="s">
        <v>193</v>
      </c>
      <c r="H93" s="3">
        <v>44406</v>
      </c>
      <c r="I93">
        <f>YEAR(tblContacts2[[#This Row],[Date]])</f>
        <v>2021</v>
      </c>
      <c r="J93" t="s">
        <v>194</v>
      </c>
      <c r="K93" s="1">
        <v>5553445538</v>
      </c>
      <c r="L93" t="s">
        <v>15</v>
      </c>
      <c r="M93" t="s">
        <v>12</v>
      </c>
      <c r="N93" t="b">
        <f>tblContacts2[[#This Row],[Customer Name]]=$B$5</f>
        <v>0</v>
      </c>
      <c r="O93" t="b">
        <f>tblContacts2[[#This Row],[Year]]&gt;=2023</f>
        <v>0</v>
      </c>
      <c r="P93">
        <f>tblContacts2[[#This Row],[Name Match]]*tblContacts2[[#This Row],[Year Match]]</f>
        <v>0</v>
      </c>
      <c r="Q93">
        <f>tblContacts2[[#This Row],[Name Match]]+tblContacts2[[#This Row],[Year Match]]</f>
        <v>0</v>
      </c>
      <c r="Y93" t="str">
        <v>Sand Surf</v>
      </c>
    </row>
    <row r="94" spans="7:25" x14ac:dyDescent="0.25">
      <c r="G94" t="s">
        <v>195</v>
      </c>
      <c r="H94" s="3">
        <v>44407</v>
      </c>
      <c r="I94">
        <f>YEAR(tblContacts2[[#This Row],[Date]])</f>
        <v>2021</v>
      </c>
      <c r="J94" t="s">
        <v>196</v>
      </c>
      <c r="K94" s="1">
        <v>5553460592</v>
      </c>
      <c r="L94" t="s">
        <v>64</v>
      </c>
      <c r="M94" t="s">
        <v>8</v>
      </c>
      <c r="N94" t="b">
        <f>tblContacts2[[#This Row],[Customer Name]]=$B$5</f>
        <v>0</v>
      </c>
      <c r="O94" t="b">
        <f>tblContacts2[[#This Row],[Year]]&gt;=2023</f>
        <v>0</v>
      </c>
      <c r="P94">
        <f>tblContacts2[[#This Row],[Name Match]]*tblContacts2[[#This Row],[Year Match]]</f>
        <v>0</v>
      </c>
      <c r="Q94">
        <f>tblContacts2[[#This Row],[Name Match]]+tblContacts2[[#This Row],[Year Match]]</f>
        <v>0</v>
      </c>
      <c r="Y94" t="str">
        <v>Sandy Beach Surf</v>
      </c>
    </row>
    <row r="95" spans="7:25" x14ac:dyDescent="0.25">
      <c r="G95" t="s">
        <v>197</v>
      </c>
      <c r="H95" s="3">
        <v>43947</v>
      </c>
      <c r="I95">
        <f>YEAR(tblContacts2[[#This Row],[Date]])</f>
        <v>2020</v>
      </c>
      <c r="J95" t="s">
        <v>198</v>
      </c>
      <c r="K95" s="1">
        <v>5553470498</v>
      </c>
      <c r="L95" t="s">
        <v>199</v>
      </c>
      <c r="M95" t="s">
        <v>200</v>
      </c>
      <c r="N95" t="b">
        <f>tblContacts2[[#This Row],[Customer Name]]=$B$5</f>
        <v>0</v>
      </c>
      <c r="O95" t="b">
        <f>tblContacts2[[#This Row],[Year]]&gt;=2023</f>
        <v>0</v>
      </c>
      <c r="P95">
        <f>tblContacts2[[#This Row],[Name Match]]*tblContacts2[[#This Row],[Year Match]]</f>
        <v>0</v>
      </c>
      <c r="Q95">
        <f>tblContacts2[[#This Row],[Name Match]]+tblContacts2[[#This Row],[Year Match]]</f>
        <v>0</v>
      </c>
      <c r="Y95" t="str">
        <v>Sandy Shores Surf</v>
      </c>
    </row>
    <row r="96" spans="7:25" x14ac:dyDescent="0.25">
      <c r="G96" t="s">
        <v>201</v>
      </c>
      <c r="H96" s="3">
        <v>44417</v>
      </c>
      <c r="I96">
        <f>YEAR(tblContacts2[[#This Row],[Date]])</f>
        <v>2021</v>
      </c>
      <c r="J96" t="s">
        <v>202</v>
      </c>
      <c r="K96" s="1">
        <v>5553475936</v>
      </c>
      <c r="L96" t="s">
        <v>203</v>
      </c>
      <c r="M96" t="s">
        <v>12</v>
      </c>
      <c r="N96" t="b">
        <f>tblContacts2[[#This Row],[Customer Name]]=$B$5</f>
        <v>0</v>
      </c>
      <c r="O96" t="b">
        <f>tblContacts2[[#This Row],[Year]]&gt;=2023</f>
        <v>0</v>
      </c>
      <c r="P96">
        <f>tblContacts2[[#This Row],[Name Match]]*tblContacts2[[#This Row],[Year Match]]</f>
        <v>0</v>
      </c>
      <c r="Q96">
        <f>tblContacts2[[#This Row],[Name Match]]+tblContacts2[[#This Row],[Year Match]]</f>
        <v>0</v>
      </c>
      <c r="Y96" t="str">
        <v>Sea Foam Boards</v>
      </c>
    </row>
    <row r="97" spans="7:25" x14ac:dyDescent="0.25">
      <c r="G97" t="s">
        <v>151</v>
      </c>
      <c r="H97" s="3">
        <v>44546</v>
      </c>
      <c r="I97">
        <f>YEAR(tblContacts2[[#This Row],[Date]])</f>
        <v>2021</v>
      </c>
      <c r="J97" t="s">
        <v>204</v>
      </c>
      <c r="K97" s="1">
        <v>5553507788</v>
      </c>
      <c r="L97" t="s">
        <v>58</v>
      </c>
      <c r="M97" t="s">
        <v>8</v>
      </c>
      <c r="N97" t="b">
        <f>tblContacts2[[#This Row],[Customer Name]]=$B$5</f>
        <v>0</v>
      </c>
      <c r="O97" t="b">
        <f>tblContacts2[[#This Row],[Year]]&gt;=2023</f>
        <v>0</v>
      </c>
      <c r="P97">
        <f>tblContacts2[[#This Row],[Name Match]]*tblContacts2[[#This Row],[Year Match]]</f>
        <v>0</v>
      </c>
      <c r="Q97">
        <f>tblContacts2[[#This Row],[Name Match]]+tblContacts2[[#This Row],[Year Match]]</f>
        <v>0</v>
      </c>
      <c r="Y97" t="str">
        <v>Sea Rider Surf</v>
      </c>
    </row>
    <row r="98" spans="7:25" x14ac:dyDescent="0.25">
      <c r="G98" t="s">
        <v>205</v>
      </c>
      <c r="H98" s="3">
        <v>45058</v>
      </c>
      <c r="I98">
        <f>YEAR(tblContacts2[[#This Row],[Date]])</f>
        <v>2023</v>
      </c>
      <c r="J98" t="s">
        <v>206</v>
      </c>
      <c r="K98" s="1">
        <v>5553512477</v>
      </c>
      <c r="L98" t="s">
        <v>7</v>
      </c>
      <c r="M98" t="s">
        <v>8</v>
      </c>
      <c r="N98" t="b">
        <f>tblContacts2[[#This Row],[Customer Name]]=$B$5</f>
        <v>0</v>
      </c>
      <c r="O98" t="b">
        <f>tblContacts2[[#This Row],[Year]]&gt;=2023</f>
        <v>1</v>
      </c>
      <c r="P98">
        <f>tblContacts2[[#This Row],[Name Match]]*tblContacts2[[#This Row],[Year Match]]</f>
        <v>0</v>
      </c>
      <c r="Q98">
        <f>tblContacts2[[#This Row],[Name Match]]+tblContacts2[[#This Row],[Year Match]]</f>
        <v>1</v>
      </c>
      <c r="Y98" t="str">
        <v>Sea Surf Boards</v>
      </c>
    </row>
    <row r="99" spans="7:25" x14ac:dyDescent="0.25">
      <c r="G99" t="s">
        <v>207</v>
      </c>
      <c r="H99" s="3">
        <v>45246</v>
      </c>
      <c r="I99">
        <f>YEAR(tblContacts2[[#This Row],[Date]])</f>
        <v>2023</v>
      </c>
      <c r="J99" t="s">
        <v>208</v>
      </c>
      <c r="K99" s="1">
        <v>5553512539</v>
      </c>
      <c r="L99" t="s">
        <v>89</v>
      </c>
      <c r="M99" t="s">
        <v>8</v>
      </c>
      <c r="N99" t="b">
        <f>tblContacts2[[#This Row],[Customer Name]]=$B$5</f>
        <v>0</v>
      </c>
      <c r="O99" t="b">
        <f>tblContacts2[[#This Row],[Year]]&gt;=2023</f>
        <v>1</v>
      </c>
      <c r="P99">
        <f>tblContacts2[[#This Row],[Name Match]]*tblContacts2[[#This Row],[Year Match]]</f>
        <v>0</v>
      </c>
      <c r="Q99">
        <f>tblContacts2[[#This Row],[Name Match]]+tblContacts2[[#This Row],[Year Match]]</f>
        <v>1</v>
      </c>
      <c r="Y99" t="str">
        <v>Sea Surge</v>
      </c>
    </row>
    <row r="100" spans="7:25" x14ac:dyDescent="0.25">
      <c r="G100" t="s">
        <v>178</v>
      </c>
      <c r="H100" s="3">
        <v>44762</v>
      </c>
      <c r="I100">
        <f>YEAR(tblContacts2[[#This Row],[Date]])</f>
        <v>2022</v>
      </c>
      <c r="J100" t="s">
        <v>209</v>
      </c>
      <c r="K100" s="1">
        <v>5553519383</v>
      </c>
      <c r="L100" t="s">
        <v>64</v>
      </c>
      <c r="M100" t="s">
        <v>8</v>
      </c>
      <c r="N100" t="b">
        <f>tblContacts2[[#This Row],[Customer Name]]=$B$5</f>
        <v>0</v>
      </c>
      <c r="O100" t="b">
        <f>tblContacts2[[#This Row],[Year]]&gt;=2023</f>
        <v>0</v>
      </c>
      <c r="P100">
        <f>tblContacts2[[#This Row],[Name Match]]*tblContacts2[[#This Row],[Year Match]]</f>
        <v>0</v>
      </c>
      <c r="Q100">
        <f>tblContacts2[[#This Row],[Name Match]]+tblContacts2[[#This Row],[Year Match]]</f>
        <v>0</v>
      </c>
      <c r="Y100" t="str">
        <v>Sea Swell</v>
      </c>
    </row>
    <row r="101" spans="7:25" x14ac:dyDescent="0.25">
      <c r="G101" t="s">
        <v>210</v>
      </c>
      <c r="H101" s="3">
        <v>44944</v>
      </c>
      <c r="I101">
        <f>YEAR(tblContacts2[[#This Row],[Date]])</f>
        <v>2023</v>
      </c>
      <c r="J101" t="s">
        <v>211</v>
      </c>
      <c r="K101" s="1">
        <v>5553543732</v>
      </c>
      <c r="L101" t="s">
        <v>34</v>
      </c>
      <c r="M101" t="s">
        <v>12</v>
      </c>
      <c r="N101" t="b">
        <f>tblContacts2[[#This Row],[Customer Name]]=$B$5</f>
        <v>0</v>
      </c>
      <c r="O101" t="b">
        <f>tblContacts2[[#This Row],[Year]]&gt;=2023</f>
        <v>1</v>
      </c>
      <c r="P101">
        <f>tblContacts2[[#This Row],[Name Match]]*tblContacts2[[#This Row],[Year Match]]</f>
        <v>0</v>
      </c>
      <c r="Q101">
        <f>tblContacts2[[#This Row],[Name Match]]+tblContacts2[[#This Row],[Year Match]]</f>
        <v>1</v>
      </c>
      <c r="Y101" t="str">
        <v>Seagrass Surf</v>
      </c>
    </row>
    <row r="102" spans="7:25" x14ac:dyDescent="0.25">
      <c r="G102" t="s">
        <v>212</v>
      </c>
      <c r="H102" s="3">
        <v>43944</v>
      </c>
      <c r="I102">
        <f>YEAR(tblContacts2[[#This Row],[Date]])</f>
        <v>2020</v>
      </c>
      <c r="J102" t="s">
        <v>213</v>
      </c>
      <c r="K102" s="1">
        <v>5553569279</v>
      </c>
      <c r="L102" t="s">
        <v>24</v>
      </c>
      <c r="M102" t="s">
        <v>12</v>
      </c>
      <c r="N102" t="b">
        <f>tblContacts2[[#This Row],[Customer Name]]=$B$5</f>
        <v>0</v>
      </c>
      <c r="O102" t="b">
        <f>tblContacts2[[#This Row],[Year]]&gt;=2023</f>
        <v>0</v>
      </c>
      <c r="P102">
        <f>tblContacts2[[#This Row],[Name Match]]*tblContacts2[[#This Row],[Year Match]]</f>
        <v>0</v>
      </c>
      <c r="Q102">
        <f>tblContacts2[[#This Row],[Name Match]]+tblContacts2[[#This Row],[Year Match]]</f>
        <v>0</v>
      </c>
      <c r="Y102" t="str">
        <v>Seashore Surf Shop</v>
      </c>
    </row>
    <row r="103" spans="7:25" x14ac:dyDescent="0.25">
      <c r="G103" t="s">
        <v>214</v>
      </c>
      <c r="H103" s="3">
        <v>44347</v>
      </c>
      <c r="I103">
        <f>YEAR(tblContacts2[[#This Row],[Date]])</f>
        <v>2021</v>
      </c>
      <c r="J103" t="s">
        <v>215</v>
      </c>
      <c r="K103" s="1">
        <v>5553612323</v>
      </c>
      <c r="L103" t="s">
        <v>216</v>
      </c>
      <c r="M103" t="s">
        <v>217</v>
      </c>
      <c r="N103" t="b">
        <f>tblContacts2[[#This Row],[Customer Name]]=$B$5</f>
        <v>0</v>
      </c>
      <c r="O103" t="b">
        <f>tblContacts2[[#This Row],[Year]]&gt;=2023</f>
        <v>0</v>
      </c>
      <c r="P103">
        <f>tblContacts2[[#This Row],[Name Match]]*tblContacts2[[#This Row],[Year Match]]</f>
        <v>0</v>
      </c>
      <c r="Q103">
        <f>tblContacts2[[#This Row],[Name Match]]+tblContacts2[[#This Row],[Year Match]]</f>
        <v>0</v>
      </c>
      <c r="Y103" t="str">
        <v>Seaside Surf</v>
      </c>
    </row>
    <row r="104" spans="7:25" x14ac:dyDescent="0.25">
      <c r="G104" t="s">
        <v>218</v>
      </c>
      <c r="H104" s="3">
        <v>45227</v>
      </c>
      <c r="I104">
        <f>YEAR(tblContacts2[[#This Row],[Date]])</f>
        <v>2023</v>
      </c>
      <c r="J104" t="s">
        <v>219</v>
      </c>
      <c r="K104" s="1">
        <v>5553612807</v>
      </c>
      <c r="L104" t="s">
        <v>45</v>
      </c>
      <c r="M104" t="s">
        <v>8</v>
      </c>
      <c r="N104" t="b">
        <f>tblContacts2[[#This Row],[Customer Name]]=$B$5</f>
        <v>0</v>
      </c>
      <c r="O104" t="b">
        <f>tblContacts2[[#This Row],[Year]]&gt;=2023</f>
        <v>1</v>
      </c>
      <c r="P104">
        <f>tblContacts2[[#This Row],[Name Match]]*tblContacts2[[#This Row],[Year Match]]</f>
        <v>0</v>
      </c>
      <c r="Q104">
        <f>tblContacts2[[#This Row],[Name Match]]+tblContacts2[[#This Row],[Year Match]]</f>
        <v>1</v>
      </c>
      <c r="Y104" t="str">
        <v>Seaweed Surf</v>
      </c>
    </row>
    <row r="105" spans="7:25" x14ac:dyDescent="0.25">
      <c r="G105" t="s">
        <v>205</v>
      </c>
      <c r="H105" s="3">
        <v>44608</v>
      </c>
      <c r="I105">
        <f>YEAR(tblContacts2[[#This Row],[Date]])</f>
        <v>2022</v>
      </c>
      <c r="J105" t="s">
        <v>220</v>
      </c>
      <c r="K105" s="1">
        <v>5553613500</v>
      </c>
      <c r="L105" t="s">
        <v>7</v>
      </c>
      <c r="M105" t="s">
        <v>8</v>
      </c>
      <c r="N105" t="b">
        <f>tblContacts2[[#This Row],[Customer Name]]=$B$5</f>
        <v>0</v>
      </c>
      <c r="O105" t="b">
        <f>tblContacts2[[#This Row],[Year]]&gt;=2023</f>
        <v>0</v>
      </c>
      <c r="P105">
        <f>tblContacts2[[#This Row],[Name Match]]*tblContacts2[[#This Row],[Year Match]]</f>
        <v>0</v>
      </c>
      <c r="Q105">
        <f>tblContacts2[[#This Row],[Name Match]]+tblContacts2[[#This Row],[Year Match]]</f>
        <v>0</v>
      </c>
      <c r="Y105" t="str">
        <v>Shore Seeker</v>
      </c>
    </row>
    <row r="106" spans="7:25" x14ac:dyDescent="0.25">
      <c r="G106" t="s">
        <v>221</v>
      </c>
      <c r="H106" s="3">
        <v>44505</v>
      </c>
      <c r="I106">
        <f>YEAR(tblContacts2[[#This Row],[Date]])</f>
        <v>2021</v>
      </c>
      <c r="J106" t="s">
        <v>222</v>
      </c>
      <c r="K106" s="1">
        <v>5553638926</v>
      </c>
      <c r="L106" t="s">
        <v>89</v>
      </c>
      <c r="M106" t="s">
        <v>8</v>
      </c>
      <c r="N106" t="b">
        <f>tblContacts2[[#This Row],[Customer Name]]=$B$5</f>
        <v>0</v>
      </c>
      <c r="O106" t="b">
        <f>tblContacts2[[#This Row],[Year]]&gt;=2023</f>
        <v>0</v>
      </c>
      <c r="P106">
        <f>tblContacts2[[#This Row],[Name Match]]*tblContacts2[[#This Row],[Year Match]]</f>
        <v>0</v>
      </c>
      <c r="Q106">
        <f>tblContacts2[[#This Row],[Name Match]]+tblContacts2[[#This Row],[Year Match]]</f>
        <v>0</v>
      </c>
      <c r="Y106" t="str">
        <v>Shore Surf</v>
      </c>
    </row>
    <row r="107" spans="7:25" x14ac:dyDescent="0.25">
      <c r="G107" t="s">
        <v>170</v>
      </c>
      <c r="H107" s="3">
        <v>43882</v>
      </c>
      <c r="I107">
        <f>YEAR(tblContacts2[[#This Row],[Date]])</f>
        <v>2020</v>
      </c>
      <c r="J107" t="s">
        <v>223</v>
      </c>
      <c r="K107" s="1">
        <v>5553643047</v>
      </c>
      <c r="L107" t="s">
        <v>172</v>
      </c>
      <c r="M107" t="s">
        <v>173</v>
      </c>
      <c r="N107" t="b">
        <f>tblContacts2[[#This Row],[Customer Name]]=$B$5</f>
        <v>0</v>
      </c>
      <c r="O107" t="b">
        <f>tblContacts2[[#This Row],[Year]]&gt;=2023</f>
        <v>0</v>
      </c>
      <c r="P107">
        <f>tblContacts2[[#This Row],[Name Match]]*tblContacts2[[#This Row],[Year Match]]</f>
        <v>0</v>
      </c>
      <c r="Q107">
        <f>tblContacts2[[#This Row],[Name Match]]+tblContacts2[[#This Row],[Year Match]]</f>
        <v>0</v>
      </c>
      <c r="Y107" t="str">
        <v>Shore Surf Co.</v>
      </c>
    </row>
    <row r="108" spans="7:25" x14ac:dyDescent="0.25">
      <c r="G108" t="s">
        <v>170</v>
      </c>
      <c r="H108" s="3">
        <v>44147</v>
      </c>
      <c r="I108">
        <f>YEAR(tblContacts2[[#This Row],[Date]])</f>
        <v>2020</v>
      </c>
      <c r="J108" t="s">
        <v>224</v>
      </c>
      <c r="K108" s="1">
        <v>5553674456</v>
      </c>
      <c r="L108" t="s">
        <v>172</v>
      </c>
      <c r="M108" t="s">
        <v>173</v>
      </c>
      <c r="N108" t="b">
        <f>tblContacts2[[#This Row],[Customer Name]]=$B$5</f>
        <v>0</v>
      </c>
      <c r="O108" t="b">
        <f>tblContacts2[[#This Row],[Year]]&gt;=2023</f>
        <v>0</v>
      </c>
      <c r="P108">
        <f>tblContacts2[[#This Row],[Name Match]]*tblContacts2[[#This Row],[Year Match]]</f>
        <v>0</v>
      </c>
      <c r="Q108">
        <f>tblContacts2[[#This Row],[Name Match]]+tblContacts2[[#This Row],[Year Match]]</f>
        <v>0</v>
      </c>
      <c r="Y108" t="str">
        <v>Shore Thing Surf</v>
      </c>
    </row>
    <row r="109" spans="7:25" x14ac:dyDescent="0.25">
      <c r="G109" t="s">
        <v>225</v>
      </c>
      <c r="H109" s="3">
        <v>44132</v>
      </c>
      <c r="I109">
        <f>YEAR(tblContacts2[[#This Row],[Date]])</f>
        <v>2020</v>
      </c>
      <c r="J109" t="s">
        <v>226</v>
      </c>
      <c r="K109" s="1">
        <v>5553713657</v>
      </c>
      <c r="L109" t="s">
        <v>47</v>
      </c>
      <c r="M109" t="s">
        <v>8</v>
      </c>
      <c r="N109" t="b">
        <f>tblContacts2[[#This Row],[Customer Name]]=$B$5</f>
        <v>0</v>
      </c>
      <c r="O109" t="b">
        <f>tblContacts2[[#This Row],[Year]]&gt;=2023</f>
        <v>0</v>
      </c>
      <c r="P109">
        <f>tblContacts2[[#This Row],[Name Match]]*tblContacts2[[#This Row],[Year Match]]</f>
        <v>0</v>
      </c>
      <c r="Q109">
        <f>tblContacts2[[#This Row],[Name Match]]+tblContacts2[[#This Row],[Year Match]]</f>
        <v>0</v>
      </c>
      <c r="Y109" t="str">
        <v>Shore Things</v>
      </c>
    </row>
    <row r="110" spans="7:25" x14ac:dyDescent="0.25">
      <c r="G110" t="s">
        <v>41</v>
      </c>
      <c r="H110" s="3">
        <v>44039</v>
      </c>
      <c r="I110">
        <f>YEAR(tblContacts2[[#This Row],[Date]])</f>
        <v>2020</v>
      </c>
      <c r="J110" t="s">
        <v>227</v>
      </c>
      <c r="K110" s="1">
        <v>5553738565</v>
      </c>
      <c r="L110" t="s">
        <v>40</v>
      </c>
      <c r="M110" t="s">
        <v>8</v>
      </c>
      <c r="N110" t="b">
        <f>tblContacts2[[#This Row],[Customer Name]]=$B$5</f>
        <v>0</v>
      </c>
      <c r="O110" t="b">
        <f>tblContacts2[[#This Row],[Year]]&gt;=2023</f>
        <v>0</v>
      </c>
      <c r="P110">
        <f>tblContacts2[[#This Row],[Name Match]]*tblContacts2[[#This Row],[Year Match]]</f>
        <v>0</v>
      </c>
      <c r="Q110">
        <f>tblContacts2[[#This Row],[Name Match]]+tblContacts2[[#This Row],[Year Match]]</f>
        <v>0</v>
      </c>
      <c r="Y110" t="str">
        <v>Shoreline Shreds</v>
      </c>
    </row>
    <row r="111" spans="7:25" x14ac:dyDescent="0.25">
      <c r="G111" t="s">
        <v>228</v>
      </c>
      <c r="H111" s="3">
        <v>45345</v>
      </c>
      <c r="I111">
        <f>YEAR(tblContacts2[[#This Row],[Date]])</f>
        <v>2024</v>
      </c>
      <c r="J111" t="s">
        <v>229</v>
      </c>
      <c r="K111" s="1">
        <v>5553778854</v>
      </c>
      <c r="L111" t="s">
        <v>61</v>
      </c>
      <c r="M111" t="s">
        <v>12</v>
      </c>
      <c r="N111" t="b">
        <f>tblContacts2[[#This Row],[Customer Name]]=$B$5</f>
        <v>0</v>
      </c>
      <c r="O111" t="b">
        <f>tblContacts2[[#This Row],[Year]]&gt;=2023</f>
        <v>1</v>
      </c>
      <c r="P111">
        <f>tblContacts2[[#This Row],[Name Match]]*tblContacts2[[#This Row],[Year Match]]</f>
        <v>0</v>
      </c>
      <c r="Q111">
        <f>tblContacts2[[#This Row],[Name Match]]+tblContacts2[[#This Row],[Year Match]]</f>
        <v>1</v>
      </c>
      <c r="Y111" t="str">
        <v>Shoreline Surf</v>
      </c>
    </row>
    <row r="112" spans="7:25" x14ac:dyDescent="0.25">
      <c r="G112" t="s">
        <v>712</v>
      </c>
      <c r="H112" s="3">
        <v>44585</v>
      </c>
      <c r="I112">
        <f>YEAR(tblContacts2[[#This Row],[Date]])</f>
        <v>2022</v>
      </c>
      <c r="J112" t="s">
        <v>230</v>
      </c>
      <c r="K112" s="1">
        <v>5553794109</v>
      </c>
      <c r="L112" t="s">
        <v>47</v>
      </c>
      <c r="M112" t="s">
        <v>8</v>
      </c>
      <c r="N112" t="b">
        <f>tblContacts2[[#This Row],[Customer Name]]=$B$5</f>
        <v>1</v>
      </c>
      <c r="O112" t="b">
        <f>tblContacts2[[#This Row],[Year]]&gt;=2023</f>
        <v>0</v>
      </c>
      <c r="P112">
        <f>tblContacts2[[#This Row],[Name Match]]*tblContacts2[[#This Row],[Year Match]]</f>
        <v>0</v>
      </c>
      <c r="Q112">
        <f>tblContacts2[[#This Row],[Name Match]]+tblContacts2[[#This Row],[Year Match]]</f>
        <v>1</v>
      </c>
      <c r="Y112" t="str">
        <v>Shoreline Surf Co.</v>
      </c>
    </row>
    <row r="113" spans="7:25" x14ac:dyDescent="0.25">
      <c r="G113" t="s">
        <v>128</v>
      </c>
      <c r="H113" s="3">
        <v>45140</v>
      </c>
      <c r="I113">
        <f>YEAR(tblContacts2[[#This Row],[Date]])</f>
        <v>2023</v>
      </c>
      <c r="J113" t="s">
        <v>231</v>
      </c>
      <c r="K113" s="1">
        <v>5553801503</v>
      </c>
      <c r="L113" t="s">
        <v>130</v>
      </c>
      <c r="M113" t="s">
        <v>8</v>
      </c>
      <c r="N113" t="b">
        <f>tblContacts2[[#This Row],[Customer Name]]=$B$5</f>
        <v>0</v>
      </c>
      <c r="O113" t="b">
        <f>tblContacts2[[#This Row],[Year]]&gt;=2023</f>
        <v>1</v>
      </c>
      <c r="P113">
        <f>tblContacts2[[#This Row],[Name Match]]*tblContacts2[[#This Row],[Year Match]]</f>
        <v>0</v>
      </c>
      <c r="Q113">
        <f>tblContacts2[[#This Row],[Name Match]]+tblContacts2[[#This Row],[Year Match]]</f>
        <v>1</v>
      </c>
      <c r="Y113" t="str">
        <v>Sunset Surf Shop</v>
      </c>
    </row>
    <row r="114" spans="7:25" x14ac:dyDescent="0.25">
      <c r="G114" t="s">
        <v>205</v>
      </c>
      <c r="H114" s="3">
        <v>44878</v>
      </c>
      <c r="I114">
        <f>YEAR(tblContacts2[[#This Row],[Date]])</f>
        <v>2022</v>
      </c>
      <c r="J114" t="s">
        <v>127</v>
      </c>
      <c r="K114" s="1">
        <v>5553815626</v>
      </c>
      <c r="L114" t="s">
        <v>7</v>
      </c>
      <c r="M114" t="s">
        <v>8</v>
      </c>
      <c r="N114" t="b">
        <f>tblContacts2[[#This Row],[Customer Name]]=$B$5</f>
        <v>0</v>
      </c>
      <c r="O114" t="b">
        <f>tblContacts2[[#This Row],[Year]]&gt;=2023</f>
        <v>0</v>
      </c>
      <c r="P114">
        <f>tblContacts2[[#This Row],[Name Match]]*tblContacts2[[#This Row],[Year Match]]</f>
        <v>0</v>
      </c>
      <c r="Q114">
        <f>tblContacts2[[#This Row],[Name Match]]+tblContacts2[[#This Row],[Year Match]]</f>
        <v>0</v>
      </c>
      <c r="Y114" t="str">
        <v>Surf &amp; Sand Adventures</v>
      </c>
    </row>
    <row r="115" spans="7:25" x14ac:dyDescent="0.25">
      <c r="G115" t="s">
        <v>232</v>
      </c>
      <c r="H115" s="3">
        <v>44635</v>
      </c>
      <c r="I115">
        <f>YEAR(tblContacts2[[#This Row],[Date]])</f>
        <v>2022</v>
      </c>
      <c r="J115" t="s">
        <v>233</v>
      </c>
      <c r="K115" s="1">
        <v>5553832020</v>
      </c>
      <c r="L115" t="s">
        <v>191</v>
      </c>
      <c r="M115" t="s">
        <v>12</v>
      </c>
      <c r="N115" t="b">
        <f>tblContacts2[[#This Row],[Customer Name]]=$B$5</f>
        <v>0</v>
      </c>
      <c r="O115" t="b">
        <f>tblContacts2[[#This Row],[Year]]&gt;=2023</f>
        <v>0</v>
      </c>
      <c r="P115">
        <f>tblContacts2[[#This Row],[Name Match]]*tblContacts2[[#This Row],[Year Match]]</f>
        <v>0</v>
      </c>
      <c r="Q115">
        <f>tblContacts2[[#This Row],[Name Match]]+tblContacts2[[#This Row],[Year Match]]</f>
        <v>0</v>
      </c>
      <c r="Y115" t="str">
        <v>Surf Adventure</v>
      </c>
    </row>
    <row r="116" spans="7:25" x14ac:dyDescent="0.25">
      <c r="G116" t="s">
        <v>236</v>
      </c>
      <c r="H116" s="3">
        <v>44366</v>
      </c>
      <c r="I116">
        <f>YEAR(tblContacts2[[#This Row],[Date]])</f>
        <v>2021</v>
      </c>
      <c r="J116" t="s">
        <v>237</v>
      </c>
      <c r="K116" s="1">
        <v>5553845777</v>
      </c>
      <c r="L116" t="s">
        <v>15</v>
      </c>
      <c r="M116" t="s">
        <v>12</v>
      </c>
      <c r="N116" t="b">
        <f>tblContacts2[[#This Row],[Customer Name]]=$B$5</f>
        <v>0</v>
      </c>
      <c r="O116" t="b">
        <f>tblContacts2[[#This Row],[Year]]&gt;=2023</f>
        <v>0</v>
      </c>
      <c r="P116">
        <f>tblContacts2[[#This Row],[Name Match]]*tblContacts2[[#This Row],[Year Match]]</f>
        <v>0</v>
      </c>
      <c r="Q116">
        <f>tblContacts2[[#This Row],[Name Match]]+tblContacts2[[#This Row],[Year Match]]</f>
        <v>0</v>
      </c>
      <c r="Y116" t="str">
        <v>Surf and Sand</v>
      </c>
    </row>
    <row r="117" spans="7:25" x14ac:dyDescent="0.25">
      <c r="G117" t="s">
        <v>114</v>
      </c>
      <c r="H117" s="3">
        <v>45148</v>
      </c>
      <c r="I117">
        <f>YEAR(tblContacts2[[#This Row],[Date]])</f>
        <v>2023</v>
      </c>
      <c r="J117" t="s">
        <v>238</v>
      </c>
      <c r="K117" s="1">
        <v>5553861812</v>
      </c>
      <c r="L117" t="s">
        <v>84</v>
      </c>
      <c r="M117" t="s">
        <v>8</v>
      </c>
      <c r="N117" t="b">
        <f>tblContacts2[[#This Row],[Customer Name]]=$B$5</f>
        <v>0</v>
      </c>
      <c r="O117" t="b">
        <f>tblContacts2[[#This Row],[Year]]&gt;=2023</f>
        <v>1</v>
      </c>
      <c r="P117">
        <f>tblContacts2[[#This Row],[Name Match]]*tblContacts2[[#This Row],[Year Match]]</f>
        <v>0</v>
      </c>
      <c r="Q117">
        <f>tblContacts2[[#This Row],[Name Match]]+tblContacts2[[#This Row],[Year Match]]</f>
        <v>1</v>
      </c>
      <c r="Y117" t="str">
        <v>Surf Bliss</v>
      </c>
    </row>
    <row r="118" spans="7:25" x14ac:dyDescent="0.25">
      <c r="G118" t="s">
        <v>239</v>
      </c>
      <c r="H118" s="3">
        <v>45235</v>
      </c>
      <c r="I118">
        <f>YEAR(tblContacts2[[#This Row],[Date]])</f>
        <v>2023</v>
      </c>
      <c r="J118" t="s">
        <v>240</v>
      </c>
      <c r="K118" s="1">
        <v>5553866528</v>
      </c>
      <c r="L118" t="s">
        <v>67</v>
      </c>
      <c r="M118" t="s">
        <v>8</v>
      </c>
      <c r="N118" t="b">
        <f>tblContacts2[[#This Row],[Customer Name]]=$B$5</f>
        <v>0</v>
      </c>
      <c r="O118" t="b">
        <f>tblContacts2[[#This Row],[Year]]&gt;=2023</f>
        <v>1</v>
      </c>
      <c r="P118">
        <f>tblContacts2[[#This Row],[Name Match]]*tblContacts2[[#This Row],[Year Match]]</f>
        <v>0</v>
      </c>
      <c r="Q118">
        <f>tblContacts2[[#This Row],[Name Match]]+tblContacts2[[#This Row],[Year Match]]</f>
        <v>1</v>
      </c>
      <c r="Y118" t="str">
        <v>Surf City</v>
      </c>
    </row>
    <row r="119" spans="7:25" x14ac:dyDescent="0.25">
      <c r="G119" t="s">
        <v>182</v>
      </c>
      <c r="H119" s="3">
        <v>44849</v>
      </c>
      <c r="I119">
        <f>YEAR(tblContacts2[[#This Row],[Date]])</f>
        <v>2022</v>
      </c>
      <c r="J119" t="s">
        <v>241</v>
      </c>
      <c r="K119" s="1">
        <v>5553894358</v>
      </c>
      <c r="L119" t="s">
        <v>184</v>
      </c>
      <c r="M119" t="s">
        <v>8</v>
      </c>
      <c r="N119" t="b">
        <f>tblContacts2[[#This Row],[Customer Name]]=$B$5</f>
        <v>0</v>
      </c>
      <c r="O119" t="b">
        <f>tblContacts2[[#This Row],[Year]]&gt;=2023</f>
        <v>0</v>
      </c>
      <c r="P119">
        <f>tblContacts2[[#This Row],[Name Match]]*tblContacts2[[#This Row],[Year Match]]</f>
        <v>0</v>
      </c>
      <c r="Q119">
        <f>tblContacts2[[#This Row],[Name Match]]+tblContacts2[[#This Row],[Year Match]]</f>
        <v>0</v>
      </c>
      <c r="Y119" t="str">
        <v>Surf Coast</v>
      </c>
    </row>
    <row r="120" spans="7:25" x14ac:dyDescent="0.25">
      <c r="G120" t="s">
        <v>242</v>
      </c>
      <c r="H120" s="3">
        <v>44391</v>
      </c>
      <c r="I120">
        <f>YEAR(tblContacts2[[#This Row],[Date]])</f>
        <v>2021</v>
      </c>
      <c r="J120" t="s">
        <v>243</v>
      </c>
      <c r="K120" s="1">
        <v>5553913799</v>
      </c>
      <c r="L120" t="s">
        <v>67</v>
      </c>
      <c r="M120" t="s">
        <v>8</v>
      </c>
      <c r="N120" t="b">
        <f>tblContacts2[[#This Row],[Customer Name]]=$B$5</f>
        <v>0</v>
      </c>
      <c r="O120" t="b">
        <f>tblContacts2[[#This Row],[Year]]&gt;=2023</f>
        <v>0</v>
      </c>
      <c r="P120">
        <f>tblContacts2[[#This Row],[Name Match]]*tblContacts2[[#This Row],[Year Match]]</f>
        <v>0</v>
      </c>
      <c r="Q120">
        <f>tblContacts2[[#This Row],[Name Match]]+tblContacts2[[#This Row],[Year Match]]</f>
        <v>0</v>
      </c>
      <c r="Y120" t="str">
        <v>Surf Crafters</v>
      </c>
    </row>
    <row r="121" spans="7:25" x14ac:dyDescent="0.25">
      <c r="G121" t="s">
        <v>244</v>
      </c>
      <c r="H121" s="3">
        <v>44815</v>
      </c>
      <c r="I121">
        <f>YEAR(tblContacts2[[#This Row],[Date]])</f>
        <v>2022</v>
      </c>
      <c r="J121" t="s">
        <v>245</v>
      </c>
      <c r="K121" s="1">
        <v>5553922380</v>
      </c>
      <c r="L121" t="s">
        <v>11</v>
      </c>
      <c r="M121" t="s">
        <v>12</v>
      </c>
      <c r="N121" t="b">
        <f>tblContacts2[[#This Row],[Customer Name]]=$B$5</f>
        <v>0</v>
      </c>
      <c r="O121" t="b">
        <f>tblContacts2[[#This Row],[Year]]&gt;=2023</f>
        <v>0</v>
      </c>
      <c r="P121">
        <f>tblContacts2[[#This Row],[Name Match]]*tblContacts2[[#This Row],[Year Match]]</f>
        <v>0</v>
      </c>
      <c r="Q121">
        <f>tblContacts2[[#This Row],[Name Match]]+tblContacts2[[#This Row],[Year Match]]</f>
        <v>0</v>
      </c>
      <c r="Y121" t="str">
        <v>Surf Crafts</v>
      </c>
    </row>
    <row r="122" spans="7:25" x14ac:dyDescent="0.25">
      <c r="G122" t="s">
        <v>246</v>
      </c>
      <c r="H122" s="3">
        <v>45228</v>
      </c>
      <c r="I122">
        <f>YEAR(tblContacts2[[#This Row],[Date]])</f>
        <v>2023</v>
      </c>
      <c r="J122" t="s">
        <v>247</v>
      </c>
      <c r="K122" s="1">
        <v>5553933262</v>
      </c>
      <c r="L122" t="s">
        <v>24</v>
      </c>
      <c r="M122" t="s">
        <v>12</v>
      </c>
      <c r="N122" t="b">
        <f>tblContacts2[[#This Row],[Customer Name]]=$B$5</f>
        <v>0</v>
      </c>
      <c r="O122" t="b">
        <f>tblContacts2[[#This Row],[Year]]&gt;=2023</f>
        <v>1</v>
      </c>
      <c r="P122">
        <f>tblContacts2[[#This Row],[Name Match]]*tblContacts2[[#This Row],[Year Match]]</f>
        <v>0</v>
      </c>
      <c r="Q122">
        <f>tblContacts2[[#This Row],[Name Match]]+tblContacts2[[#This Row],[Year Match]]</f>
        <v>1</v>
      </c>
      <c r="Y122" t="str">
        <v>Surf Creations</v>
      </c>
    </row>
    <row r="123" spans="7:25" x14ac:dyDescent="0.25">
      <c r="G123" t="s">
        <v>248</v>
      </c>
      <c r="H123" s="3">
        <v>44146</v>
      </c>
      <c r="I123">
        <f>YEAR(tblContacts2[[#This Row],[Date]])</f>
        <v>2020</v>
      </c>
      <c r="J123" t="s">
        <v>249</v>
      </c>
      <c r="K123" s="1">
        <v>5553940626</v>
      </c>
      <c r="L123" t="s">
        <v>250</v>
      </c>
      <c r="M123" t="s">
        <v>251</v>
      </c>
      <c r="N123" t="b">
        <f>tblContacts2[[#This Row],[Customer Name]]=$B$5</f>
        <v>0</v>
      </c>
      <c r="O123" t="b">
        <f>tblContacts2[[#This Row],[Year]]&gt;=2023</f>
        <v>0</v>
      </c>
      <c r="P123">
        <f>tblContacts2[[#This Row],[Name Match]]*tblContacts2[[#This Row],[Year Match]]</f>
        <v>0</v>
      </c>
      <c r="Q123">
        <f>tblContacts2[[#This Row],[Name Match]]+tblContacts2[[#This Row],[Year Match]]</f>
        <v>0</v>
      </c>
      <c r="Y123" t="str">
        <v>Surf Culture</v>
      </c>
    </row>
    <row r="124" spans="7:25" x14ac:dyDescent="0.25">
      <c r="G124" t="s">
        <v>252</v>
      </c>
      <c r="H124" s="3">
        <v>44527</v>
      </c>
      <c r="I124">
        <f>YEAR(tblContacts2[[#This Row],[Date]])</f>
        <v>2021</v>
      </c>
      <c r="J124" t="s">
        <v>253</v>
      </c>
      <c r="K124" s="1">
        <v>5553957271</v>
      </c>
      <c r="L124" t="s">
        <v>64</v>
      </c>
      <c r="M124" t="s">
        <v>8</v>
      </c>
      <c r="N124" t="b">
        <f>tblContacts2[[#This Row],[Customer Name]]=$B$5</f>
        <v>0</v>
      </c>
      <c r="O124" t="b">
        <f>tblContacts2[[#This Row],[Year]]&gt;=2023</f>
        <v>0</v>
      </c>
      <c r="P124">
        <f>tblContacts2[[#This Row],[Name Match]]*tblContacts2[[#This Row],[Year Match]]</f>
        <v>0</v>
      </c>
      <c r="Q124">
        <f>tblContacts2[[#This Row],[Name Match]]+tblContacts2[[#This Row],[Year Match]]</f>
        <v>0</v>
      </c>
      <c r="Y124" t="str">
        <v>Surf Discoveries</v>
      </c>
    </row>
    <row r="125" spans="7:25" x14ac:dyDescent="0.25">
      <c r="G125" t="s">
        <v>254</v>
      </c>
      <c r="H125" s="3">
        <v>44176</v>
      </c>
      <c r="I125">
        <f>YEAR(tblContacts2[[#This Row],[Date]])</f>
        <v>2020</v>
      </c>
      <c r="J125" t="s">
        <v>255</v>
      </c>
      <c r="K125" s="1">
        <v>5553972593</v>
      </c>
      <c r="L125" t="s">
        <v>133</v>
      </c>
      <c r="M125" t="s">
        <v>8</v>
      </c>
      <c r="N125" t="b">
        <f>tblContacts2[[#This Row],[Customer Name]]=$B$5</f>
        <v>0</v>
      </c>
      <c r="O125" t="b">
        <f>tblContacts2[[#This Row],[Year]]&gt;=2023</f>
        <v>0</v>
      </c>
      <c r="P125">
        <f>tblContacts2[[#This Row],[Name Match]]*tblContacts2[[#This Row],[Year Match]]</f>
        <v>0</v>
      </c>
      <c r="Q125">
        <f>tblContacts2[[#This Row],[Name Match]]+tblContacts2[[#This Row],[Year Match]]</f>
        <v>0</v>
      </c>
      <c r="Y125" t="str">
        <v>Surf Dream</v>
      </c>
    </row>
    <row r="126" spans="7:25" x14ac:dyDescent="0.25">
      <c r="G126" t="s">
        <v>256</v>
      </c>
      <c r="H126" s="3">
        <v>44812</v>
      </c>
      <c r="I126">
        <f>YEAR(tblContacts2[[#This Row],[Date]])</f>
        <v>2022</v>
      </c>
      <c r="J126" t="s">
        <v>257</v>
      </c>
      <c r="K126" s="1">
        <v>5553994887</v>
      </c>
      <c r="L126" t="s">
        <v>7</v>
      </c>
      <c r="M126" t="s">
        <v>8</v>
      </c>
      <c r="N126" t="b">
        <f>tblContacts2[[#This Row],[Customer Name]]=$B$5</f>
        <v>0</v>
      </c>
      <c r="O126" t="b">
        <f>tblContacts2[[#This Row],[Year]]&gt;=2023</f>
        <v>0</v>
      </c>
      <c r="P126">
        <f>tblContacts2[[#This Row],[Name Match]]*tblContacts2[[#This Row],[Year Match]]</f>
        <v>0</v>
      </c>
      <c r="Q126">
        <f>tblContacts2[[#This Row],[Name Match]]+tblContacts2[[#This Row],[Year Match]]</f>
        <v>0</v>
      </c>
      <c r="Y126" t="str">
        <v>Surf Drift</v>
      </c>
    </row>
    <row r="127" spans="7:25" x14ac:dyDescent="0.25">
      <c r="G127" t="s">
        <v>51</v>
      </c>
      <c r="H127" s="3">
        <v>44273</v>
      </c>
      <c r="I127">
        <f>YEAR(tblContacts2[[#This Row],[Date]])</f>
        <v>2021</v>
      </c>
      <c r="J127" t="s">
        <v>258</v>
      </c>
      <c r="K127" s="1">
        <v>5553998792</v>
      </c>
      <c r="L127" t="s">
        <v>53</v>
      </c>
      <c r="M127" t="s">
        <v>8</v>
      </c>
      <c r="N127" t="b">
        <f>tblContacts2[[#This Row],[Customer Name]]=$B$5</f>
        <v>0</v>
      </c>
      <c r="O127" t="b">
        <f>tblContacts2[[#This Row],[Year]]&gt;=2023</f>
        <v>0</v>
      </c>
      <c r="P127">
        <f>tblContacts2[[#This Row],[Name Match]]*tblContacts2[[#This Row],[Year Match]]</f>
        <v>0</v>
      </c>
      <c r="Q127">
        <f>tblContacts2[[#This Row],[Name Match]]+tblContacts2[[#This Row],[Year Match]]</f>
        <v>0</v>
      </c>
      <c r="Y127" t="str">
        <v>Surf Echo</v>
      </c>
    </row>
    <row r="128" spans="7:25" x14ac:dyDescent="0.25">
      <c r="G128" t="s">
        <v>140</v>
      </c>
      <c r="H128" s="3">
        <v>45149</v>
      </c>
      <c r="I128">
        <f>YEAR(tblContacts2[[#This Row],[Date]])</f>
        <v>2023</v>
      </c>
      <c r="J128" t="s">
        <v>259</v>
      </c>
      <c r="K128" s="1">
        <v>5554017616</v>
      </c>
      <c r="L128" t="s">
        <v>142</v>
      </c>
      <c r="M128" t="s">
        <v>143</v>
      </c>
      <c r="N128" t="b">
        <f>tblContacts2[[#This Row],[Customer Name]]=$B$5</f>
        <v>0</v>
      </c>
      <c r="O128" t="b">
        <f>tblContacts2[[#This Row],[Year]]&gt;=2023</f>
        <v>1</v>
      </c>
      <c r="P128">
        <f>tblContacts2[[#This Row],[Name Match]]*tblContacts2[[#This Row],[Year Match]]</f>
        <v>0</v>
      </c>
      <c r="Q128">
        <f>tblContacts2[[#This Row],[Name Match]]+tblContacts2[[#This Row],[Year Match]]</f>
        <v>1</v>
      </c>
      <c r="Y128" t="str">
        <v>Surf Escape</v>
      </c>
    </row>
    <row r="129" spans="7:25" x14ac:dyDescent="0.25">
      <c r="G129" t="s">
        <v>260</v>
      </c>
      <c r="H129" s="3">
        <v>44707</v>
      </c>
      <c r="I129">
        <f>YEAR(tblContacts2[[#This Row],[Date]])</f>
        <v>2022</v>
      </c>
      <c r="J129" t="s">
        <v>261</v>
      </c>
      <c r="K129" s="1">
        <v>5554036054</v>
      </c>
      <c r="L129" t="s">
        <v>64</v>
      </c>
      <c r="M129" t="s">
        <v>8</v>
      </c>
      <c r="N129" t="b">
        <f>tblContacts2[[#This Row],[Customer Name]]=$B$5</f>
        <v>0</v>
      </c>
      <c r="O129" t="b">
        <f>tblContacts2[[#This Row],[Year]]&gt;=2023</f>
        <v>0</v>
      </c>
      <c r="P129">
        <f>tblContacts2[[#This Row],[Name Match]]*tblContacts2[[#This Row],[Year Match]]</f>
        <v>0</v>
      </c>
      <c r="Q129">
        <f>tblContacts2[[#This Row],[Name Match]]+tblContacts2[[#This Row],[Year Match]]</f>
        <v>0</v>
      </c>
      <c r="Y129" t="str">
        <v>Surf Essentials</v>
      </c>
    </row>
    <row r="130" spans="7:25" x14ac:dyDescent="0.25">
      <c r="G130" t="s">
        <v>262</v>
      </c>
      <c r="H130" s="3">
        <v>44062</v>
      </c>
      <c r="I130">
        <f>YEAR(tblContacts2[[#This Row],[Date]])</f>
        <v>2020</v>
      </c>
      <c r="J130" t="s">
        <v>263</v>
      </c>
      <c r="K130" s="1">
        <v>5554055305</v>
      </c>
      <c r="L130" t="s">
        <v>40</v>
      </c>
      <c r="M130" t="s">
        <v>8</v>
      </c>
      <c r="N130" t="b">
        <f>tblContacts2[[#This Row],[Customer Name]]=$B$5</f>
        <v>0</v>
      </c>
      <c r="O130" t="b">
        <f>tblContacts2[[#This Row],[Year]]&gt;=2023</f>
        <v>0</v>
      </c>
      <c r="P130">
        <f>tblContacts2[[#This Row],[Name Match]]*tblContacts2[[#This Row],[Year Match]]</f>
        <v>0</v>
      </c>
      <c r="Q130">
        <f>tblContacts2[[#This Row],[Name Match]]+tblContacts2[[#This Row],[Year Match]]</f>
        <v>0</v>
      </c>
      <c r="Y130" t="str">
        <v>Surf Expedition</v>
      </c>
    </row>
    <row r="131" spans="7:25" x14ac:dyDescent="0.25">
      <c r="G131" t="s">
        <v>197</v>
      </c>
      <c r="H131" s="3">
        <v>45358</v>
      </c>
      <c r="I131">
        <f>YEAR(tblContacts2[[#This Row],[Date]])</f>
        <v>2024</v>
      </c>
      <c r="J131" t="s">
        <v>264</v>
      </c>
      <c r="K131" s="1">
        <v>5554074982</v>
      </c>
      <c r="L131" t="s">
        <v>199</v>
      </c>
      <c r="M131" t="s">
        <v>200</v>
      </c>
      <c r="N131" t="b">
        <f>tblContacts2[[#This Row],[Customer Name]]=$B$5</f>
        <v>0</v>
      </c>
      <c r="O131" t="b">
        <f>tblContacts2[[#This Row],[Year]]&gt;=2023</f>
        <v>1</v>
      </c>
      <c r="P131">
        <f>tblContacts2[[#This Row],[Name Match]]*tblContacts2[[#This Row],[Year Match]]</f>
        <v>0</v>
      </c>
      <c r="Q131">
        <f>tblContacts2[[#This Row],[Name Match]]+tblContacts2[[#This Row],[Year Match]]</f>
        <v>1</v>
      </c>
      <c r="Y131" t="str">
        <v>Surf Frenzy</v>
      </c>
    </row>
    <row r="132" spans="7:25" x14ac:dyDescent="0.25">
      <c r="G132" t="s">
        <v>265</v>
      </c>
      <c r="H132" s="3">
        <v>44160</v>
      </c>
      <c r="I132">
        <f>YEAR(tblContacts2[[#This Row],[Date]])</f>
        <v>2020</v>
      </c>
      <c r="J132" t="s">
        <v>266</v>
      </c>
      <c r="K132" s="1">
        <v>5554083877</v>
      </c>
      <c r="L132" t="s">
        <v>34</v>
      </c>
      <c r="M132" t="s">
        <v>12</v>
      </c>
      <c r="N132" t="b">
        <f>tblContacts2[[#This Row],[Customer Name]]=$B$5</f>
        <v>0</v>
      </c>
      <c r="O132" t="b">
        <f>tblContacts2[[#This Row],[Year]]&gt;=2023</f>
        <v>0</v>
      </c>
      <c r="P132">
        <f>tblContacts2[[#This Row],[Name Match]]*tblContacts2[[#This Row],[Year Match]]</f>
        <v>0</v>
      </c>
      <c r="Q132">
        <f>tblContacts2[[#This Row],[Name Match]]+tblContacts2[[#This Row],[Year Match]]</f>
        <v>0</v>
      </c>
      <c r="Y132" t="str">
        <v>Surf Gateway</v>
      </c>
    </row>
    <row r="133" spans="7:25" x14ac:dyDescent="0.25">
      <c r="G133" t="s">
        <v>267</v>
      </c>
      <c r="H133" s="3">
        <v>44751</v>
      </c>
      <c r="I133">
        <f>YEAR(tblContacts2[[#This Row],[Date]])</f>
        <v>2022</v>
      </c>
      <c r="J133" t="s">
        <v>268</v>
      </c>
      <c r="K133" s="1">
        <v>5554122084</v>
      </c>
      <c r="L133" t="s">
        <v>11</v>
      </c>
      <c r="M133" t="s">
        <v>12</v>
      </c>
      <c r="N133" t="b">
        <f>tblContacts2[[#This Row],[Customer Name]]=$B$5</f>
        <v>0</v>
      </c>
      <c r="O133" t="b">
        <f>tblContacts2[[#This Row],[Year]]&gt;=2023</f>
        <v>0</v>
      </c>
      <c r="P133">
        <f>tblContacts2[[#This Row],[Name Match]]*tblContacts2[[#This Row],[Year Match]]</f>
        <v>0</v>
      </c>
      <c r="Q133">
        <f>tblContacts2[[#This Row],[Name Match]]+tblContacts2[[#This Row],[Year Match]]</f>
        <v>0</v>
      </c>
      <c r="Y133" t="str">
        <v>Surf Gear Essentials</v>
      </c>
    </row>
    <row r="134" spans="7:25" x14ac:dyDescent="0.25">
      <c r="G134" t="s">
        <v>269</v>
      </c>
      <c r="H134" s="3">
        <v>44961</v>
      </c>
      <c r="I134">
        <f>YEAR(tblContacts2[[#This Row],[Date]])</f>
        <v>2023</v>
      </c>
      <c r="J134" t="s">
        <v>270</v>
      </c>
      <c r="K134" s="1">
        <v>5554144198</v>
      </c>
      <c r="L134" t="s">
        <v>101</v>
      </c>
      <c r="M134" t="s">
        <v>8</v>
      </c>
      <c r="N134" t="b">
        <f>tblContacts2[[#This Row],[Customer Name]]=$B$5</f>
        <v>0</v>
      </c>
      <c r="O134" t="b">
        <f>tblContacts2[[#This Row],[Year]]&gt;=2023</f>
        <v>1</v>
      </c>
      <c r="P134">
        <f>tblContacts2[[#This Row],[Name Match]]*tblContacts2[[#This Row],[Year Match]]</f>
        <v>0</v>
      </c>
      <c r="Q134">
        <f>tblContacts2[[#This Row],[Name Match]]+tblContacts2[[#This Row],[Year Match]]</f>
        <v>1</v>
      </c>
      <c r="Y134" t="str">
        <v>Surf Haven Co.</v>
      </c>
    </row>
    <row r="135" spans="7:25" x14ac:dyDescent="0.25">
      <c r="G135" t="s">
        <v>271</v>
      </c>
      <c r="H135" s="3">
        <v>45422</v>
      </c>
      <c r="I135">
        <f>YEAR(tblContacts2[[#This Row],[Date]])</f>
        <v>2024</v>
      </c>
      <c r="J135" t="s">
        <v>272</v>
      </c>
      <c r="K135" s="1">
        <v>5554147481</v>
      </c>
      <c r="L135" t="s">
        <v>18</v>
      </c>
      <c r="M135" t="s">
        <v>12</v>
      </c>
      <c r="N135" t="b">
        <f>tblContacts2[[#This Row],[Customer Name]]=$B$5</f>
        <v>0</v>
      </c>
      <c r="O135" t="b">
        <f>tblContacts2[[#This Row],[Year]]&gt;=2023</f>
        <v>1</v>
      </c>
      <c r="P135">
        <f>tblContacts2[[#This Row],[Name Match]]*tblContacts2[[#This Row],[Year Match]]</f>
        <v>0</v>
      </c>
      <c r="Q135">
        <f>tblContacts2[[#This Row],[Name Match]]+tblContacts2[[#This Row],[Year Match]]</f>
        <v>1</v>
      </c>
      <c r="Y135" t="str">
        <v>Surf Lifestyle</v>
      </c>
    </row>
    <row r="136" spans="7:25" x14ac:dyDescent="0.25">
      <c r="G136" t="s">
        <v>273</v>
      </c>
      <c r="H136" s="3">
        <v>44920</v>
      </c>
      <c r="I136">
        <f>YEAR(tblContacts2[[#This Row],[Date]])</f>
        <v>2022</v>
      </c>
      <c r="J136" t="s">
        <v>274</v>
      </c>
      <c r="K136" s="1">
        <v>5554177531</v>
      </c>
      <c r="L136" t="s">
        <v>45</v>
      </c>
      <c r="M136" t="s">
        <v>8</v>
      </c>
      <c r="N136" t="b">
        <f>tblContacts2[[#This Row],[Customer Name]]=$B$5</f>
        <v>0</v>
      </c>
      <c r="O136" t="b">
        <f>tblContacts2[[#This Row],[Year]]&gt;=2023</f>
        <v>0</v>
      </c>
      <c r="P136">
        <f>tblContacts2[[#This Row],[Name Match]]*tblContacts2[[#This Row],[Year Match]]</f>
        <v>0</v>
      </c>
      <c r="Q136">
        <f>tblContacts2[[#This Row],[Name Match]]+tblContacts2[[#This Row],[Year Match]]</f>
        <v>0</v>
      </c>
      <c r="Y136" t="str">
        <v>Surf Melody</v>
      </c>
    </row>
    <row r="137" spans="7:25" x14ac:dyDescent="0.25">
      <c r="G137" t="s">
        <v>275</v>
      </c>
      <c r="H137" s="3">
        <v>44312</v>
      </c>
      <c r="I137">
        <f>YEAR(tblContacts2[[#This Row],[Date]])</f>
        <v>2021</v>
      </c>
      <c r="J137" t="s">
        <v>276</v>
      </c>
      <c r="K137" s="1">
        <v>5554190164</v>
      </c>
      <c r="L137" t="s">
        <v>120</v>
      </c>
      <c r="M137" t="s">
        <v>8</v>
      </c>
      <c r="N137" t="b">
        <f>tblContacts2[[#This Row],[Customer Name]]=$B$5</f>
        <v>0</v>
      </c>
      <c r="O137" t="b">
        <f>tblContacts2[[#This Row],[Year]]&gt;=2023</f>
        <v>0</v>
      </c>
      <c r="P137">
        <f>tblContacts2[[#This Row],[Name Match]]*tblContacts2[[#This Row],[Year Match]]</f>
        <v>0</v>
      </c>
      <c r="Q137">
        <f>tblContacts2[[#This Row],[Name Match]]+tblContacts2[[#This Row],[Year Match]]</f>
        <v>0</v>
      </c>
      <c r="Y137" t="str">
        <v>Surf Metropolis</v>
      </c>
    </row>
    <row r="138" spans="7:25" x14ac:dyDescent="0.25">
      <c r="G138" t="s">
        <v>277</v>
      </c>
      <c r="H138" s="3">
        <v>44985</v>
      </c>
      <c r="I138">
        <f>YEAR(tblContacts2[[#This Row],[Date]])</f>
        <v>2023</v>
      </c>
      <c r="J138" t="s">
        <v>278</v>
      </c>
      <c r="K138" s="1">
        <v>5554198246</v>
      </c>
      <c r="L138" t="s">
        <v>184</v>
      </c>
      <c r="M138" t="s">
        <v>8</v>
      </c>
      <c r="N138" t="b">
        <f>tblContacts2[[#This Row],[Customer Name]]=$B$5</f>
        <v>0</v>
      </c>
      <c r="O138" t="b">
        <f>tblContacts2[[#This Row],[Year]]&gt;=2023</f>
        <v>1</v>
      </c>
      <c r="P138">
        <f>tblContacts2[[#This Row],[Name Match]]*tblContacts2[[#This Row],[Year Match]]</f>
        <v>0</v>
      </c>
      <c r="Q138">
        <f>tblContacts2[[#This Row],[Name Match]]+tblContacts2[[#This Row],[Year Match]]</f>
        <v>1</v>
      </c>
      <c r="Y138" t="str">
        <v>Surf 'N Shore</v>
      </c>
    </row>
    <row r="139" spans="7:25" x14ac:dyDescent="0.25">
      <c r="G139" t="s">
        <v>138</v>
      </c>
      <c r="H139" s="3">
        <v>44497</v>
      </c>
      <c r="I139">
        <f>YEAR(tblContacts2[[#This Row],[Date]])</f>
        <v>2021</v>
      </c>
      <c r="J139" t="s">
        <v>279</v>
      </c>
      <c r="K139" s="1">
        <v>5554246504</v>
      </c>
      <c r="L139" t="s">
        <v>67</v>
      </c>
      <c r="M139" t="s">
        <v>8</v>
      </c>
      <c r="N139" t="b">
        <f>tblContacts2[[#This Row],[Customer Name]]=$B$5</f>
        <v>0</v>
      </c>
      <c r="O139" t="b">
        <f>tblContacts2[[#This Row],[Year]]&gt;=2023</f>
        <v>0</v>
      </c>
      <c r="P139">
        <f>tblContacts2[[#This Row],[Name Match]]*tblContacts2[[#This Row],[Year Match]]</f>
        <v>0</v>
      </c>
      <c r="Q139">
        <f>tblContacts2[[#This Row],[Name Match]]+tblContacts2[[#This Row],[Year Match]]</f>
        <v>0</v>
      </c>
      <c r="Y139" t="str">
        <v>Surf Nest</v>
      </c>
    </row>
    <row r="140" spans="7:25" x14ac:dyDescent="0.25">
      <c r="G140" t="s">
        <v>280</v>
      </c>
      <c r="H140" s="3">
        <v>43852</v>
      </c>
      <c r="I140">
        <f>YEAR(tblContacts2[[#This Row],[Date]])</f>
        <v>2020</v>
      </c>
      <c r="J140" t="s">
        <v>281</v>
      </c>
      <c r="K140" s="1">
        <v>5554293605</v>
      </c>
      <c r="L140" t="s">
        <v>203</v>
      </c>
      <c r="M140" t="s">
        <v>12</v>
      </c>
      <c r="N140" t="b">
        <f>tblContacts2[[#This Row],[Customer Name]]=$B$5</f>
        <v>0</v>
      </c>
      <c r="O140" t="b">
        <f>tblContacts2[[#This Row],[Year]]&gt;=2023</f>
        <v>0</v>
      </c>
      <c r="P140">
        <f>tblContacts2[[#This Row],[Name Match]]*tblContacts2[[#This Row],[Year Match]]</f>
        <v>0</v>
      </c>
      <c r="Q140">
        <f>tblContacts2[[#This Row],[Name Match]]+tblContacts2[[#This Row],[Year Match]]</f>
        <v>0</v>
      </c>
      <c r="Y140" t="str">
        <v>Surf Odyssey</v>
      </c>
    </row>
    <row r="141" spans="7:25" x14ac:dyDescent="0.25">
      <c r="G141" t="s">
        <v>282</v>
      </c>
      <c r="H141" s="3">
        <v>45129</v>
      </c>
      <c r="I141">
        <f>YEAR(tblContacts2[[#This Row],[Date]])</f>
        <v>2023</v>
      </c>
      <c r="J141" t="s">
        <v>283</v>
      </c>
      <c r="K141" s="1">
        <v>5554318817</v>
      </c>
      <c r="L141" t="s">
        <v>61</v>
      </c>
      <c r="M141" t="s">
        <v>12</v>
      </c>
      <c r="N141" t="b">
        <f>tblContacts2[[#This Row],[Customer Name]]=$B$5</f>
        <v>0</v>
      </c>
      <c r="O141" t="b">
        <f>tblContacts2[[#This Row],[Year]]&gt;=2023</f>
        <v>1</v>
      </c>
      <c r="P141">
        <f>tblContacts2[[#This Row],[Name Match]]*tblContacts2[[#This Row],[Year Match]]</f>
        <v>0</v>
      </c>
      <c r="Q141">
        <f>tblContacts2[[#This Row],[Name Match]]+tblContacts2[[#This Row],[Year Match]]</f>
        <v>1</v>
      </c>
      <c r="Y141" t="str">
        <v>Surf Paradise</v>
      </c>
    </row>
    <row r="142" spans="7:25" x14ac:dyDescent="0.25">
      <c r="G142" t="s">
        <v>284</v>
      </c>
      <c r="H142" s="3">
        <v>44757</v>
      </c>
      <c r="I142">
        <f>YEAR(tblContacts2[[#This Row],[Date]])</f>
        <v>2022</v>
      </c>
      <c r="J142" t="s">
        <v>285</v>
      </c>
      <c r="K142" s="1">
        <v>5554338478</v>
      </c>
      <c r="L142" t="s">
        <v>58</v>
      </c>
      <c r="M142" t="s">
        <v>8</v>
      </c>
      <c r="N142" t="b">
        <f>tblContacts2[[#This Row],[Customer Name]]=$B$5</f>
        <v>0</v>
      </c>
      <c r="O142" t="b">
        <f>tblContacts2[[#This Row],[Year]]&gt;=2023</f>
        <v>0</v>
      </c>
      <c r="P142">
        <f>tblContacts2[[#This Row],[Name Match]]*tblContacts2[[#This Row],[Year Match]]</f>
        <v>0</v>
      </c>
      <c r="Q142">
        <f>tblContacts2[[#This Row],[Name Match]]+tblContacts2[[#This Row],[Year Match]]</f>
        <v>0</v>
      </c>
      <c r="Y142" t="str">
        <v>Surf Resonance</v>
      </c>
    </row>
    <row r="143" spans="7:25" x14ac:dyDescent="0.25">
      <c r="G143" t="s">
        <v>38</v>
      </c>
      <c r="H143" s="3">
        <v>44734</v>
      </c>
      <c r="I143">
        <f>YEAR(tblContacts2[[#This Row],[Date]])</f>
        <v>2022</v>
      </c>
      <c r="J143" t="s">
        <v>286</v>
      </c>
      <c r="K143" s="1">
        <v>5554342980</v>
      </c>
      <c r="L143" t="s">
        <v>40</v>
      </c>
      <c r="M143" t="s">
        <v>8</v>
      </c>
      <c r="N143" t="b">
        <f>tblContacts2[[#This Row],[Customer Name]]=$B$5</f>
        <v>0</v>
      </c>
      <c r="O143" t="b">
        <f>tblContacts2[[#This Row],[Year]]&gt;=2023</f>
        <v>0</v>
      </c>
      <c r="P143">
        <f>tblContacts2[[#This Row],[Name Match]]*tblContacts2[[#This Row],[Year Match]]</f>
        <v>0</v>
      </c>
      <c r="Q143">
        <f>tblContacts2[[#This Row],[Name Match]]+tblContacts2[[#This Row],[Year Match]]</f>
        <v>0</v>
      </c>
      <c r="Y143" t="str">
        <v>Surf Retreat</v>
      </c>
    </row>
    <row r="144" spans="7:25" x14ac:dyDescent="0.25">
      <c r="G144" t="s">
        <v>85</v>
      </c>
      <c r="H144" s="3">
        <v>44759</v>
      </c>
      <c r="I144">
        <f>YEAR(tblContacts2[[#This Row],[Date]])</f>
        <v>2022</v>
      </c>
      <c r="J144" t="s">
        <v>287</v>
      </c>
      <c r="K144" s="1">
        <v>5554355885</v>
      </c>
      <c r="L144" t="s">
        <v>53</v>
      </c>
      <c r="M144" t="s">
        <v>8</v>
      </c>
      <c r="N144" t="b">
        <f>tblContacts2[[#This Row],[Customer Name]]=$B$5</f>
        <v>0</v>
      </c>
      <c r="O144" t="b">
        <f>tblContacts2[[#This Row],[Year]]&gt;=2023</f>
        <v>0</v>
      </c>
      <c r="P144">
        <f>tblContacts2[[#This Row],[Name Match]]*tblContacts2[[#This Row],[Year Match]]</f>
        <v>0</v>
      </c>
      <c r="Q144">
        <f>tblContacts2[[#This Row],[Name Match]]+tblContacts2[[#This Row],[Year Match]]</f>
        <v>0</v>
      </c>
      <c r="Y144" t="str">
        <v>Surf Rider</v>
      </c>
    </row>
    <row r="145" spans="7:25" x14ac:dyDescent="0.25">
      <c r="G145" t="s">
        <v>195</v>
      </c>
      <c r="H145" s="3">
        <v>44589</v>
      </c>
      <c r="I145">
        <f>YEAR(tblContacts2[[#This Row],[Date]])</f>
        <v>2022</v>
      </c>
      <c r="J145" t="s">
        <v>288</v>
      </c>
      <c r="K145" s="1">
        <v>5554360231</v>
      </c>
      <c r="L145" t="s">
        <v>64</v>
      </c>
      <c r="M145" t="s">
        <v>8</v>
      </c>
      <c r="N145" t="b">
        <f>tblContacts2[[#This Row],[Customer Name]]=$B$5</f>
        <v>0</v>
      </c>
      <c r="O145" t="b">
        <f>tblContacts2[[#This Row],[Year]]&gt;=2023</f>
        <v>0</v>
      </c>
      <c r="P145">
        <f>tblContacts2[[#This Row],[Name Match]]*tblContacts2[[#This Row],[Year Match]]</f>
        <v>0</v>
      </c>
      <c r="Q145">
        <f>tblContacts2[[#This Row],[Name Match]]+tblContacts2[[#This Row],[Year Match]]</f>
        <v>0</v>
      </c>
      <c r="Y145" t="str">
        <v>Surf Safari</v>
      </c>
    </row>
    <row r="146" spans="7:25" x14ac:dyDescent="0.25">
      <c r="G146" t="s">
        <v>182</v>
      </c>
      <c r="H146" s="3">
        <v>44563</v>
      </c>
      <c r="I146">
        <f>YEAR(tblContacts2[[#This Row],[Date]])</f>
        <v>2022</v>
      </c>
      <c r="J146" t="s">
        <v>289</v>
      </c>
      <c r="K146" s="1">
        <v>5554379089</v>
      </c>
      <c r="L146" t="s">
        <v>184</v>
      </c>
      <c r="M146" t="s">
        <v>8</v>
      </c>
      <c r="N146" t="b">
        <f>tblContacts2[[#This Row],[Customer Name]]=$B$5</f>
        <v>0</v>
      </c>
      <c r="O146" t="b">
        <f>tblContacts2[[#This Row],[Year]]&gt;=2023</f>
        <v>0</v>
      </c>
      <c r="P146">
        <f>tblContacts2[[#This Row],[Name Match]]*tblContacts2[[#This Row],[Year Match]]</f>
        <v>0</v>
      </c>
      <c r="Q146">
        <f>tblContacts2[[#This Row],[Name Match]]+tblContacts2[[#This Row],[Year Match]]</f>
        <v>0</v>
      </c>
      <c r="Y146" t="str">
        <v>Surf Sanctuary</v>
      </c>
    </row>
    <row r="147" spans="7:25" x14ac:dyDescent="0.25">
      <c r="G147" t="s">
        <v>712</v>
      </c>
      <c r="H147" s="3">
        <v>44523</v>
      </c>
      <c r="I147">
        <f>YEAR(tblContacts2[[#This Row],[Date]])</f>
        <v>2021</v>
      </c>
      <c r="J147" t="s">
        <v>290</v>
      </c>
      <c r="K147" s="1">
        <v>5554385379</v>
      </c>
      <c r="L147" t="s">
        <v>47</v>
      </c>
      <c r="M147" t="s">
        <v>8</v>
      </c>
      <c r="N147" t="b">
        <f>tblContacts2[[#This Row],[Customer Name]]=$B$5</f>
        <v>1</v>
      </c>
      <c r="O147" t="b">
        <f>tblContacts2[[#This Row],[Year]]&gt;=2023</f>
        <v>0</v>
      </c>
      <c r="P147">
        <f>tblContacts2[[#This Row],[Name Match]]*tblContacts2[[#This Row],[Year Match]]</f>
        <v>0</v>
      </c>
      <c r="Q147">
        <f>tblContacts2[[#This Row],[Name Match]]+tblContacts2[[#This Row],[Year Match]]</f>
        <v>1</v>
      </c>
      <c r="Y147" t="str">
        <v>Surf Seekers</v>
      </c>
    </row>
    <row r="148" spans="7:25" x14ac:dyDescent="0.25">
      <c r="G148" t="s">
        <v>273</v>
      </c>
      <c r="H148" s="3">
        <v>44626</v>
      </c>
      <c r="I148">
        <f>YEAR(tblContacts2[[#This Row],[Date]])</f>
        <v>2022</v>
      </c>
      <c r="J148" t="s">
        <v>150</v>
      </c>
      <c r="K148" s="1">
        <v>5554425603</v>
      </c>
      <c r="L148" t="s">
        <v>45</v>
      </c>
      <c r="M148" t="s">
        <v>8</v>
      </c>
      <c r="N148" t="b">
        <f>tblContacts2[[#This Row],[Customer Name]]=$B$5</f>
        <v>0</v>
      </c>
      <c r="O148" t="b">
        <f>tblContacts2[[#This Row],[Year]]&gt;=2023</f>
        <v>0</v>
      </c>
      <c r="P148">
        <f>tblContacts2[[#This Row],[Name Match]]*tblContacts2[[#This Row],[Year Match]]</f>
        <v>0</v>
      </c>
      <c r="Q148">
        <f>tblContacts2[[#This Row],[Name Match]]+tblContacts2[[#This Row],[Year Match]]</f>
        <v>0</v>
      </c>
      <c r="Y148" t="str">
        <v>Surf Splash</v>
      </c>
    </row>
    <row r="149" spans="7:25" x14ac:dyDescent="0.25">
      <c r="G149" t="s">
        <v>187</v>
      </c>
      <c r="H149" s="3">
        <v>44979</v>
      </c>
      <c r="I149">
        <f>YEAR(tblContacts2[[#This Row],[Date]])</f>
        <v>2023</v>
      </c>
      <c r="J149" t="s">
        <v>291</v>
      </c>
      <c r="K149" s="1">
        <v>5554431279</v>
      </c>
      <c r="L149" t="s">
        <v>24</v>
      </c>
      <c r="M149" t="s">
        <v>12</v>
      </c>
      <c r="N149" t="b">
        <f>tblContacts2[[#This Row],[Customer Name]]=$B$5</f>
        <v>0</v>
      </c>
      <c r="O149" t="b">
        <f>tblContacts2[[#This Row],[Year]]&gt;=2023</f>
        <v>1</v>
      </c>
      <c r="P149">
        <f>tblContacts2[[#This Row],[Name Match]]*tblContacts2[[#This Row],[Year Match]]</f>
        <v>0</v>
      </c>
      <c r="Q149">
        <f>tblContacts2[[#This Row],[Name Match]]+tblContacts2[[#This Row],[Year Match]]</f>
        <v>1</v>
      </c>
      <c r="Y149" t="str">
        <v>Surf Spot</v>
      </c>
    </row>
    <row r="150" spans="7:25" x14ac:dyDescent="0.25">
      <c r="G150" t="s">
        <v>292</v>
      </c>
      <c r="H150" s="3">
        <v>44431</v>
      </c>
      <c r="I150">
        <f>YEAR(tblContacts2[[#This Row],[Date]])</f>
        <v>2021</v>
      </c>
      <c r="J150" t="s">
        <v>293</v>
      </c>
      <c r="K150" s="1">
        <v>5554477876</v>
      </c>
      <c r="L150" t="s">
        <v>50</v>
      </c>
      <c r="M150" t="s">
        <v>8</v>
      </c>
      <c r="N150" t="b">
        <f>tblContacts2[[#This Row],[Customer Name]]=$B$5</f>
        <v>0</v>
      </c>
      <c r="O150" t="b">
        <f>tblContacts2[[#This Row],[Year]]&gt;=2023</f>
        <v>0</v>
      </c>
      <c r="P150">
        <f>tblContacts2[[#This Row],[Name Match]]*tblContacts2[[#This Row],[Year Match]]</f>
        <v>0</v>
      </c>
      <c r="Q150">
        <f>tblContacts2[[#This Row],[Name Match]]+tblContacts2[[#This Row],[Year Match]]</f>
        <v>0</v>
      </c>
      <c r="Y150" t="str">
        <v>Surf Station</v>
      </c>
    </row>
    <row r="151" spans="7:25" x14ac:dyDescent="0.25">
      <c r="G151" t="s">
        <v>228</v>
      </c>
      <c r="H151" s="3">
        <v>44272</v>
      </c>
      <c r="I151">
        <f>YEAR(tblContacts2[[#This Row],[Date]])</f>
        <v>2021</v>
      </c>
      <c r="J151" t="s">
        <v>181</v>
      </c>
      <c r="K151" s="1">
        <v>5554479623</v>
      </c>
      <c r="L151" t="s">
        <v>61</v>
      </c>
      <c r="M151" t="s">
        <v>12</v>
      </c>
      <c r="N151" t="b">
        <f>tblContacts2[[#This Row],[Customer Name]]=$B$5</f>
        <v>0</v>
      </c>
      <c r="O151" t="b">
        <f>tblContacts2[[#This Row],[Year]]&gt;=2023</f>
        <v>0</v>
      </c>
      <c r="P151">
        <f>tblContacts2[[#This Row],[Name Match]]*tblContacts2[[#This Row],[Year Match]]</f>
        <v>0</v>
      </c>
      <c r="Q151">
        <f>tblContacts2[[#This Row],[Name Match]]+tblContacts2[[#This Row],[Year Match]]</f>
        <v>0</v>
      </c>
      <c r="Y151" t="str">
        <v>Surf Symphony</v>
      </c>
    </row>
    <row r="152" spans="7:25" x14ac:dyDescent="0.25">
      <c r="G152" t="s">
        <v>75</v>
      </c>
      <c r="H152" s="3">
        <v>45466</v>
      </c>
      <c r="I152">
        <f>YEAR(tblContacts2[[#This Row],[Date]])</f>
        <v>2024</v>
      </c>
      <c r="J152" t="s">
        <v>294</v>
      </c>
      <c r="K152" s="1">
        <v>5554480501</v>
      </c>
      <c r="L152" t="s">
        <v>21</v>
      </c>
      <c r="M152" t="s">
        <v>12</v>
      </c>
      <c r="N152" t="b">
        <f>tblContacts2[[#This Row],[Customer Name]]=$B$5</f>
        <v>0</v>
      </c>
      <c r="O152" t="b">
        <f>tblContacts2[[#This Row],[Year]]&gt;=2023</f>
        <v>1</v>
      </c>
      <c r="P152">
        <f>tblContacts2[[#This Row],[Name Match]]*tblContacts2[[#This Row],[Year Match]]</f>
        <v>0</v>
      </c>
      <c r="Q152">
        <f>tblContacts2[[#This Row],[Name Match]]+tblContacts2[[#This Row],[Year Match]]</f>
        <v>1</v>
      </c>
      <c r="Y152" t="str">
        <v>Surf the Sea</v>
      </c>
    </row>
    <row r="153" spans="7:25" x14ac:dyDescent="0.25">
      <c r="G153" t="s">
        <v>140</v>
      </c>
      <c r="H153" s="3">
        <v>44960</v>
      </c>
      <c r="I153">
        <f>YEAR(tblContacts2[[#This Row],[Date]])</f>
        <v>2023</v>
      </c>
      <c r="J153" t="s">
        <v>295</v>
      </c>
      <c r="K153" s="1">
        <v>5554493881</v>
      </c>
      <c r="L153" t="s">
        <v>142</v>
      </c>
      <c r="M153" t="s">
        <v>143</v>
      </c>
      <c r="N153" t="b">
        <f>tblContacts2[[#This Row],[Customer Name]]=$B$5</f>
        <v>0</v>
      </c>
      <c r="O153" t="b">
        <f>tblContacts2[[#This Row],[Year]]&gt;=2023</f>
        <v>1</v>
      </c>
      <c r="P153">
        <f>tblContacts2[[#This Row],[Name Match]]*tblContacts2[[#This Row],[Year Match]]</f>
        <v>0</v>
      </c>
      <c r="Q153">
        <f>tblContacts2[[#This Row],[Name Match]]+tblContacts2[[#This Row],[Year Match]]</f>
        <v>1</v>
      </c>
      <c r="Y153" t="str">
        <v>Surf Thrill</v>
      </c>
    </row>
    <row r="154" spans="7:25" x14ac:dyDescent="0.25">
      <c r="G154" t="s">
        <v>271</v>
      </c>
      <c r="H154" s="3">
        <v>45151</v>
      </c>
      <c r="I154">
        <f>YEAR(tblContacts2[[#This Row],[Date]])</f>
        <v>2023</v>
      </c>
      <c r="J154" t="s">
        <v>296</v>
      </c>
      <c r="K154" s="1">
        <v>5554528689</v>
      </c>
      <c r="L154" t="s">
        <v>18</v>
      </c>
      <c r="M154" t="s">
        <v>12</v>
      </c>
      <c r="N154" t="b">
        <f>tblContacts2[[#This Row],[Customer Name]]=$B$5</f>
        <v>0</v>
      </c>
      <c r="O154" t="b">
        <f>tblContacts2[[#This Row],[Year]]&gt;=2023</f>
        <v>1</v>
      </c>
      <c r="P154">
        <f>tblContacts2[[#This Row],[Name Match]]*tblContacts2[[#This Row],[Year Match]]</f>
        <v>0</v>
      </c>
      <c r="Q154">
        <f>tblContacts2[[#This Row],[Name Match]]+tblContacts2[[#This Row],[Year Match]]</f>
        <v>1</v>
      </c>
      <c r="Y154" t="str">
        <v>Surf Tradewinds</v>
      </c>
    </row>
    <row r="155" spans="7:25" x14ac:dyDescent="0.25">
      <c r="G155" t="s">
        <v>102</v>
      </c>
      <c r="H155" s="3">
        <v>45059</v>
      </c>
      <c r="I155">
        <f>YEAR(tblContacts2[[#This Row],[Date]])</f>
        <v>2023</v>
      </c>
      <c r="J155" t="s">
        <v>297</v>
      </c>
      <c r="K155" s="1">
        <v>5554585165</v>
      </c>
      <c r="L155" t="s">
        <v>84</v>
      </c>
      <c r="M155" t="s">
        <v>8</v>
      </c>
      <c r="N155" t="b">
        <f>tblContacts2[[#This Row],[Customer Name]]=$B$5</f>
        <v>0</v>
      </c>
      <c r="O155" t="b">
        <f>tblContacts2[[#This Row],[Year]]&gt;=2023</f>
        <v>1</v>
      </c>
      <c r="P155">
        <f>tblContacts2[[#This Row],[Name Match]]*tblContacts2[[#This Row],[Year Match]]</f>
        <v>0</v>
      </c>
      <c r="Q155">
        <f>tblContacts2[[#This Row],[Name Match]]+tblContacts2[[#This Row],[Year Match]]</f>
        <v>1</v>
      </c>
      <c r="Y155" t="str">
        <v>Surf Vibe</v>
      </c>
    </row>
    <row r="156" spans="7:25" x14ac:dyDescent="0.25">
      <c r="G156" t="s">
        <v>298</v>
      </c>
      <c r="H156" s="3">
        <v>44875</v>
      </c>
      <c r="I156">
        <f>YEAR(tblContacts2[[#This Row],[Date]])</f>
        <v>2022</v>
      </c>
      <c r="J156" t="s">
        <v>299</v>
      </c>
      <c r="K156" s="1">
        <v>5554604508</v>
      </c>
      <c r="L156" t="s">
        <v>130</v>
      </c>
      <c r="M156" t="s">
        <v>8</v>
      </c>
      <c r="N156" t="b">
        <f>tblContacts2[[#This Row],[Customer Name]]=$B$5</f>
        <v>0</v>
      </c>
      <c r="O156" t="b">
        <f>tblContacts2[[#This Row],[Year]]&gt;=2023</f>
        <v>0</v>
      </c>
      <c r="P156">
        <f>tblContacts2[[#This Row],[Name Match]]*tblContacts2[[#This Row],[Year Match]]</f>
        <v>0</v>
      </c>
      <c r="Q156">
        <f>tblContacts2[[#This Row],[Name Match]]+tblContacts2[[#This Row],[Year Match]]</f>
        <v>0</v>
      </c>
      <c r="Y156" t="str">
        <v>Surf Wanderer</v>
      </c>
    </row>
    <row r="157" spans="7:25" x14ac:dyDescent="0.25">
      <c r="G157" t="s">
        <v>300</v>
      </c>
      <c r="H157" s="3">
        <v>44063</v>
      </c>
      <c r="I157">
        <f>YEAR(tblContacts2[[#This Row],[Date]])</f>
        <v>2020</v>
      </c>
      <c r="J157" t="s">
        <v>301</v>
      </c>
      <c r="K157" s="1">
        <v>5554619518</v>
      </c>
      <c r="L157" t="s">
        <v>21</v>
      </c>
      <c r="M157" t="s">
        <v>12</v>
      </c>
      <c r="N157" t="b">
        <f>tblContacts2[[#This Row],[Customer Name]]=$B$5</f>
        <v>0</v>
      </c>
      <c r="O157" t="b">
        <f>tblContacts2[[#This Row],[Year]]&gt;=2023</f>
        <v>0</v>
      </c>
      <c r="P157">
        <f>tblContacts2[[#This Row],[Name Match]]*tblContacts2[[#This Row],[Year Match]]</f>
        <v>0</v>
      </c>
      <c r="Q157">
        <f>tblContacts2[[#This Row],[Name Match]]+tblContacts2[[#This Row],[Year Match]]</f>
        <v>0</v>
      </c>
      <c r="Y157" t="str">
        <v>Surf Zone</v>
      </c>
    </row>
    <row r="158" spans="7:25" x14ac:dyDescent="0.25">
      <c r="G158" t="s">
        <v>16</v>
      </c>
      <c r="H158" s="3">
        <v>44519</v>
      </c>
      <c r="I158">
        <f>YEAR(tblContacts2[[#This Row],[Date]])</f>
        <v>2021</v>
      </c>
      <c r="J158" t="s">
        <v>302</v>
      </c>
      <c r="K158" s="1">
        <v>5554623280</v>
      </c>
      <c r="L158" t="s">
        <v>18</v>
      </c>
      <c r="M158" t="s">
        <v>12</v>
      </c>
      <c r="N158" t="b">
        <f>tblContacts2[[#This Row],[Customer Name]]=$B$5</f>
        <v>0</v>
      </c>
      <c r="O158" t="b">
        <f>tblContacts2[[#This Row],[Year]]&gt;=2023</f>
        <v>0</v>
      </c>
      <c r="P158">
        <f>tblContacts2[[#This Row],[Name Match]]*tblContacts2[[#This Row],[Year Match]]</f>
        <v>0</v>
      </c>
      <c r="Q158">
        <f>tblContacts2[[#This Row],[Name Match]]+tblContacts2[[#This Row],[Year Match]]</f>
        <v>0</v>
      </c>
      <c r="Y158" t="str">
        <v>Surfer's Point</v>
      </c>
    </row>
    <row r="159" spans="7:25" x14ac:dyDescent="0.25">
      <c r="G159" t="s">
        <v>126</v>
      </c>
      <c r="H159" s="3">
        <v>45298</v>
      </c>
      <c r="I159">
        <f>YEAR(tblContacts2[[#This Row],[Date]])</f>
        <v>2024</v>
      </c>
      <c r="J159" t="s">
        <v>303</v>
      </c>
      <c r="K159" s="1">
        <v>5554635842</v>
      </c>
      <c r="L159" t="s">
        <v>7</v>
      </c>
      <c r="M159" t="s">
        <v>8</v>
      </c>
      <c r="N159" t="b">
        <f>tblContacts2[[#This Row],[Customer Name]]=$B$5</f>
        <v>0</v>
      </c>
      <c r="O159" t="b">
        <f>tblContacts2[[#This Row],[Year]]&gt;=2023</f>
        <v>1</v>
      </c>
      <c r="P159">
        <f>tblContacts2[[#This Row],[Name Match]]*tblContacts2[[#This Row],[Year Match]]</f>
        <v>0</v>
      </c>
      <c r="Q159">
        <f>tblContacts2[[#This Row],[Name Match]]+tblContacts2[[#This Row],[Year Match]]</f>
        <v>1</v>
      </c>
      <c r="Y159" t="str">
        <v>Surfing Spot</v>
      </c>
    </row>
    <row r="160" spans="7:25" x14ac:dyDescent="0.25">
      <c r="G160" t="s">
        <v>304</v>
      </c>
      <c r="H160" s="3">
        <v>44215</v>
      </c>
      <c r="I160">
        <f>YEAR(tblContacts2[[#This Row],[Date]])</f>
        <v>2021</v>
      </c>
      <c r="J160" t="s">
        <v>305</v>
      </c>
      <c r="K160" s="1">
        <v>5554646543</v>
      </c>
      <c r="L160" t="s">
        <v>45</v>
      </c>
      <c r="M160" t="s">
        <v>8</v>
      </c>
      <c r="N160" t="b">
        <f>tblContacts2[[#This Row],[Customer Name]]=$B$5</f>
        <v>0</v>
      </c>
      <c r="O160" t="b">
        <f>tblContacts2[[#This Row],[Year]]&gt;=2023</f>
        <v>0</v>
      </c>
      <c r="P160">
        <f>tblContacts2[[#This Row],[Name Match]]*tblContacts2[[#This Row],[Year Match]]</f>
        <v>0</v>
      </c>
      <c r="Q160">
        <f>tblContacts2[[#This Row],[Name Match]]+tblContacts2[[#This Row],[Year Match]]</f>
        <v>0</v>
      </c>
      <c r="Y160" t="str">
        <v>Surfside Shack</v>
      </c>
    </row>
    <row r="161" spans="7:25" x14ac:dyDescent="0.25">
      <c r="G161" t="s">
        <v>25</v>
      </c>
      <c r="H161" s="3">
        <v>44925</v>
      </c>
      <c r="I161">
        <f>YEAR(tblContacts2[[#This Row],[Date]])</f>
        <v>2022</v>
      </c>
      <c r="J161" t="s">
        <v>306</v>
      </c>
      <c r="K161" s="1">
        <v>5554693093</v>
      </c>
      <c r="L161" t="s">
        <v>27</v>
      </c>
      <c r="M161" t="s">
        <v>28</v>
      </c>
      <c r="N161" t="b">
        <f>tblContacts2[[#This Row],[Customer Name]]=$B$5</f>
        <v>0</v>
      </c>
      <c r="O161" t="b">
        <f>tblContacts2[[#This Row],[Year]]&gt;=2023</f>
        <v>0</v>
      </c>
      <c r="P161">
        <f>tblContacts2[[#This Row],[Name Match]]*tblContacts2[[#This Row],[Year Match]]</f>
        <v>0</v>
      </c>
      <c r="Q161">
        <f>tblContacts2[[#This Row],[Name Match]]+tblContacts2[[#This Row],[Year Match]]</f>
        <v>0</v>
      </c>
      <c r="Y161" t="str">
        <v>Swell Surf Co.</v>
      </c>
    </row>
    <row r="162" spans="7:25" x14ac:dyDescent="0.25">
      <c r="G162" t="s">
        <v>189</v>
      </c>
      <c r="H162" s="3">
        <v>45333</v>
      </c>
      <c r="I162">
        <f>YEAR(tblContacts2[[#This Row],[Date]])</f>
        <v>2024</v>
      </c>
      <c r="J162" t="s">
        <v>307</v>
      </c>
      <c r="K162" s="1">
        <v>5554695023</v>
      </c>
      <c r="L162" t="s">
        <v>191</v>
      </c>
      <c r="M162" t="s">
        <v>12</v>
      </c>
      <c r="N162" t="b">
        <f>tblContacts2[[#This Row],[Customer Name]]=$B$5</f>
        <v>0</v>
      </c>
      <c r="O162" t="b">
        <f>tblContacts2[[#This Row],[Year]]&gt;=2023</f>
        <v>1</v>
      </c>
      <c r="P162">
        <f>tblContacts2[[#This Row],[Name Match]]*tblContacts2[[#This Row],[Year Match]]</f>
        <v>0</v>
      </c>
      <c r="Q162">
        <f>tblContacts2[[#This Row],[Name Match]]+tblContacts2[[#This Row],[Year Match]]</f>
        <v>1</v>
      </c>
      <c r="Y162" t="str">
        <v>Tidal Surf</v>
      </c>
    </row>
    <row r="163" spans="7:25" x14ac:dyDescent="0.25">
      <c r="G163" t="s">
        <v>156</v>
      </c>
      <c r="H163" s="3">
        <v>44661</v>
      </c>
      <c r="I163">
        <f>YEAR(tblContacts2[[#This Row],[Date]])</f>
        <v>2022</v>
      </c>
      <c r="J163" t="s">
        <v>308</v>
      </c>
      <c r="K163" s="1">
        <v>5554702915</v>
      </c>
      <c r="L163" t="s">
        <v>21</v>
      </c>
      <c r="M163" t="s">
        <v>12</v>
      </c>
      <c r="N163" t="b">
        <f>tblContacts2[[#This Row],[Customer Name]]=$B$5</f>
        <v>0</v>
      </c>
      <c r="O163" t="b">
        <f>tblContacts2[[#This Row],[Year]]&gt;=2023</f>
        <v>0</v>
      </c>
      <c r="P163">
        <f>tblContacts2[[#This Row],[Name Match]]*tblContacts2[[#This Row],[Year Match]]</f>
        <v>0</v>
      </c>
      <c r="Q163">
        <f>tblContacts2[[#This Row],[Name Match]]+tblContacts2[[#This Row],[Year Match]]</f>
        <v>0</v>
      </c>
      <c r="Y163" t="str">
        <v>Tidal Surf Gear</v>
      </c>
    </row>
    <row r="164" spans="7:25" x14ac:dyDescent="0.25">
      <c r="G164" t="s">
        <v>5</v>
      </c>
      <c r="H164" s="3">
        <v>44974</v>
      </c>
      <c r="I164">
        <f>YEAR(tblContacts2[[#This Row],[Date]])</f>
        <v>2023</v>
      </c>
      <c r="J164" t="s">
        <v>309</v>
      </c>
      <c r="K164" s="1">
        <v>5554716488</v>
      </c>
      <c r="L164" t="s">
        <v>7</v>
      </c>
      <c r="M164" t="s">
        <v>8</v>
      </c>
      <c r="N164" t="b">
        <f>tblContacts2[[#This Row],[Customer Name]]=$B$5</f>
        <v>0</v>
      </c>
      <c r="O164" t="b">
        <f>tblContacts2[[#This Row],[Year]]&gt;=2023</f>
        <v>1</v>
      </c>
      <c r="P164">
        <f>tblContacts2[[#This Row],[Name Match]]*tblContacts2[[#This Row],[Year Match]]</f>
        <v>0</v>
      </c>
      <c r="Q164">
        <f>tblContacts2[[#This Row],[Name Match]]+tblContacts2[[#This Row],[Year Match]]</f>
        <v>1</v>
      </c>
      <c r="Y164" t="str">
        <v>Tidal Surf Shop</v>
      </c>
    </row>
    <row r="165" spans="7:25" x14ac:dyDescent="0.25">
      <c r="G165" t="s">
        <v>85</v>
      </c>
      <c r="H165" s="3">
        <v>45451</v>
      </c>
      <c r="I165">
        <f>YEAR(tblContacts2[[#This Row],[Date]])</f>
        <v>2024</v>
      </c>
      <c r="J165" t="s">
        <v>310</v>
      </c>
      <c r="K165" s="1">
        <v>5554750525</v>
      </c>
      <c r="L165" t="s">
        <v>53</v>
      </c>
      <c r="M165" t="s">
        <v>8</v>
      </c>
      <c r="N165" t="b">
        <f>tblContacts2[[#This Row],[Customer Name]]=$B$5</f>
        <v>0</v>
      </c>
      <c r="O165" t="b">
        <f>tblContacts2[[#This Row],[Year]]&gt;=2023</f>
        <v>1</v>
      </c>
      <c r="P165">
        <f>tblContacts2[[#This Row],[Name Match]]*tblContacts2[[#This Row],[Year Match]]</f>
        <v>0</v>
      </c>
      <c r="Q165">
        <f>tblContacts2[[#This Row],[Name Match]]+tblContacts2[[#This Row],[Year Match]]</f>
        <v>1</v>
      </c>
      <c r="Y165" t="str">
        <v>Tidal Times Surf</v>
      </c>
    </row>
    <row r="166" spans="7:25" x14ac:dyDescent="0.25">
      <c r="G166" t="s">
        <v>122</v>
      </c>
      <c r="H166" s="3">
        <v>44184</v>
      </c>
      <c r="I166">
        <f>YEAR(tblContacts2[[#This Row],[Date]])</f>
        <v>2020</v>
      </c>
      <c r="J166" t="s">
        <v>311</v>
      </c>
      <c r="K166" s="1">
        <v>5554752601</v>
      </c>
      <c r="L166" t="s">
        <v>47</v>
      </c>
      <c r="M166" t="s">
        <v>8</v>
      </c>
      <c r="N166" t="b">
        <f>tblContacts2[[#This Row],[Customer Name]]=$B$5</f>
        <v>0</v>
      </c>
      <c r="O166" t="b">
        <f>tblContacts2[[#This Row],[Year]]&gt;=2023</f>
        <v>0</v>
      </c>
      <c r="P166">
        <f>tblContacts2[[#This Row],[Name Match]]*tblContacts2[[#This Row],[Year Match]]</f>
        <v>0</v>
      </c>
      <c r="Q166">
        <f>tblContacts2[[#This Row],[Name Match]]+tblContacts2[[#This Row],[Year Match]]</f>
        <v>0</v>
      </c>
      <c r="Y166" t="str">
        <v>Tidal Wave Surf</v>
      </c>
    </row>
    <row r="167" spans="7:25" x14ac:dyDescent="0.25">
      <c r="G167" t="s">
        <v>85</v>
      </c>
      <c r="H167" s="3">
        <v>45409</v>
      </c>
      <c r="I167">
        <f>YEAR(tblContacts2[[#This Row],[Date]])</f>
        <v>2024</v>
      </c>
      <c r="J167" t="s">
        <v>312</v>
      </c>
      <c r="K167" s="1">
        <v>5554752794</v>
      </c>
      <c r="L167" t="s">
        <v>53</v>
      </c>
      <c r="M167" t="s">
        <v>8</v>
      </c>
      <c r="N167" t="b">
        <f>tblContacts2[[#This Row],[Customer Name]]=$B$5</f>
        <v>0</v>
      </c>
      <c r="O167" t="b">
        <f>tblContacts2[[#This Row],[Year]]&gt;=2023</f>
        <v>1</v>
      </c>
      <c r="P167">
        <f>tblContacts2[[#This Row],[Name Match]]*tblContacts2[[#This Row],[Year Match]]</f>
        <v>0</v>
      </c>
      <c r="Q167">
        <f>tblContacts2[[#This Row],[Name Match]]+tblContacts2[[#This Row],[Year Match]]</f>
        <v>1</v>
      </c>
      <c r="Y167" t="str">
        <v>Tide Lines</v>
      </c>
    </row>
    <row r="168" spans="7:25" x14ac:dyDescent="0.25">
      <c r="G168" t="s">
        <v>151</v>
      </c>
      <c r="H168" s="3">
        <v>44508</v>
      </c>
      <c r="I168">
        <f>YEAR(tblContacts2[[#This Row],[Date]])</f>
        <v>2021</v>
      </c>
      <c r="J168" t="s">
        <v>313</v>
      </c>
      <c r="K168" s="1">
        <v>5554758950</v>
      </c>
      <c r="L168" t="s">
        <v>58</v>
      </c>
      <c r="M168" t="s">
        <v>8</v>
      </c>
      <c r="N168" t="b">
        <f>tblContacts2[[#This Row],[Customer Name]]=$B$5</f>
        <v>0</v>
      </c>
      <c r="O168" t="b">
        <f>tblContacts2[[#This Row],[Year]]&gt;=2023</f>
        <v>0</v>
      </c>
      <c r="P168">
        <f>tblContacts2[[#This Row],[Name Match]]*tblContacts2[[#This Row],[Year Match]]</f>
        <v>0</v>
      </c>
      <c r="Q168">
        <f>tblContacts2[[#This Row],[Name Match]]+tblContacts2[[#This Row],[Year Match]]</f>
        <v>0</v>
      </c>
      <c r="Y168" t="str">
        <v>Tide Point</v>
      </c>
    </row>
    <row r="169" spans="7:25" x14ac:dyDescent="0.25">
      <c r="G169" t="s">
        <v>90</v>
      </c>
      <c r="H169" s="3">
        <v>44409</v>
      </c>
      <c r="I169">
        <f>YEAR(tblContacts2[[#This Row],[Date]])</f>
        <v>2021</v>
      </c>
      <c r="J169" t="s">
        <v>314</v>
      </c>
      <c r="K169" s="1">
        <v>5554779235</v>
      </c>
      <c r="L169" t="s">
        <v>89</v>
      </c>
      <c r="M169" t="s">
        <v>8</v>
      </c>
      <c r="N169" t="b">
        <f>tblContacts2[[#This Row],[Customer Name]]=$B$5</f>
        <v>0</v>
      </c>
      <c r="O169" t="b">
        <f>tblContacts2[[#This Row],[Year]]&gt;=2023</f>
        <v>0</v>
      </c>
      <c r="P169">
        <f>tblContacts2[[#This Row],[Name Match]]*tblContacts2[[#This Row],[Year Match]]</f>
        <v>0</v>
      </c>
      <c r="Q169">
        <f>tblContacts2[[#This Row],[Name Match]]+tblContacts2[[#This Row],[Year Match]]</f>
        <v>0</v>
      </c>
      <c r="Y169" t="str">
        <v>Tide Pools Surf</v>
      </c>
    </row>
    <row r="170" spans="7:25" x14ac:dyDescent="0.25">
      <c r="G170" t="s">
        <v>189</v>
      </c>
      <c r="H170" s="3">
        <v>45248</v>
      </c>
      <c r="I170">
        <f>YEAR(tblContacts2[[#This Row],[Date]])</f>
        <v>2023</v>
      </c>
      <c r="J170" t="s">
        <v>315</v>
      </c>
      <c r="K170" s="1">
        <v>5554788659</v>
      </c>
      <c r="L170" t="s">
        <v>191</v>
      </c>
      <c r="M170" t="s">
        <v>12</v>
      </c>
      <c r="N170" t="b">
        <f>tblContacts2[[#This Row],[Customer Name]]=$B$5</f>
        <v>0</v>
      </c>
      <c r="O170" t="b">
        <f>tblContacts2[[#This Row],[Year]]&gt;=2023</f>
        <v>1</v>
      </c>
      <c r="P170">
        <f>tblContacts2[[#This Row],[Name Match]]*tblContacts2[[#This Row],[Year Match]]</f>
        <v>0</v>
      </c>
      <c r="Q170">
        <f>tblContacts2[[#This Row],[Name Match]]+tblContacts2[[#This Row],[Year Match]]</f>
        <v>1</v>
      </c>
      <c r="Y170" t="str">
        <v>Tide Rush Surf</v>
      </c>
    </row>
    <row r="171" spans="7:25" x14ac:dyDescent="0.25">
      <c r="G171" t="s">
        <v>316</v>
      </c>
      <c r="H171" s="3">
        <v>45422</v>
      </c>
      <c r="I171">
        <f>YEAR(tblContacts2[[#This Row],[Date]])</f>
        <v>2024</v>
      </c>
      <c r="J171" t="s">
        <v>317</v>
      </c>
      <c r="K171" s="1">
        <v>5554799198</v>
      </c>
      <c r="L171" t="s">
        <v>203</v>
      </c>
      <c r="M171" t="s">
        <v>12</v>
      </c>
      <c r="N171" t="b">
        <f>tblContacts2[[#This Row],[Customer Name]]=$B$5</f>
        <v>0</v>
      </c>
      <c r="O171" t="b">
        <f>tblContacts2[[#This Row],[Year]]&gt;=2023</f>
        <v>1</v>
      </c>
      <c r="P171">
        <f>tblContacts2[[#This Row],[Name Match]]*tblContacts2[[#This Row],[Year Match]]</f>
        <v>0</v>
      </c>
      <c r="Q171">
        <f>tblContacts2[[#This Row],[Name Match]]+tblContacts2[[#This Row],[Year Match]]</f>
        <v>1</v>
      </c>
      <c r="Y171" t="str">
        <v>Tide Surf</v>
      </c>
    </row>
    <row r="172" spans="7:25" x14ac:dyDescent="0.25">
      <c r="G172" t="s">
        <v>248</v>
      </c>
      <c r="H172" s="3">
        <v>45436</v>
      </c>
      <c r="I172">
        <f>YEAR(tblContacts2[[#This Row],[Date]])</f>
        <v>2024</v>
      </c>
      <c r="J172" t="s">
        <v>318</v>
      </c>
      <c r="K172" s="1">
        <v>5554814370</v>
      </c>
      <c r="L172" t="s">
        <v>250</v>
      </c>
      <c r="M172" t="s">
        <v>251</v>
      </c>
      <c r="N172" t="b">
        <f>tblContacts2[[#This Row],[Customer Name]]=$B$5</f>
        <v>0</v>
      </c>
      <c r="O172" t="b">
        <f>tblContacts2[[#This Row],[Year]]&gt;=2023</f>
        <v>1</v>
      </c>
      <c r="P172">
        <f>tblContacts2[[#This Row],[Name Match]]*tblContacts2[[#This Row],[Year Match]]</f>
        <v>0</v>
      </c>
      <c r="Q172">
        <f>tblContacts2[[#This Row],[Name Match]]+tblContacts2[[#This Row],[Year Match]]</f>
        <v>1</v>
      </c>
      <c r="Y172" t="str">
        <v>Tide Surf Co.</v>
      </c>
    </row>
    <row r="173" spans="7:25" x14ac:dyDescent="0.25">
      <c r="G173" t="s">
        <v>319</v>
      </c>
      <c r="H173" s="3">
        <v>45380</v>
      </c>
      <c r="I173">
        <f>YEAR(tblContacts2[[#This Row],[Date]])</f>
        <v>2024</v>
      </c>
      <c r="J173" t="s">
        <v>320</v>
      </c>
      <c r="K173" s="1">
        <v>5554891201</v>
      </c>
      <c r="L173" t="s">
        <v>47</v>
      </c>
      <c r="M173" t="s">
        <v>8</v>
      </c>
      <c r="N173" t="b">
        <f>tblContacts2[[#This Row],[Customer Name]]=$B$5</f>
        <v>0</v>
      </c>
      <c r="O173" t="b">
        <f>tblContacts2[[#This Row],[Year]]&gt;=2023</f>
        <v>1</v>
      </c>
      <c r="P173">
        <f>tblContacts2[[#This Row],[Name Match]]*tblContacts2[[#This Row],[Year Match]]</f>
        <v>0</v>
      </c>
      <c r="Q173">
        <f>tblContacts2[[#This Row],[Name Match]]+tblContacts2[[#This Row],[Year Match]]</f>
        <v>1</v>
      </c>
      <c r="Y173" t="str">
        <v>Tide Touch</v>
      </c>
    </row>
    <row r="174" spans="7:25" x14ac:dyDescent="0.25">
      <c r="G174" t="s">
        <v>321</v>
      </c>
      <c r="H174" s="3">
        <v>44600</v>
      </c>
      <c r="I174">
        <f>YEAR(tblContacts2[[#This Row],[Date]])</f>
        <v>2022</v>
      </c>
      <c r="J174" t="s">
        <v>322</v>
      </c>
      <c r="K174" s="1">
        <v>5554895130</v>
      </c>
      <c r="L174" t="s">
        <v>18</v>
      </c>
      <c r="M174" t="s">
        <v>12</v>
      </c>
      <c r="N174" t="b">
        <f>tblContacts2[[#This Row],[Customer Name]]=$B$5</f>
        <v>0</v>
      </c>
      <c r="O174" t="b">
        <f>tblContacts2[[#This Row],[Year]]&gt;=2023</f>
        <v>0</v>
      </c>
      <c r="P174">
        <f>tblContacts2[[#This Row],[Name Match]]*tblContacts2[[#This Row],[Year Match]]</f>
        <v>0</v>
      </c>
      <c r="Q174">
        <f>tblContacts2[[#This Row],[Name Match]]+tblContacts2[[#This Row],[Year Match]]</f>
        <v>0</v>
      </c>
      <c r="Y174" t="str">
        <v>Tide Tracker</v>
      </c>
    </row>
    <row r="175" spans="7:25" x14ac:dyDescent="0.25">
      <c r="G175" t="s">
        <v>323</v>
      </c>
      <c r="H175" s="3">
        <v>44168</v>
      </c>
      <c r="I175">
        <f>YEAR(tblContacts2[[#This Row],[Date]])</f>
        <v>2020</v>
      </c>
      <c r="J175" t="s">
        <v>324</v>
      </c>
      <c r="K175" s="1">
        <v>5554906249</v>
      </c>
      <c r="L175" t="s">
        <v>203</v>
      </c>
      <c r="M175" t="s">
        <v>12</v>
      </c>
      <c r="N175" t="b">
        <f>tblContacts2[[#This Row],[Customer Name]]=$B$5</f>
        <v>0</v>
      </c>
      <c r="O175" t="b">
        <f>tblContacts2[[#This Row],[Year]]&gt;=2023</f>
        <v>0</v>
      </c>
      <c r="P175">
        <f>tblContacts2[[#This Row],[Name Match]]*tblContacts2[[#This Row],[Year Match]]</f>
        <v>0</v>
      </c>
      <c r="Q175">
        <f>tblContacts2[[#This Row],[Name Match]]+tblContacts2[[#This Row],[Year Match]]</f>
        <v>0</v>
      </c>
      <c r="Y175" t="str">
        <v>Tide Venture</v>
      </c>
    </row>
    <row r="176" spans="7:25" x14ac:dyDescent="0.25">
      <c r="G176" t="s">
        <v>242</v>
      </c>
      <c r="H176" s="3">
        <v>45472</v>
      </c>
      <c r="I176">
        <f>YEAR(tblContacts2[[#This Row],[Date]])</f>
        <v>2024</v>
      </c>
      <c r="J176" t="s">
        <v>325</v>
      </c>
      <c r="K176" s="1">
        <v>5554948984</v>
      </c>
      <c r="L176" t="s">
        <v>67</v>
      </c>
      <c r="M176" t="s">
        <v>8</v>
      </c>
      <c r="N176" t="b">
        <f>tblContacts2[[#This Row],[Customer Name]]=$B$5</f>
        <v>0</v>
      </c>
      <c r="O176" t="b">
        <f>tblContacts2[[#This Row],[Year]]&gt;=2023</f>
        <v>1</v>
      </c>
      <c r="P176">
        <f>tblContacts2[[#This Row],[Name Match]]*tblContacts2[[#This Row],[Year Match]]</f>
        <v>0</v>
      </c>
      <c r="Q176">
        <f>tblContacts2[[#This Row],[Name Match]]+tblContacts2[[#This Row],[Year Match]]</f>
        <v>1</v>
      </c>
      <c r="Y176" t="str">
        <v>Wave Baron</v>
      </c>
    </row>
    <row r="177" spans="7:25" x14ac:dyDescent="0.25">
      <c r="G177" t="s">
        <v>145</v>
      </c>
      <c r="H177" s="3">
        <v>45256</v>
      </c>
      <c r="I177">
        <f>YEAR(tblContacts2[[#This Row],[Date]])</f>
        <v>2023</v>
      </c>
      <c r="J177" t="s">
        <v>326</v>
      </c>
      <c r="K177" s="1">
        <v>5555018587</v>
      </c>
      <c r="L177" t="s">
        <v>64</v>
      </c>
      <c r="M177" t="s">
        <v>8</v>
      </c>
      <c r="N177" t="b">
        <f>tblContacts2[[#This Row],[Customer Name]]=$B$5</f>
        <v>0</v>
      </c>
      <c r="O177" t="b">
        <f>tblContacts2[[#This Row],[Year]]&gt;=2023</f>
        <v>1</v>
      </c>
      <c r="P177">
        <f>tblContacts2[[#This Row],[Name Match]]*tblContacts2[[#This Row],[Year Match]]</f>
        <v>0</v>
      </c>
      <c r="Q177">
        <f>tblContacts2[[#This Row],[Name Match]]+tblContacts2[[#This Row],[Year Match]]</f>
        <v>1</v>
      </c>
      <c r="Y177" t="str">
        <v>Wave Bliss</v>
      </c>
    </row>
    <row r="178" spans="7:25" x14ac:dyDescent="0.25">
      <c r="G178" t="s">
        <v>69</v>
      </c>
      <c r="H178" s="3">
        <v>44794</v>
      </c>
      <c r="I178">
        <f>YEAR(tblContacts2[[#This Row],[Date]])</f>
        <v>2022</v>
      </c>
      <c r="J178" t="s">
        <v>327</v>
      </c>
      <c r="K178" s="1">
        <v>5555028048</v>
      </c>
      <c r="L178" t="s">
        <v>18</v>
      </c>
      <c r="M178" t="s">
        <v>12</v>
      </c>
      <c r="N178" t="b">
        <f>tblContacts2[[#This Row],[Customer Name]]=$B$5</f>
        <v>0</v>
      </c>
      <c r="O178" t="b">
        <f>tblContacts2[[#This Row],[Year]]&gt;=2023</f>
        <v>0</v>
      </c>
      <c r="P178">
        <f>tblContacts2[[#This Row],[Name Match]]*tblContacts2[[#This Row],[Year Match]]</f>
        <v>0</v>
      </c>
      <c r="Q178">
        <f>tblContacts2[[#This Row],[Name Match]]+tblContacts2[[#This Row],[Year Match]]</f>
        <v>0</v>
      </c>
      <c r="Y178" t="str">
        <v>Wave Catcher</v>
      </c>
    </row>
    <row r="179" spans="7:25" x14ac:dyDescent="0.25">
      <c r="G179" t="s">
        <v>328</v>
      </c>
      <c r="H179" s="3">
        <v>45416</v>
      </c>
      <c r="I179">
        <f>YEAR(tblContacts2[[#This Row],[Date]])</f>
        <v>2024</v>
      </c>
      <c r="J179" t="s">
        <v>329</v>
      </c>
      <c r="K179" s="1">
        <v>5555061338</v>
      </c>
      <c r="L179" t="s">
        <v>142</v>
      </c>
      <c r="M179" t="s">
        <v>143</v>
      </c>
      <c r="N179" t="b">
        <f>tblContacts2[[#This Row],[Customer Name]]=$B$5</f>
        <v>0</v>
      </c>
      <c r="O179" t="b">
        <f>tblContacts2[[#This Row],[Year]]&gt;=2023</f>
        <v>1</v>
      </c>
      <c r="P179">
        <f>tblContacts2[[#This Row],[Name Match]]*tblContacts2[[#This Row],[Year Match]]</f>
        <v>0</v>
      </c>
      <c r="Q179">
        <f>tblContacts2[[#This Row],[Name Match]]+tblContacts2[[#This Row],[Year Match]]</f>
        <v>1</v>
      </c>
      <c r="Y179" t="str">
        <v>Wave Chase</v>
      </c>
    </row>
    <row r="180" spans="7:25" x14ac:dyDescent="0.25">
      <c r="G180" t="s">
        <v>99</v>
      </c>
      <c r="H180" s="3">
        <v>45328</v>
      </c>
      <c r="I180">
        <f>YEAR(tblContacts2[[#This Row],[Date]])</f>
        <v>2024</v>
      </c>
      <c r="J180" t="s">
        <v>330</v>
      </c>
      <c r="K180" s="1">
        <v>5555070190</v>
      </c>
      <c r="L180" t="s">
        <v>101</v>
      </c>
      <c r="M180" t="s">
        <v>8</v>
      </c>
      <c r="N180" t="b">
        <f>tblContacts2[[#This Row],[Customer Name]]=$B$5</f>
        <v>0</v>
      </c>
      <c r="O180" t="b">
        <f>tblContacts2[[#This Row],[Year]]&gt;=2023</f>
        <v>1</v>
      </c>
      <c r="P180">
        <f>tblContacts2[[#This Row],[Name Match]]*tblContacts2[[#This Row],[Year Match]]</f>
        <v>0</v>
      </c>
      <c r="Q180">
        <f>tblContacts2[[#This Row],[Name Match]]+tblContacts2[[#This Row],[Year Match]]</f>
        <v>1</v>
      </c>
      <c r="Y180" t="str">
        <v>Wave Craft</v>
      </c>
    </row>
    <row r="181" spans="7:25" x14ac:dyDescent="0.25">
      <c r="G181" t="s">
        <v>280</v>
      </c>
      <c r="H181" s="3">
        <v>44968</v>
      </c>
      <c r="I181">
        <f>YEAR(tblContacts2[[#This Row],[Date]])</f>
        <v>2023</v>
      </c>
      <c r="J181" t="s">
        <v>331</v>
      </c>
      <c r="K181" s="1">
        <v>5555077098</v>
      </c>
      <c r="L181" t="s">
        <v>203</v>
      </c>
      <c r="M181" t="s">
        <v>12</v>
      </c>
      <c r="N181" t="b">
        <f>tblContacts2[[#This Row],[Customer Name]]=$B$5</f>
        <v>0</v>
      </c>
      <c r="O181" t="b">
        <f>tblContacts2[[#This Row],[Year]]&gt;=2023</f>
        <v>1</v>
      </c>
      <c r="P181">
        <f>tblContacts2[[#This Row],[Name Match]]*tblContacts2[[#This Row],[Year Match]]</f>
        <v>0</v>
      </c>
      <c r="Q181">
        <f>tblContacts2[[#This Row],[Name Match]]+tblContacts2[[#This Row],[Year Match]]</f>
        <v>1</v>
      </c>
      <c r="Y181" t="str">
        <v>Wave Dance</v>
      </c>
    </row>
    <row r="182" spans="7:25" x14ac:dyDescent="0.25">
      <c r="G182" t="s">
        <v>332</v>
      </c>
      <c r="H182" s="3">
        <v>44132</v>
      </c>
      <c r="I182">
        <f>YEAR(tblContacts2[[#This Row],[Date]])</f>
        <v>2020</v>
      </c>
      <c r="J182" t="s">
        <v>333</v>
      </c>
      <c r="K182" s="1">
        <v>5555087954</v>
      </c>
      <c r="L182" t="s">
        <v>18</v>
      </c>
      <c r="M182" t="s">
        <v>12</v>
      </c>
      <c r="N182" t="b">
        <f>tblContacts2[[#This Row],[Customer Name]]=$B$5</f>
        <v>0</v>
      </c>
      <c r="O182" t="b">
        <f>tblContacts2[[#This Row],[Year]]&gt;=2023</f>
        <v>0</v>
      </c>
      <c r="P182">
        <f>tblContacts2[[#This Row],[Name Match]]*tblContacts2[[#This Row],[Year Match]]</f>
        <v>0</v>
      </c>
      <c r="Q182">
        <f>tblContacts2[[#This Row],[Name Match]]+tblContacts2[[#This Row],[Year Match]]</f>
        <v>0</v>
      </c>
      <c r="Y182" t="str">
        <v>Wave Echo</v>
      </c>
    </row>
    <row r="183" spans="7:25" x14ac:dyDescent="0.25">
      <c r="G183" t="s">
        <v>334</v>
      </c>
      <c r="H183" s="3">
        <v>45351</v>
      </c>
      <c r="I183">
        <f>YEAR(tblContacts2[[#This Row],[Date]])</f>
        <v>2024</v>
      </c>
      <c r="J183" t="s">
        <v>335</v>
      </c>
      <c r="K183" s="1">
        <v>5555090009</v>
      </c>
      <c r="L183" t="s">
        <v>24</v>
      </c>
      <c r="M183" t="s">
        <v>12</v>
      </c>
      <c r="N183" t="b">
        <f>tblContacts2[[#This Row],[Customer Name]]=$B$5</f>
        <v>0</v>
      </c>
      <c r="O183" t="b">
        <f>tblContacts2[[#This Row],[Year]]&gt;=2023</f>
        <v>1</v>
      </c>
      <c r="P183">
        <f>tblContacts2[[#This Row],[Name Match]]*tblContacts2[[#This Row],[Year Match]]</f>
        <v>0</v>
      </c>
      <c r="Q183">
        <f>tblContacts2[[#This Row],[Name Match]]+tblContacts2[[#This Row],[Year Match]]</f>
        <v>1</v>
      </c>
      <c r="Y183" t="str">
        <v>Wave Explorer</v>
      </c>
    </row>
    <row r="184" spans="7:25" x14ac:dyDescent="0.25">
      <c r="G184" t="s">
        <v>336</v>
      </c>
      <c r="H184" s="3">
        <v>44870</v>
      </c>
      <c r="I184">
        <f>YEAR(tblContacts2[[#This Row],[Date]])</f>
        <v>2022</v>
      </c>
      <c r="J184" t="s">
        <v>337</v>
      </c>
      <c r="K184" s="1">
        <v>5555096334</v>
      </c>
      <c r="L184" t="s">
        <v>34</v>
      </c>
      <c r="M184" t="s">
        <v>12</v>
      </c>
      <c r="N184" t="b">
        <f>tblContacts2[[#This Row],[Customer Name]]=$B$5</f>
        <v>0</v>
      </c>
      <c r="O184" t="b">
        <f>tblContacts2[[#This Row],[Year]]&gt;=2023</f>
        <v>0</v>
      </c>
      <c r="P184">
        <f>tblContacts2[[#This Row],[Name Match]]*tblContacts2[[#This Row],[Year Match]]</f>
        <v>0</v>
      </c>
      <c r="Q184">
        <f>tblContacts2[[#This Row],[Name Match]]+tblContacts2[[#This Row],[Year Match]]</f>
        <v>0</v>
      </c>
      <c r="Y184" t="str">
        <v>Wave Front</v>
      </c>
    </row>
    <row r="185" spans="7:25" x14ac:dyDescent="0.25">
      <c r="G185" t="s">
        <v>197</v>
      </c>
      <c r="H185" s="3">
        <v>45434</v>
      </c>
      <c r="I185">
        <f>YEAR(tblContacts2[[#This Row],[Date]])</f>
        <v>2024</v>
      </c>
      <c r="J185" t="s">
        <v>338</v>
      </c>
      <c r="K185" s="1">
        <v>5555106472</v>
      </c>
      <c r="L185" t="s">
        <v>199</v>
      </c>
      <c r="M185" t="s">
        <v>200</v>
      </c>
      <c r="N185" t="b">
        <f>tblContacts2[[#This Row],[Customer Name]]=$B$5</f>
        <v>0</v>
      </c>
      <c r="O185" t="b">
        <f>tblContacts2[[#This Row],[Year]]&gt;=2023</f>
        <v>1</v>
      </c>
      <c r="P185">
        <f>tblContacts2[[#This Row],[Name Match]]*tblContacts2[[#This Row],[Year Match]]</f>
        <v>0</v>
      </c>
      <c r="Q185">
        <f>tblContacts2[[#This Row],[Name Match]]+tblContacts2[[#This Row],[Year Match]]</f>
        <v>1</v>
      </c>
      <c r="Y185" t="str">
        <v>Wave Harmony</v>
      </c>
    </row>
    <row r="186" spans="7:25" x14ac:dyDescent="0.25">
      <c r="G186" t="s">
        <v>339</v>
      </c>
      <c r="H186" s="3">
        <v>44829</v>
      </c>
      <c r="I186">
        <f>YEAR(tblContacts2[[#This Row],[Date]])</f>
        <v>2022</v>
      </c>
      <c r="J186" t="s">
        <v>340</v>
      </c>
      <c r="K186" s="1">
        <v>5555164592</v>
      </c>
      <c r="L186" t="s">
        <v>184</v>
      </c>
      <c r="M186" t="s">
        <v>8</v>
      </c>
      <c r="N186" t="b">
        <f>tblContacts2[[#This Row],[Customer Name]]=$B$5</f>
        <v>0</v>
      </c>
      <c r="O186" t="b">
        <f>tblContacts2[[#This Row],[Year]]&gt;=2023</f>
        <v>0</v>
      </c>
      <c r="P186">
        <f>tblContacts2[[#This Row],[Name Match]]*tblContacts2[[#This Row],[Year Match]]</f>
        <v>0</v>
      </c>
      <c r="Q186">
        <f>tblContacts2[[#This Row],[Name Match]]+tblContacts2[[#This Row],[Year Match]]</f>
        <v>0</v>
      </c>
      <c r="Y186" t="str">
        <v>Wave Journey</v>
      </c>
    </row>
    <row r="187" spans="7:25" x14ac:dyDescent="0.25">
      <c r="G187" t="s">
        <v>25</v>
      </c>
      <c r="H187" s="3">
        <v>45087</v>
      </c>
      <c r="I187">
        <f>YEAR(tblContacts2[[#This Row],[Date]])</f>
        <v>2023</v>
      </c>
      <c r="J187" t="s">
        <v>341</v>
      </c>
      <c r="K187" s="1">
        <v>5555175026</v>
      </c>
      <c r="L187" t="s">
        <v>27</v>
      </c>
      <c r="M187" t="s">
        <v>28</v>
      </c>
      <c r="N187" t="b">
        <f>tblContacts2[[#This Row],[Customer Name]]=$B$5</f>
        <v>0</v>
      </c>
      <c r="O187" t="b">
        <f>tblContacts2[[#This Row],[Year]]&gt;=2023</f>
        <v>1</v>
      </c>
      <c r="P187">
        <f>tblContacts2[[#This Row],[Name Match]]*tblContacts2[[#This Row],[Year Match]]</f>
        <v>0</v>
      </c>
      <c r="Q187">
        <f>tblContacts2[[#This Row],[Name Match]]+tblContacts2[[#This Row],[Year Match]]</f>
        <v>1</v>
      </c>
      <c r="Y187" t="str">
        <v>Wave King</v>
      </c>
    </row>
    <row r="188" spans="7:25" x14ac:dyDescent="0.25">
      <c r="G188" t="s">
        <v>342</v>
      </c>
      <c r="H188" s="3">
        <v>45459</v>
      </c>
      <c r="I188">
        <f>YEAR(tblContacts2[[#This Row],[Date]])</f>
        <v>2024</v>
      </c>
      <c r="J188" t="s">
        <v>343</v>
      </c>
      <c r="K188" s="1">
        <v>5555179055</v>
      </c>
      <c r="L188" t="s">
        <v>47</v>
      </c>
      <c r="M188" t="s">
        <v>8</v>
      </c>
      <c r="N188" t="b">
        <f>tblContacts2[[#This Row],[Customer Name]]=$B$5</f>
        <v>0</v>
      </c>
      <c r="O188" t="b">
        <f>tblContacts2[[#This Row],[Year]]&gt;=2023</f>
        <v>1</v>
      </c>
      <c r="P188">
        <f>tblContacts2[[#This Row],[Name Match]]*tblContacts2[[#This Row],[Year Match]]</f>
        <v>0</v>
      </c>
      <c r="Q188">
        <f>tblContacts2[[#This Row],[Name Match]]+tblContacts2[[#This Row],[Year Match]]</f>
        <v>1</v>
      </c>
      <c r="Y188" t="str">
        <v>Wave Motion</v>
      </c>
    </row>
    <row r="189" spans="7:25" x14ac:dyDescent="0.25">
      <c r="G189" t="s">
        <v>344</v>
      </c>
      <c r="H189" s="3">
        <v>44539</v>
      </c>
      <c r="I189">
        <f>YEAR(tblContacts2[[#This Row],[Date]])</f>
        <v>2021</v>
      </c>
      <c r="J189" t="s">
        <v>345</v>
      </c>
      <c r="K189" s="1">
        <v>5555197419</v>
      </c>
      <c r="L189" t="s">
        <v>216</v>
      </c>
      <c r="M189" t="s">
        <v>217</v>
      </c>
      <c r="N189" t="b">
        <f>tblContacts2[[#This Row],[Customer Name]]=$B$5</f>
        <v>0</v>
      </c>
      <c r="O189" t="b">
        <f>tblContacts2[[#This Row],[Year]]&gt;=2023</f>
        <v>0</v>
      </c>
      <c r="P189">
        <f>tblContacts2[[#This Row],[Name Match]]*tblContacts2[[#This Row],[Year Match]]</f>
        <v>0</v>
      </c>
      <c r="Q189">
        <f>tblContacts2[[#This Row],[Name Match]]+tblContacts2[[#This Row],[Year Match]]</f>
        <v>0</v>
      </c>
      <c r="Y189" t="str">
        <v>Wave Quest</v>
      </c>
    </row>
    <row r="190" spans="7:25" x14ac:dyDescent="0.25">
      <c r="G190" t="s">
        <v>346</v>
      </c>
      <c r="H190" s="3">
        <v>44808</v>
      </c>
      <c r="I190">
        <f>YEAR(tblContacts2[[#This Row],[Date]])</f>
        <v>2022</v>
      </c>
      <c r="J190" t="s">
        <v>347</v>
      </c>
      <c r="K190" s="1">
        <v>5555210976</v>
      </c>
      <c r="L190" t="s">
        <v>47</v>
      </c>
      <c r="M190" t="s">
        <v>8</v>
      </c>
      <c r="N190" t="b">
        <f>tblContacts2[[#This Row],[Customer Name]]=$B$5</f>
        <v>0</v>
      </c>
      <c r="O190" t="b">
        <f>tblContacts2[[#This Row],[Year]]&gt;=2023</f>
        <v>0</v>
      </c>
      <c r="P190">
        <f>tblContacts2[[#This Row],[Name Match]]*tblContacts2[[#This Row],[Year Match]]</f>
        <v>0</v>
      </c>
      <c r="Q190">
        <f>tblContacts2[[#This Row],[Name Match]]+tblContacts2[[#This Row],[Year Match]]</f>
        <v>0</v>
      </c>
      <c r="Y190" t="str">
        <v>Wave Reef</v>
      </c>
    </row>
    <row r="191" spans="7:25" x14ac:dyDescent="0.25">
      <c r="G191" t="s">
        <v>9</v>
      </c>
      <c r="H191" s="3">
        <v>44362</v>
      </c>
      <c r="I191">
        <f>YEAR(tblContacts2[[#This Row],[Date]])</f>
        <v>2021</v>
      </c>
      <c r="J191" t="s">
        <v>348</v>
      </c>
      <c r="K191" s="1">
        <v>5555250851</v>
      </c>
      <c r="L191" t="s">
        <v>11</v>
      </c>
      <c r="M191" t="s">
        <v>12</v>
      </c>
      <c r="N191" t="b">
        <f>tblContacts2[[#This Row],[Customer Name]]=$B$5</f>
        <v>0</v>
      </c>
      <c r="O191" t="b">
        <f>tblContacts2[[#This Row],[Year]]&gt;=2023</f>
        <v>0</v>
      </c>
      <c r="P191">
        <f>tblContacts2[[#This Row],[Name Match]]*tblContacts2[[#This Row],[Year Match]]</f>
        <v>0</v>
      </c>
      <c r="Q191">
        <f>tblContacts2[[#This Row],[Name Match]]+tblContacts2[[#This Row],[Year Match]]</f>
        <v>0</v>
      </c>
      <c r="Y191" t="str">
        <v>Wave Riders</v>
      </c>
    </row>
    <row r="192" spans="7:25" x14ac:dyDescent="0.25">
      <c r="G192" t="s">
        <v>128</v>
      </c>
      <c r="H192" s="3">
        <v>45024</v>
      </c>
      <c r="I192">
        <f>YEAR(tblContacts2[[#This Row],[Date]])</f>
        <v>2023</v>
      </c>
      <c r="J192" t="s">
        <v>349</v>
      </c>
      <c r="K192" s="1">
        <v>5555301365</v>
      </c>
      <c r="L192" t="s">
        <v>130</v>
      </c>
      <c r="M192" t="s">
        <v>8</v>
      </c>
      <c r="N192" t="b">
        <f>tblContacts2[[#This Row],[Customer Name]]=$B$5</f>
        <v>0</v>
      </c>
      <c r="O192" t="b">
        <f>tblContacts2[[#This Row],[Year]]&gt;=2023</f>
        <v>1</v>
      </c>
      <c r="P192">
        <f>tblContacts2[[#This Row],[Name Match]]*tblContacts2[[#This Row],[Year Match]]</f>
        <v>0</v>
      </c>
      <c r="Q192">
        <f>tblContacts2[[#This Row],[Name Match]]+tblContacts2[[#This Row],[Year Match]]</f>
        <v>1</v>
      </c>
      <c r="Y192" t="str">
        <v>Wave Runner Surf</v>
      </c>
    </row>
    <row r="193" spans="7:25" x14ac:dyDescent="0.25">
      <c r="G193" t="s">
        <v>254</v>
      </c>
      <c r="H193" s="3">
        <v>44980</v>
      </c>
      <c r="I193">
        <f>YEAR(tblContacts2[[#This Row],[Date]])</f>
        <v>2023</v>
      </c>
      <c r="J193" t="s">
        <v>350</v>
      </c>
      <c r="K193" s="1">
        <v>5555367422</v>
      </c>
      <c r="L193" t="s">
        <v>133</v>
      </c>
      <c r="M193" t="s">
        <v>8</v>
      </c>
      <c r="N193" t="b">
        <f>tblContacts2[[#This Row],[Customer Name]]=$B$5</f>
        <v>0</v>
      </c>
      <c r="O193" t="b">
        <f>tblContacts2[[#This Row],[Year]]&gt;=2023</f>
        <v>1</v>
      </c>
      <c r="P193">
        <f>tblContacts2[[#This Row],[Name Match]]*tblContacts2[[#This Row],[Year Match]]</f>
        <v>0</v>
      </c>
      <c r="Q193">
        <f>tblContacts2[[#This Row],[Name Match]]+tblContacts2[[#This Row],[Year Match]]</f>
        <v>1</v>
      </c>
      <c r="Y193" t="str">
        <v>Wave Seeker</v>
      </c>
    </row>
    <row r="194" spans="7:25" x14ac:dyDescent="0.25">
      <c r="G194" t="s">
        <v>351</v>
      </c>
      <c r="H194" s="3">
        <v>44958</v>
      </c>
      <c r="I194">
        <f>YEAR(tblContacts2[[#This Row],[Date]])</f>
        <v>2023</v>
      </c>
      <c r="J194" t="s">
        <v>352</v>
      </c>
      <c r="K194" s="1">
        <v>5555376227</v>
      </c>
      <c r="L194" t="s">
        <v>45</v>
      </c>
      <c r="M194" t="s">
        <v>8</v>
      </c>
      <c r="N194" t="b">
        <f>tblContacts2[[#This Row],[Customer Name]]=$B$5</f>
        <v>0</v>
      </c>
      <c r="O194" t="b">
        <f>tblContacts2[[#This Row],[Year]]&gt;=2023</f>
        <v>1</v>
      </c>
      <c r="P194">
        <f>tblContacts2[[#This Row],[Name Match]]*tblContacts2[[#This Row],[Year Match]]</f>
        <v>0</v>
      </c>
      <c r="Q194">
        <f>tblContacts2[[#This Row],[Name Match]]+tblContacts2[[#This Row],[Year Match]]</f>
        <v>1</v>
      </c>
      <c r="Y194" t="str">
        <v>Wave Serenity</v>
      </c>
    </row>
    <row r="195" spans="7:25" x14ac:dyDescent="0.25">
      <c r="G195" t="s">
        <v>353</v>
      </c>
      <c r="H195" s="3">
        <v>44519</v>
      </c>
      <c r="I195">
        <f>YEAR(tblContacts2[[#This Row],[Date]])</f>
        <v>2021</v>
      </c>
      <c r="J195" t="s">
        <v>354</v>
      </c>
      <c r="K195" s="1">
        <v>5555390223</v>
      </c>
      <c r="L195" t="s">
        <v>15</v>
      </c>
      <c r="M195" t="s">
        <v>12</v>
      </c>
      <c r="N195" t="b">
        <f>tblContacts2[[#This Row],[Customer Name]]=$B$5</f>
        <v>0</v>
      </c>
      <c r="O195" t="b">
        <f>tblContacts2[[#This Row],[Year]]&gt;=2023</f>
        <v>0</v>
      </c>
      <c r="P195">
        <f>tblContacts2[[#This Row],[Name Match]]*tblContacts2[[#This Row],[Year Match]]</f>
        <v>0</v>
      </c>
      <c r="Q195">
        <f>tblContacts2[[#This Row],[Name Match]]+tblContacts2[[#This Row],[Year Match]]</f>
        <v>0</v>
      </c>
      <c r="Y195" t="str">
        <v>Wave Tracker</v>
      </c>
    </row>
    <row r="196" spans="7:25" x14ac:dyDescent="0.25">
      <c r="G196" t="s">
        <v>195</v>
      </c>
      <c r="H196" s="3">
        <v>43918</v>
      </c>
      <c r="I196">
        <f>YEAR(tblContacts2[[#This Row],[Date]])</f>
        <v>2020</v>
      </c>
      <c r="J196" t="s">
        <v>355</v>
      </c>
      <c r="K196" s="1">
        <v>5555405372</v>
      </c>
      <c r="L196" t="s">
        <v>64</v>
      </c>
      <c r="M196" t="s">
        <v>8</v>
      </c>
      <c r="N196" t="b">
        <f>tblContacts2[[#This Row],[Customer Name]]=$B$5</f>
        <v>0</v>
      </c>
      <c r="O196" t="b">
        <f>tblContacts2[[#This Row],[Year]]&gt;=2023</f>
        <v>0</v>
      </c>
      <c r="P196">
        <f>tblContacts2[[#This Row],[Name Match]]*tblContacts2[[#This Row],[Year Match]]</f>
        <v>0</v>
      </c>
      <c r="Q196">
        <f>tblContacts2[[#This Row],[Name Match]]+tblContacts2[[#This Row],[Year Match]]</f>
        <v>0</v>
      </c>
      <c r="Y196" t="str">
        <v>Wave Whisperer</v>
      </c>
    </row>
    <row r="197" spans="7:25" x14ac:dyDescent="0.25">
      <c r="G197" t="s">
        <v>9</v>
      </c>
      <c r="H197" s="3">
        <v>45448</v>
      </c>
      <c r="I197">
        <f>YEAR(tblContacts2[[#This Row],[Date]])</f>
        <v>2024</v>
      </c>
      <c r="J197" t="s">
        <v>356</v>
      </c>
      <c r="K197" s="1">
        <v>5555413940</v>
      </c>
      <c r="L197" t="s">
        <v>11</v>
      </c>
      <c r="M197" t="s">
        <v>12</v>
      </c>
      <c r="N197" t="b">
        <f>tblContacts2[[#This Row],[Customer Name]]=$B$5</f>
        <v>0</v>
      </c>
      <c r="O197" t="b">
        <f>tblContacts2[[#This Row],[Year]]&gt;=2023</f>
        <v>1</v>
      </c>
      <c r="P197">
        <f>tblContacts2[[#This Row],[Name Match]]*tblContacts2[[#This Row],[Year Match]]</f>
        <v>0</v>
      </c>
      <c r="Q197">
        <f>tblContacts2[[#This Row],[Name Match]]+tblContacts2[[#This Row],[Year Match]]</f>
        <v>1</v>
      </c>
      <c r="Y197" t="str">
        <v>Wavefront Surf</v>
      </c>
    </row>
    <row r="198" spans="7:25" x14ac:dyDescent="0.25">
      <c r="G198" t="s">
        <v>82</v>
      </c>
      <c r="H198" s="3">
        <v>43889</v>
      </c>
      <c r="I198">
        <f>YEAR(tblContacts2[[#This Row],[Date]])</f>
        <v>2020</v>
      </c>
      <c r="J198" t="s">
        <v>357</v>
      </c>
      <c r="K198" s="1">
        <v>5555429349</v>
      </c>
      <c r="L198" t="s">
        <v>84</v>
      </c>
      <c r="M198" t="s">
        <v>8</v>
      </c>
      <c r="N198" t="b">
        <f>tblContacts2[[#This Row],[Customer Name]]=$B$5</f>
        <v>0</v>
      </c>
      <c r="O198" t="b">
        <f>tblContacts2[[#This Row],[Year]]&gt;=2023</f>
        <v>0</v>
      </c>
      <c r="P198">
        <f>tblContacts2[[#This Row],[Name Match]]*tblContacts2[[#This Row],[Year Match]]</f>
        <v>0</v>
      </c>
      <c r="Q198">
        <f>tblContacts2[[#This Row],[Name Match]]+tblContacts2[[#This Row],[Year Match]]</f>
        <v>0</v>
      </c>
      <c r="Y198" t="str">
        <v>Waves and Wonders</v>
      </c>
    </row>
    <row r="199" spans="7:25" x14ac:dyDescent="0.25">
      <c r="G199" t="s">
        <v>358</v>
      </c>
      <c r="H199" s="3">
        <v>43858</v>
      </c>
      <c r="I199">
        <f>YEAR(tblContacts2[[#This Row],[Date]])</f>
        <v>2020</v>
      </c>
      <c r="J199" t="s">
        <v>359</v>
      </c>
      <c r="K199" s="1">
        <v>5555439207</v>
      </c>
      <c r="L199" t="s">
        <v>47</v>
      </c>
      <c r="M199" t="s">
        <v>8</v>
      </c>
      <c r="N199" t="b">
        <f>tblContacts2[[#This Row],[Customer Name]]=$B$5</f>
        <v>0</v>
      </c>
      <c r="O199" t="b">
        <f>tblContacts2[[#This Row],[Year]]&gt;=2023</f>
        <v>0</v>
      </c>
      <c r="P199">
        <f>tblContacts2[[#This Row],[Name Match]]*tblContacts2[[#This Row],[Year Match]]</f>
        <v>0</v>
      </c>
      <c r="Q199">
        <f>tblContacts2[[#This Row],[Name Match]]+tblContacts2[[#This Row],[Year Match]]</f>
        <v>0</v>
      </c>
      <c r="Y199" t="str">
        <v>Waves Galore</v>
      </c>
    </row>
    <row r="200" spans="7:25" x14ac:dyDescent="0.25">
      <c r="G200" t="s">
        <v>360</v>
      </c>
      <c r="H200" s="3">
        <v>44754</v>
      </c>
      <c r="I200">
        <f>YEAR(tblContacts2[[#This Row],[Date]])</f>
        <v>2022</v>
      </c>
      <c r="J200" t="s">
        <v>361</v>
      </c>
      <c r="K200" s="1">
        <v>5555470744</v>
      </c>
      <c r="L200" t="s">
        <v>142</v>
      </c>
      <c r="M200" t="s">
        <v>143</v>
      </c>
      <c r="N200" t="b">
        <f>tblContacts2[[#This Row],[Customer Name]]=$B$5</f>
        <v>0</v>
      </c>
      <c r="O200" t="b">
        <f>tblContacts2[[#This Row],[Year]]&gt;=2023</f>
        <v>0</v>
      </c>
      <c r="P200">
        <f>tblContacts2[[#This Row],[Name Match]]*tblContacts2[[#This Row],[Year Match]]</f>
        <v>0</v>
      </c>
      <c r="Q200">
        <f>tblContacts2[[#This Row],[Name Match]]+tblContacts2[[#This Row],[Year Match]]</f>
        <v>0</v>
      </c>
      <c r="Y200" t="str">
        <v>Wavescape Surf</v>
      </c>
    </row>
    <row r="201" spans="7:25" x14ac:dyDescent="0.25">
      <c r="G201" t="s">
        <v>362</v>
      </c>
      <c r="H201" s="3">
        <v>44019</v>
      </c>
      <c r="I201">
        <f>YEAR(tblContacts2[[#This Row],[Date]])</f>
        <v>2020</v>
      </c>
      <c r="J201" t="s">
        <v>363</v>
      </c>
      <c r="K201" s="1">
        <v>5555477156</v>
      </c>
      <c r="L201" t="s">
        <v>64</v>
      </c>
      <c r="M201" t="s">
        <v>8</v>
      </c>
      <c r="N201" t="b">
        <f>tblContacts2[[#This Row],[Customer Name]]=$B$5</f>
        <v>0</v>
      </c>
      <c r="O201" t="b">
        <f>tblContacts2[[#This Row],[Year]]&gt;=2023</f>
        <v>0</v>
      </c>
      <c r="P201">
        <f>tblContacts2[[#This Row],[Name Match]]*tblContacts2[[#This Row],[Year Match]]</f>
        <v>0</v>
      </c>
      <c r="Q201">
        <f>tblContacts2[[#This Row],[Name Match]]+tblContacts2[[#This Row],[Year Match]]</f>
        <v>0</v>
      </c>
    </row>
    <row r="202" spans="7:25" x14ac:dyDescent="0.25">
      <c r="G202" t="s">
        <v>236</v>
      </c>
      <c r="H202" s="3">
        <v>43963</v>
      </c>
      <c r="I202">
        <f>YEAR(tblContacts2[[#This Row],[Date]])</f>
        <v>2020</v>
      </c>
      <c r="J202" t="s">
        <v>364</v>
      </c>
      <c r="K202" s="1">
        <v>5555489195</v>
      </c>
      <c r="L202" t="s">
        <v>15</v>
      </c>
      <c r="M202" t="s">
        <v>12</v>
      </c>
      <c r="N202" t="b">
        <f>tblContacts2[[#This Row],[Customer Name]]=$B$5</f>
        <v>0</v>
      </c>
      <c r="O202" t="b">
        <f>tblContacts2[[#This Row],[Year]]&gt;=2023</f>
        <v>0</v>
      </c>
      <c r="P202">
        <f>tblContacts2[[#This Row],[Name Match]]*tblContacts2[[#This Row],[Year Match]]</f>
        <v>0</v>
      </c>
      <c r="Q202">
        <f>tblContacts2[[#This Row],[Name Match]]+tblContacts2[[#This Row],[Year Match]]</f>
        <v>0</v>
      </c>
    </row>
    <row r="203" spans="7:25" x14ac:dyDescent="0.25">
      <c r="G203" t="s">
        <v>262</v>
      </c>
      <c r="H203" s="3">
        <v>44482</v>
      </c>
      <c r="I203">
        <f>YEAR(tblContacts2[[#This Row],[Date]])</f>
        <v>2021</v>
      </c>
      <c r="J203" t="s">
        <v>365</v>
      </c>
      <c r="K203" s="1">
        <v>5555495875</v>
      </c>
      <c r="L203" t="s">
        <v>40</v>
      </c>
      <c r="M203" t="s">
        <v>8</v>
      </c>
      <c r="N203" t="b">
        <f>tblContacts2[[#This Row],[Customer Name]]=$B$5</f>
        <v>0</v>
      </c>
      <c r="O203" t="b">
        <f>tblContacts2[[#This Row],[Year]]&gt;=2023</f>
        <v>0</v>
      </c>
      <c r="P203">
        <f>tblContacts2[[#This Row],[Name Match]]*tblContacts2[[#This Row],[Year Match]]</f>
        <v>0</v>
      </c>
      <c r="Q203">
        <f>tblContacts2[[#This Row],[Name Match]]+tblContacts2[[#This Row],[Year Match]]</f>
        <v>0</v>
      </c>
    </row>
    <row r="204" spans="7:25" x14ac:dyDescent="0.25">
      <c r="G204" t="s">
        <v>366</v>
      </c>
      <c r="H204" s="3">
        <v>45322</v>
      </c>
      <c r="I204">
        <f>YEAR(tblContacts2[[#This Row],[Date]])</f>
        <v>2024</v>
      </c>
      <c r="J204" t="s">
        <v>367</v>
      </c>
      <c r="K204" s="1">
        <v>5555514047</v>
      </c>
      <c r="L204" t="s">
        <v>89</v>
      </c>
      <c r="M204" t="s">
        <v>8</v>
      </c>
      <c r="N204" t="b">
        <f>tblContacts2[[#This Row],[Customer Name]]=$B$5</f>
        <v>0</v>
      </c>
      <c r="O204" t="b">
        <f>tblContacts2[[#This Row],[Year]]&gt;=2023</f>
        <v>1</v>
      </c>
      <c r="P204">
        <f>tblContacts2[[#This Row],[Name Match]]*tblContacts2[[#This Row],[Year Match]]</f>
        <v>0</v>
      </c>
      <c r="Q204">
        <f>tblContacts2[[#This Row],[Name Match]]+tblContacts2[[#This Row],[Year Match]]</f>
        <v>1</v>
      </c>
    </row>
    <row r="205" spans="7:25" x14ac:dyDescent="0.25">
      <c r="G205" t="s">
        <v>82</v>
      </c>
      <c r="H205" s="3">
        <v>43893</v>
      </c>
      <c r="I205">
        <f>YEAR(tblContacts2[[#This Row],[Date]])</f>
        <v>2020</v>
      </c>
      <c r="J205" t="s">
        <v>368</v>
      </c>
      <c r="K205" s="1">
        <v>5555517188</v>
      </c>
      <c r="L205" t="s">
        <v>84</v>
      </c>
      <c r="M205" t="s">
        <v>8</v>
      </c>
      <c r="N205" t="b">
        <f>tblContacts2[[#This Row],[Customer Name]]=$B$5</f>
        <v>0</v>
      </c>
      <c r="O205" t="b">
        <f>tblContacts2[[#This Row],[Year]]&gt;=2023</f>
        <v>0</v>
      </c>
      <c r="P205">
        <f>tblContacts2[[#This Row],[Name Match]]*tblContacts2[[#This Row],[Year Match]]</f>
        <v>0</v>
      </c>
      <c r="Q205">
        <f>tblContacts2[[#This Row],[Name Match]]+tblContacts2[[#This Row],[Year Match]]</f>
        <v>0</v>
      </c>
    </row>
    <row r="206" spans="7:25" x14ac:dyDescent="0.25">
      <c r="G206" t="s">
        <v>369</v>
      </c>
      <c r="H206" s="3">
        <v>45279</v>
      </c>
      <c r="I206">
        <f>YEAR(tblContacts2[[#This Row],[Date]])</f>
        <v>2023</v>
      </c>
      <c r="J206" t="s">
        <v>370</v>
      </c>
      <c r="K206" s="1">
        <v>5555531047</v>
      </c>
      <c r="L206" t="s">
        <v>50</v>
      </c>
      <c r="M206" t="s">
        <v>8</v>
      </c>
      <c r="N206" t="b">
        <f>tblContacts2[[#This Row],[Customer Name]]=$B$5</f>
        <v>0</v>
      </c>
      <c r="O206" t="b">
        <f>tblContacts2[[#This Row],[Year]]&gt;=2023</f>
        <v>1</v>
      </c>
      <c r="P206">
        <f>tblContacts2[[#This Row],[Name Match]]*tblContacts2[[#This Row],[Year Match]]</f>
        <v>0</v>
      </c>
      <c r="Q206">
        <f>tblContacts2[[#This Row],[Name Match]]+tblContacts2[[#This Row],[Year Match]]</f>
        <v>1</v>
      </c>
    </row>
    <row r="207" spans="7:25" x14ac:dyDescent="0.25">
      <c r="G207" t="s">
        <v>371</v>
      </c>
      <c r="H207" s="3">
        <v>44374</v>
      </c>
      <c r="I207">
        <f>YEAR(tblContacts2[[#This Row],[Date]])</f>
        <v>2021</v>
      </c>
      <c r="J207" t="s">
        <v>372</v>
      </c>
      <c r="K207" s="1">
        <v>5555541285</v>
      </c>
      <c r="L207" t="s">
        <v>50</v>
      </c>
      <c r="M207" t="s">
        <v>8</v>
      </c>
      <c r="N207" t="b">
        <f>tblContacts2[[#This Row],[Customer Name]]=$B$5</f>
        <v>0</v>
      </c>
      <c r="O207" t="b">
        <f>tblContacts2[[#This Row],[Year]]&gt;=2023</f>
        <v>0</v>
      </c>
      <c r="P207">
        <f>tblContacts2[[#This Row],[Name Match]]*tblContacts2[[#This Row],[Year Match]]</f>
        <v>0</v>
      </c>
      <c r="Q207">
        <f>tblContacts2[[#This Row],[Name Match]]+tblContacts2[[#This Row],[Year Match]]</f>
        <v>0</v>
      </c>
    </row>
    <row r="208" spans="7:25" x14ac:dyDescent="0.25">
      <c r="G208" t="s">
        <v>93</v>
      </c>
      <c r="H208" s="3">
        <v>44887</v>
      </c>
      <c r="I208">
        <f>YEAR(tblContacts2[[#This Row],[Date]])</f>
        <v>2022</v>
      </c>
      <c r="J208" t="s">
        <v>373</v>
      </c>
      <c r="K208" s="1">
        <v>5555542841</v>
      </c>
      <c r="L208" t="s">
        <v>40</v>
      </c>
      <c r="M208" t="s">
        <v>8</v>
      </c>
      <c r="N208" t="b">
        <f>tblContacts2[[#This Row],[Customer Name]]=$B$5</f>
        <v>0</v>
      </c>
      <c r="O208" t="b">
        <f>tblContacts2[[#This Row],[Year]]&gt;=2023</f>
        <v>0</v>
      </c>
      <c r="P208">
        <f>tblContacts2[[#This Row],[Name Match]]*tblContacts2[[#This Row],[Year Match]]</f>
        <v>0</v>
      </c>
      <c r="Q208">
        <f>tblContacts2[[#This Row],[Name Match]]+tblContacts2[[#This Row],[Year Match]]</f>
        <v>0</v>
      </c>
    </row>
    <row r="209" spans="7:17" x14ac:dyDescent="0.25">
      <c r="G209" t="s">
        <v>90</v>
      </c>
      <c r="H209" s="3">
        <v>43969</v>
      </c>
      <c r="I209">
        <f>YEAR(tblContacts2[[#This Row],[Date]])</f>
        <v>2020</v>
      </c>
      <c r="J209" t="s">
        <v>374</v>
      </c>
      <c r="K209" s="1">
        <v>5555543828</v>
      </c>
      <c r="L209" t="s">
        <v>89</v>
      </c>
      <c r="M209" t="s">
        <v>8</v>
      </c>
      <c r="N209" t="b">
        <f>tblContacts2[[#This Row],[Customer Name]]=$B$5</f>
        <v>0</v>
      </c>
      <c r="O209" t="b">
        <f>tblContacts2[[#This Row],[Year]]&gt;=2023</f>
        <v>0</v>
      </c>
      <c r="P209">
        <f>tblContacts2[[#This Row],[Name Match]]*tblContacts2[[#This Row],[Year Match]]</f>
        <v>0</v>
      </c>
      <c r="Q209">
        <f>tblContacts2[[#This Row],[Name Match]]+tblContacts2[[#This Row],[Year Match]]</f>
        <v>0</v>
      </c>
    </row>
    <row r="210" spans="7:17" x14ac:dyDescent="0.25">
      <c r="G210" t="s">
        <v>375</v>
      </c>
      <c r="H210" s="3">
        <v>44074</v>
      </c>
      <c r="I210">
        <f>YEAR(tblContacts2[[#This Row],[Date]])</f>
        <v>2020</v>
      </c>
      <c r="J210" t="s">
        <v>376</v>
      </c>
      <c r="K210" s="1">
        <v>5555565157</v>
      </c>
      <c r="L210" t="s">
        <v>34</v>
      </c>
      <c r="M210" t="s">
        <v>12</v>
      </c>
      <c r="N210" t="b">
        <f>tblContacts2[[#This Row],[Customer Name]]=$B$5</f>
        <v>0</v>
      </c>
      <c r="O210" t="b">
        <f>tblContacts2[[#This Row],[Year]]&gt;=2023</f>
        <v>0</v>
      </c>
      <c r="P210">
        <f>tblContacts2[[#This Row],[Name Match]]*tblContacts2[[#This Row],[Year Match]]</f>
        <v>0</v>
      </c>
      <c r="Q210">
        <f>tblContacts2[[#This Row],[Name Match]]+tblContacts2[[#This Row],[Year Match]]</f>
        <v>0</v>
      </c>
    </row>
    <row r="211" spans="7:17" x14ac:dyDescent="0.25">
      <c r="G211" t="s">
        <v>262</v>
      </c>
      <c r="H211" s="3">
        <v>44644</v>
      </c>
      <c r="I211">
        <f>YEAR(tblContacts2[[#This Row],[Date]])</f>
        <v>2022</v>
      </c>
      <c r="J211" t="s">
        <v>377</v>
      </c>
      <c r="K211" s="1">
        <v>5555569215</v>
      </c>
      <c r="L211" t="s">
        <v>40</v>
      </c>
      <c r="M211" t="s">
        <v>8</v>
      </c>
      <c r="N211" t="b">
        <f>tblContacts2[[#This Row],[Customer Name]]=$B$5</f>
        <v>0</v>
      </c>
      <c r="O211" t="b">
        <f>tblContacts2[[#This Row],[Year]]&gt;=2023</f>
        <v>0</v>
      </c>
      <c r="P211">
        <f>tblContacts2[[#This Row],[Name Match]]*tblContacts2[[#This Row],[Year Match]]</f>
        <v>0</v>
      </c>
      <c r="Q211">
        <f>tblContacts2[[#This Row],[Name Match]]+tblContacts2[[#This Row],[Year Match]]</f>
        <v>0</v>
      </c>
    </row>
    <row r="212" spans="7:17" x14ac:dyDescent="0.25">
      <c r="G212" t="s">
        <v>212</v>
      </c>
      <c r="H212" s="3">
        <v>44648</v>
      </c>
      <c r="I212">
        <f>YEAR(tblContacts2[[#This Row],[Date]])</f>
        <v>2022</v>
      </c>
      <c r="J212" t="s">
        <v>378</v>
      </c>
      <c r="K212" s="1">
        <v>5555574775</v>
      </c>
      <c r="L212" t="s">
        <v>24</v>
      </c>
      <c r="M212" t="s">
        <v>12</v>
      </c>
      <c r="N212" t="b">
        <f>tblContacts2[[#This Row],[Customer Name]]=$B$5</f>
        <v>0</v>
      </c>
      <c r="O212" t="b">
        <f>tblContacts2[[#This Row],[Year]]&gt;=2023</f>
        <v>0</v>
      </c>
      <c r="P212">
        <f>tblContacts2[[#This Row],[Name Match]]*tblContacts2[[#This Row],[Year Match]]</f>
        <v>0</v>
      </c>
      <c r="Q212">
        <f>tblContacts2[[#This Row],[Name Match]]+tblContacts2[[#This Row],[Year Match]]</f>
        <v>0</v>
      </c>
    </row>
    <row r="213" spans="7:17" x14ac:dyDescent="0.25">
      <c r="G213" t="s">
        <v>379</v>
      </c>
      <c r="H213" s="3">
        <v>43972</v>
      </c>
      <c r="I213">
        <f>YEAR(tblContacts2[[#This Row],[Date]])</f>
        <v>2020</v>
      </c>
      <c r="J213" t="s">
        <v>380</v>
      </c>
      <c r="K213" s="1">
        <v>5555584792</v>
      </c>
      <c r="L213" t="s">
        <v>130</v>
      </c>
      <c r="M213" t="s">
        <v>8</v>
      </c>
      <c r="N213" t="b">
        <f>tblContacts2[[#This Row],[Customer Name]]=$B$5</f>
        <v>0</v>
      </c>
      <c r="O213" t="b">
        <f>tblContacts2[[#This Row],[Year]]&gt;=2023</f>
        <v>0</v>
      </c>
      <c r="P213">
        <f>tblContacts2[[#This Row],[Name Match]]*tblContacts2[[#This Row],[Year Match]]</f>
        <v>0</v>
      </c>
      <c r="Q213">
        <f>tblContacts2[[#This Row],[Name Match]]+tblContacts2[[#This Row],[Year Match]]</f>
        <v>0</v>
      </c>
    </row>
    <row r="214" spans="7:17" x14ac:dyDescent="0.25">
      <c r="G214" t="s">
        <v>381</v>
      </c>
      <c r="H214" s="3">
        <v>44173</v>
      </c>
      <c r="I214">
        <f>YEAR(tblContacts2[[#This Row],[Date]])</f>
        <v>2020</v>
      </c>
      <c r="J214" t="s">
        <v>286</v>
      </c>
      <c r="K214" s="1">
        <v>5555592039</v>
      </c>
      <c r="L214" t="s">
        <v>31</v>
      </c>
      <c r="M214" t="s">
        <v>12</v>
      </c>
      <c r="N214" t="b">
        <f>tblContacts2[[#This Row],[Customer Name]]=$B$5</f>
        <v>0</v>
      </c>
      <c r="O214" t="b">
        <f>tblContacts2[[#This Row],[Year]]&gt;=2023</f>
        <v>0</v>
      </c>
      <c r="P214">
        <f>tblContacts2[[#This Row],[Name Match]]*tblContacts2[[#This Row],[Year Match]]</f>
        <v>0</v>
      </c>
      <c r="Q214">
        <f>tblContacts2[[#This Row],[Name Match]]+tblContacts2[[#This Row],[Year Match]]</f>
        <v>0</v>
      </c>
    </row>
    <row r="215" spans="7:17" x14ac:dyDescent="0.25">
      <c r="G215" t="s">
        <v>214</v>
      </c>
      <c r="H215" s="3">
        <v>45252</v>
      </c>
      <c r="I215">
        <f>YEAR(tblContacts2[[#This Row],[Date]])</f>
        <v>2023</v>
      </c>
      <c r="J215" t="s">
        <v>382</v>
      </c>
      <c r="K215" s="1">
        <v>5555596201</v>
      </c>
      <c r="L215" t="s">
        <v>216</v>
      </c>
      <c r="M215" t="s">
        <v>217</v>
      </c>
      <c r="N215" t="b">
        <f>tblContacts2[[#This Row],[Customer Name]]=$B$5</f>
        <v>0</v>
      </c>
      <c r="O215" t="b">
        <f>tblContacts2[[#This Row],[Year]]&gt;=2023</f>
        <v>1</v>
      </c>
      <c r="P215">
        <f>tblContacts2[[#This Row],[Name Match]]*tblContacts2[[#This Row],[Year Match]]</f>
        <v>0</v>
      </c>
      <c r="Q215">
        <f>tblContacts2[[#This Row],[Name Match]]+tblContacts2[[#This Row],[Year Match]]</f>
        <v>1</v>
      </c>
    </row>
    <row r="216" spans="7:17" x14ac:dyDescent="0.25">
      <c r="G216" t="s">
        <v>256</v>
      </c>
      <c r="H216" s="3">
        <v>44028</v>
      </c>
      <c r="I216">
        <f>YEAR(tblContacts2[[#This Row],[Date]])</f>
        <v>2020</v>
      </c>
      <c r="J216" t="s">
        <v>383</v>
      </c>
      <c r="K216" s="1">
        <v>5555606782</v>
      </c>
      <c r="L216" t="s">
        <v>7</v>
      </c>
      <c r="M216" t="s">
        <v>8</v>
      </c>
      <c r="N216" t="b">
        <f>tblContacts2[[#This Row],[Customer Name]]=$B$5</f>
        <v>0</v>
      </c>
      <c r="O216" t="b">
        <f>tblContacts2[[#This Row],[Year]]&gt;=2023</f>
        <v>0</v>
      </c>
      <c r="P216">
        <f>tblContacts2[[#This Row],[Name Match]]*tblContacts2[[#This Row],[Year Match]]</f>
        <v>0</v>
      </c>
      <c r="Q216">
        <f>tblContacts2[[#This Row],[Name Match]]+tblContacts2[[#This Row],[Year Match]]</f>
        <v>0</v>
      </c>
    </row>
    <row r="217" spans="7:17" x14ac:dyDescent="0.25">
      <c r="G217" t="s">
        <v>304</v>
      </c>
      <c r="H217" s="3">
        <v>45237</v>
      </c>
      <c r="I217">
        <f>YEAR(tblContacts2[[#This Row],[Date]])</f>
        <v>2023</v>
      </c>
      <c r="J217" t="s">
        <v>384</v>
      </c>
      <c r="K217" s="1">
        <v>5555620239</v>
      </c>
      <c r="L217" t="s">
        <v>45</v>
      </c>
      <c r="M217" t="s">
        <v>8</v>
      </c>
      <c r="N217" t="b">
        <f>tblContacts2[[#This Row],[Customer Name]]=$B$5</f>
        <v>0</v>
      </c>
      <c r="O217" t="b">
        <f>tblContacts2[[#This Row],[Year]]&gt;=2023</f>
        <v>1</v>
      </c>
      <c r="P217">
        <f>tblContacts2[[#This Row],[Name Match]]*tblContacts2[[#This Row],[Year Match]]</f>
        <v>0</v>
      </c>
      <c r="Q217">
        <f>tblContacts2[[#This Row],[Name Match]]+tblContacts2[[#This Row],[Year Match]]</f>
        <v>1</v>
      </c>
    </row>
    <row r="218" spans="7:17" x14ac:dyDescent="0.25">
      <c r="G218" t="s">
        <v>369</v>
      </c>
      <c r="H218" s="3">
        <v>44717</v>
      </c>
      <c r="I218">
        <f>YEAR(tblContacts2[[#This Row],[Date]])</f>
        <v>2022</v>
      </c>
      <c r="J218" t="s">
        <v>385</v>
      </c>
      <c r="K218" s="1">
        <v>5555637066</v>
      </c>
      <c r="L218" t="s">
        <v>50</v>
      </c>
      <c r="M218" t="s">
        <v>8</v>
      </c>
      <c r="N218" t="b">
        <f>tblContacts2[[#This Row],[Customer Name]]=$B$5</f>
        <v>0</v>
      </c>
      <c r="O218" t="b">
        <f>tblContacts2[[#This Row],[Year]]&gt;=2023</f>
        <v>0</v>
      </c>
      <c r="P218">
        <f>tblContacts2[[#This Row],[Name Match]]*tblContacts2[[#This Row],[Year Match]]</f>
        <v>0</v>
      </c>
      <c r="Q218">
        <f>tblContacts2[[#This Row],[Name Match]]+tblContacts2[[#This Row],[Year Match]]</f>
        <v>0</v>
      </c>
    </row>
    <row r="219" spans="7:17" x14ac:dyDescent="0.25">
      <c r="G219" t="s">
        <v>386</v>
      </c>
      <c r="H219" s="3">
        <v>43889</v>
      </c>
      <c r="I219">
        <f>YEAR(tblContacts2[[#This Row],[Date]])</f>
        <v>2020</v>
      </c>
      <c r="J219" t="s">
        <v>387</v>
      </c>
      <c r="K219" s="1">
        <v>5555652879</v>
      </c>
      <c r="L219" t="s">
        <v>101</v>
      </c>
      <c r="M219" t="s">
        <v>8</v>
      </c>
      <c r="N219" t="b">
        <f>tblContacts2[[#This Row],[Customer Name]]=$B$5</f>
        <v>0</v>
      </c>
      <c r="O219" t="b">
        <f>tblContacts2[[#This Row],[Year]]&gt;=2023</f>
        <v>0</v>
      </c>
      <c r="P219">
        <f>tblContacts2[[#This Row],[Name Match]]*tblContacts2[[#This Row],[Year Match]]</f>
        <v>0</v>
      </c>
      <c r="Q219">
        <f>tblContacts2[[#This Row],[Name Match]]+tblContacts2[[#This Row],[Year Match]]</f>
        <v>0</v>
      </c>
    </row>
    <row r="220" spans="7:17" x14ac:dyDescent="0.25">
      <c r="G220" t="s">
        <v>71</v>
      </c>
      <c r="H220" s="3">
        <v>45191</v>
      </c>
      <c r="I220">
        <f>YEAR(tblContacts2[[#This Row],[Date]])</f>
        <v>2023</v>
      </c>
      <c r="J220" t="s">
        <v>388</v>
      </c>
      <c r="K220" s="1">
        <v>5555658439</v>
      </c>
      <c r="L220" t="s">
        <v>37</v>
      </c>
      <c r="M220" t="s">
        <v>8</v>
      </c>
      <c r="N220" t="b">
        <f>tblContacts2[[#This Row],[Customer Name]]=$B$5</f>
        <v>0</v>
      </c>
      <c r="O220" t="b">
        <f>tblContacts2[[#This Row],[Year]]&gt;=2023</f>
        <v>1</v>
      </c>
      <c r="P220">
        <f>tblContacts2[[#This Row],[Name Match]]*tblContacts2[[#This Row],[Year Match]]</f>
        <v>0</v>
      </c>
      <c r="Q220">
        <f>tblContacts2[[#This Row],[Name Match]]+tblContacts2[[#This Row],[Year Match]]</f>
        <v>1</v>
      </c>
    </row>
    <row r="221" spans="7:17" x14ac:dyDescent="0.25">
      <c r="G221" t="s">
        <v>389</v>
      </c>
      <c r="H221" s="3">
        <v>44421</v>
      </c>
      <c r="I221">
        <f>YEAR(tblContacts2[[#This Row],[Date]])</f>
        <v>2021</v>
      </c>
      <c r="J221" t="s">
        <v>390</v>
      </c>
      <c r="K221" s="1">
        <v>5555658760</v>
      </c>
      <c r="L221" t="s">
        <v>11</v>
      </c>
      <c r="M221" t="s">
        <v>12</v>
      </c>
      <c r="N221" t="b">
        <f>tblContacts2[[#This Row],[Customer Name]]=$B$5</f>
        <v>0</v>
      </c>
      <c r="O221" t="b">
        <f>tblContacts2[[#This Row],[Year]]&gt;=2023</f>
        <v>0</v>
      </c>
      <c r="P221">
        <f>tblContacts2[[#This Row],[Name Match]]*tblContacts2[[#This Row],[Year Match]]</f>
        <v>0</v>
      </c>
      <c r="Q221">
        <f>tblContacts2[[#This Row],[Name Match]]+tblContacts2[[#This Row],[Year Match]]</f>
        <v>0</v>
      </c>
    </row>
    <row r="222" spans="7:17" x14ac:dyDescent="0.25">
      <c r="G222" t="s">
        <v>153</v>
      </c>
      <c r="H222" s="3">
        <v>45044</v>
      </c>
      <c r="I222">
        <f>YEAR(tblContacts2[[#This Row],[Date]])</f>
        <v>2023</v>
      </c>
      <c r="J222" t="s">
        <v>391</v>
      </c>
      <c r="K222" s="1">
        <v>5555681050</v>
      </c>
      <c r="L222" t="s">
        <v>155</v>
      </c>
      <c r="M222" t="s">
        <v>8</v>
      </c>
      <c r="N222" t="b">
        <f>tblContacts2[[#This Row],[Customer Name]]=$B$5</f>
        <v>0</v>
      </c>
      <c r="O222" t="b">
        <f>tblContacts2[[#This Row],[Year]]&gt;=2023</f>
        <v>1</v>
      </c>
      <c r="P222">
        <f>tblContacts2[[#This Row],[Name Match]]*tblContacts2[[#This Row],[Year Match]]</f>
        <v>0</v>
      </c>
      <c r="Q222">
        <f>tblContacts2[[#This Row],[Name Match]]+tblContacts2[[#This Row],[Year Match]]</f>
        <v>1</v>
      </c>
    </row>
    <row r="223" spans="7:17" x14ac:dyDescent="0.25">
      <c r="G223" t="s">
        <v>392</v>
      </c>
      <c r="H223" s="3">
        <v>45468</v>
      </c>
      <c r="I223">
        <f>YEAR(tblContacts2[[#This Row],[Date]])</f>
        <v>2024</v>
      </c>
      <c r="J223" t="s">
        <v>393</v>
      </c>
      <c r="K223" s="1">
        <v>5555725992</v>
      </c>
      <c r="L223" t="s">
        <v>58</v>
      </c>
      <c r="M223" t="s">
        <v>8</v>
      </c>
      <c r="N223" t="b">
        <f>tblContacts2[[#This Row],[Customer Name]]=$B$5</f>
        <v>0</v>
      </c>
      <c r="O223" t="b">
        <f>tblContacts2[[#This Row],[Year]]&gt;=2023</f>
        <v>1</v>
      </c>
      <c r="P223">
        <f>tblContacts2[[#This Row],[Name Match]]*tblContacts2[[#This Row],[Year Match]]</f>
        <v>0</v>
      </c>
      <c r="Q223">
        <f>tblContacts2[[#This Row],[Name Match]]+tblContacts2[[#This Row],[Year Match]]</f>
        <v>1</v>
      </c>
    </row>
    <row r="224" spans="7:17" x14ac:dyDescent="0.25">
      <c r="G224" t="s">
        <v>394</v>
      </c>
      <c r="H224" s="3">
        <v>43853</v>
      </c>
      <c r="I224">
        <f>YEAR(tblContacts2[[#This Row],[Date]])</f>
        <v>2020</v>
      </c>
      <c r="J224" t="s">
        <v>395</v>
      </c>
      <c r="K224" s="1">
        <v>5555745665</v>
      </c>
      <c r="L224" t="s">
        <v>84</v>
      </c>
      <c r="M224" t="s">
        <v>8</v>
      </c>
      <c r="N224" t="b">
        <f>tblContacts2[[#This Row],[Customer Name]]=$B$5</f>
        <v>0</v>
      </c>
      <c r="O224" t="b">
        <f>tblContacts2[[#This Row],[Year]]&gt;=2023</f>
        <v>0</v>
      </c>
      <c r="P224">
        <f>tblContacts2[[#This Row],[Name Match]]*tblContacts2[[#This Row],[Year Match]]</f>
        <v>0</v>
      </c>
      <c r="Q224">
        <f>tblContacts2[[#This Row],[Name Match]]+tblContacts2[[#This Row],[Year Match]]</f>
        <v>0</v>
      </c>
    </row>
    <row r="225" spans="7:17" x14ac:dyDescent="0.25">
      <c r="G225" t="s">
        <v>195</v>
      </c>
      <c r="H225" s="3">
        <v>45142</v>
      </c>
      <c r="I225">
        <f>YEAR(tblContacts2[[#This Row],[Date]])</f>
        <v>2023</v>
      </c>
      <c r="J225" t="s">
        <v>396</v>
      </c>
      <c r="K225" s="1">
        <v>5555758004</v>
      </c>
      <c r="L225" t="s">
        <v>64</v>
      </c>
      <c r="M225" t="s">
        <v>8</v>
      </c>
      <c r="N225" t="b">
        <f>tblContacts2[[#This Row],[Customer Name]]=$B$5</f>
        <v>0</v>
      </c>
      <c r="O225" t="b">
        <f>tblContacts2[[#This Row],[Year]]&gt;=2023</f>
        <v>1</v>
      </c>
      <c r="P225">
        <f>tblContacts2[[#This Row],[Name Match]]*tblContacts2[[#This Row],[Year Match]]</f>
        <v>0</v>
      </c>
      <c r="Q225">
        <f>tblContacts2[[#This Row],[Name Match]]+tblContacts2[[#This Row],[Year Match]]</f>
        <v>1</v>
      </c>
    </row>
    <row r="226" spans="7:17" x14ac:dyDescent="0.25">
      <c r="G226" t="s">
        <v>167</v>
      </c>
      <c r="H226" s="3">
        <v>43961</v>
      </c>
      <c r="I226">
        <f>YEAR(tblContacts2[[#This Row],[Date]])</f>
        <v>2020</v>
      </c>
      <c r="J226" t="s">
        <v>397</v>
      </c>
      <c r="K226" s="1">
        <v>5555770114</v>
      </c>
      <c r="L226" t="s">
        <v>58</v>
      </c>
      <c r="M226" t="s">
        <v>8</v>
      </c>
      <c r="N226" t="b">
        <f>tblContacts2[[#This Row],[Customer Name]]=$B$5</f>
        <v>0</v>
      </c>
      <c r="O226" t="b">
        <f>tblContacts2[[#This Row],[Year]]&gt;=2023</f>
        <v>0</v>
      </c>
      <c r="P226">
        <f>tblContacts2[[#This Row],[Name Match]]*tblContacts2[[#This Row],[Year Match]]</f>
        <v>0</v>
      </c>
      <c r="Q226">
        <f>tblContacts2[[#This Row],[Name Match]]+tblContacts2[[#This Row],[Year Match]]</f>
        <v>0</v>
      </c>
    </row>
    <row r="227" spans="7:17" x14ac:dyDescent="0.25">
      <c r="G227" t="s">
        <v>398</v>
      </c>
      <c r="H227" s="3">
        <v>44846</v>
      </c>
      <c r="I227">
        <f>YEAR(tblContacts2[[#This Row],[Date]])</f>
        <v>2022</v>
      </c>
      <c r="J227" t="s">
        <v>399</v>
      </c>
      <c r="K227" s="1">
        <v>5555771174</v>
      </c>
      <c r="L227" t="s">
        <v>34</v>
      </c>
      <c r="M227" t="s">
        <v>12</v>
      </c>
      <c r="N227" t="b">
        <f>tblContacts2[[#This Row],[Customer Name]]=$B$5</f>
        <v>0</v>
      </c>
      <c r="O227" t="b">
        <f>tblContacts2[[#This Row],[Year]]&gt;=2023</f>
        <v>0</v>
      </c>
      <c r="P227">
        <f>tblContacts2[[#This Row],[Name Match]]*tblContacts2[[#This Row],[Year Match]]</f>
        <v>0</v>
      </c>
      <c r="Q227">
        <f>tblContacts2[[#This Row],[Name Match]]+tblContacts2[[#This Row],[Year Match]]</f>
        <v>0</v>
      </c>
    </row>
    <row r="228" spans="7:17" x14ac:dyDescent="0.25">
      <c r="G228" t="s">
        <v>228</v>
      </c>
      <c r="H228" s="3">
        <v>44778</v>
      </c>
      <c r="I228">
        <f>YEAR(tblContacts2[[#This Row],[Date]])</f>
        <v>2022</v>
      </c>
      <c r="J228" t="s">
        <v>400</v>
      </c>
      <c r="K228" s="1">
        <v>5555821501</v>
      </c>
      <c r="L228" t="s">
        <v>61</v>
      </c>
      <c r="M228" t="s">
        <v>12</v>
      </c>
      <c r="N228" t="b">
        <f>tblContacts2[[#This Row],[Customer Name]]=$B$5</f>
        <v>0</v>
      </c>
      <c r="O228" t="b">
        <f>tblContacts2[[#This Row],[Year]]&gt;=2023</f>
        <v>0</v>
      </c>
      <c r="P228">
        <f>tblContacts2[[#This Row],[Name Match]]*tblContacts2[[#This Row],[Year Match]]</f>
        <v>0</v>
      </c>
      <c r="Q228">
        <f>tblContacts2[[#This Row],[Name Match]]+tblContacts2[[#This Row],[Year Match]]</f>
        <v>0</v>
      </c>
    </row>
    <row r="229" spans="7:17" x14ac:dyDescent="0.25">
      <c r="G229" t="s">
        <v>292</v>
      </c>
      <c r="H229" s="3">
        <v>45466</v>
      </c>
      <c r="I229">
        <f>YEAR(tblContacts2[[#This Row],[Date]])</f>
        <v>2024</v>
      </c>
      <c r="J229" t="s">
        <v>401</v>
      </c>
      <c r="K229" s="1">
        <v>5555845354</v>
      </c>
      <c r="L229" t="s">
        <v>50</v>
      </c>
      <c r="M229" t="s">
        <v>8</v>
      </c>
      <c r="N229" t="b">
        <f>tblContacts2[[#This Row],[Customer Name]]=$B$5</f>
        <v>0</v>
      </c>
      <c r="O229" t="b">
        <f>tblContacts2[[#This Row],[Year]]&gt;=2023</f>
        <v>1</v>
      </c>
      <c r="P229">
        <f>tblContacts2[[#This Row],[Name Match]]*tblContacts2[[#This Row],[Year Match]]</f>
        <v>0</v>
      </c>
      <c r="Q229">
        <f>tblContacts2[[#This Row],[Name Match]]+tblContacts2[[#This Row],[Year Match]]</f>
        <v>1</v>
      </c>
    </row>
    <row r="230" spans="7:17" x14ac:dyDescent="0.25">
      <c r="G230" t="s">
        <v>71</v>
      </c>
      <c r="H230" s="3">
        <v>45472</v>
      </c>
      <c r="I230">
        <f>YEAR(tblContacts2[[#This Row],[Date]])</f>
        <v>2024</v>
      </c>
      <c r="J230" t="s">
        <v>402</v>
      </c>
      <c r="K230" s="1">
        <v>5555854894</v>
      </c>
      <c r="L230" t="s">
        <v>37</v>
      </c>
      <c r="M230" t="s">
        <v>8</v>
      </c>
      <c r="N230" t="b">
        <f>tblContacts2[[#This Row],[Customer Name]]=$B$5</f>
        <v>0</v>
      </c>
      <c r="O230" t="b">
        <f>tblContacts2[[#This Row],[Year]]&gt;=2023</f>
        <v>1</v>
      </c>
      <c r="P230">
        <f>tblContacts2[[#This Row],[Name Match]]*tblContacts2[[#This Row],[Year Match]]</f>
        <v>0</v>
      </c>
      <c r="Q230">
        <f>tblContacts2[[#This Row],[Name Match]]+tblContacts2[[#This Row],[Year Match]]</f>
        <v>1</v>
      </c>
    </row>
    <row r="231" spans="7:17" x14ac:dyDescent="0.25">
      <c r="G231" t="s">
        <v>358</v>
      </c>
      <c r="H231" s="3">
        <v>44434</v>
      </c>
      <c r="I231">
        <f>YEAR(tblContacts2[[#This Row],[Date]])</f>
        <v>2021</v>
      </c>
      <c r="J231" t="s">
        <v>403</v>
      </c>
      <c r="K231" s="1">
        <v>5555870995</v>
      </c>
      <c r="L231" t="s">
        <v>47</v>
      </c>
      <c r="M231" t="s">
        <v>8</v>
      </c>
      <c r="N231" t="b">
        <f>tblContacts2[[#This Row],[Customer Name]]=$B$5</f>
        <v>0</v>
      </c>
      <c r="O231" t="b">
        <f>tblContacts2[[#This Row],[Year]]&gt;=2023</f>
        <v>0</v>
      </c>
      <c r="P231">
        <f>tblContacts2[[#This Row],[Name Match]]*tblContacts2[[#This Row],[Year Match]]</f>
        <v>0</v>
      </c>
      <c r="Q231">
        <f>tblContacts2[[#This Row],[Name Match]]+tblContacts2[[#This Row],[Year Match]]</f>
        <v>0</v>
      </c>
    </row>
    <row r="232" spans="7:17" x14ac:dyDescent="0.25">
      <c r="G232" t="s">
        <v>99</v>
      </c>
      <c r="H232" s="3">
        <v>45405</v>
      </c>
      <c r="I232">
        <f>YEAR(tblContacts2[[#This Row],[Date]])</f>
        <v>2024</v>
      </c>
      <c r="J232" t="s">
        <v>404</v>
      </c>
      <c r="K232" s="1">
        <v>5555900745</v>
      </c>
      <c r="L232" t="s">
        <v>101</v>
      </c>
      <c r="M232" t="s">
        <v>8</v>
      </c>
      <c r="N232" t="b">
        <f>tblContacts2[[#This Row],[Customer Name]]=$B$5</f>
        <v>0</v>
      </c>
      <c r="O232" t="b">
        <f>tblContacts2[[#This Row],[Year]]&gt;=2023</f>
        <v>1</v>
      </c>
      <c r="P232">
        <f>tblContacts2[[#This Row],[Name Match]]*tblContacts2[[#This Row],[Year Match]]</f>
        <v>0</v>
      </c>
      <c r="Q232">
        <f>tblContacts2[[#This Row],[Name Match]]+tblContacts2[[#This Row],[Year Match]]</f>
        <v>1</v>
      </c>
    </row>
    <row r="233" spans="7:17" x14ac:dyDescent="0.25">
      <c r="G233" t="s">
        <v>35</v>
      </c>
      <c r="H233" s="3">
        <v>44366</v>
      </c>
      <c r="I233">
        <f>YEAR(tblContacts2[[#This Row],[Date]])</f>
        <v>2021</v>
      </c>
      <c r="J233" t="s">
        <v>405</v>
      </c>
      <c r="K233" s="1">
        <v>5555905750</v>
      </c>
      <c r="L233" t="s">
        <v>37</v>
      </c>
      <c r="M233" t="s">
        <v>8</v>
      </c>
      <c r="N233" t="b">
        <f>tblContacts2[[#This Row],[Customer Name]]=$B$5</f>
        <v>0</v>
      </c>
      <c r="O233" t="b">
        <f>tblContacts2[[#This Row],[Year]]&gt;=2023</f>
        <v>0</v>
      </c>
      <c r="P233">
        <f>tblContacts2[[#This Row],[Name Match]]*tblContacts2[[#This Row],[Year Match]]</f>
        <v>0</v>
      </c>
      <c r="Q233">
        <f>tblContacts2[[#This Row],[Name Match]]+tblContacts2[[#This Row],[Year Match]]</f>
        <v>0</v>
      </c>
    </row>
    <row r="234" spans="7:17" x14ac:dyDescent="0.25">
      <c r="G234" t="s">
        <v>371</v>
      </c>
      <c r="H234" s="3">
        <v>44084</v>
      </c>
      <c r="I234">
        <f>YEAR(tblContacts2[[#This Row],[Date]])</f>
        <v>2020</v>
      </c>
      <c r="J234" t="s">
        <v>406</v>
      </c>
      <c r="K234" s="1">
        <v>5555916341</v>
      </c>
      <c r="L234" t="s">
        <v>50</v>
      </c>
      <c r="M234" t="s">
        <v>8</v>
      </c>
      <c r="N234" t="b">
        <f>tblContacts2[[#This Row],[Customer Name]]=$B$5</f>
        <v>0</v>
      </c>
      <c r="O234" t="b">
        <f>tblContacts2[[#This Row],[Year]]&gt;=2023</f>
        <v>0</v>
      </c>
      <c r="P234">
        <f>tblContacts2[[#This Row],[Name Match]]*tblContacts2[[#This Row],[Year Match]]</f>
        <v>0</v>
      </c>
      <c r="Q234">
        <f>tblContacts2[[#This Row],[Name Match]]+tblContacts2[[#This Row],[Year Match]]</f>
        <v>0</v>
      </c>
    </row>
    <row r="235" spans="7:17" x14ac:dyDescent="0.25">
      <c r="G235" t="s">
        <v>271</v>
      </c>
      <c r="H235" s="3">
        <v>44683</v>
      </c>
      <c r="I235">
        <f>YEAR(tblContacts2[[#This Row],[Date]])</f>
        <v>2022</v>
      </c>
      <c r="J235" t="s">
        <v>407</v>
      </c>
      <c r="K235" s="1">
        <v>5555951020</v>
      </c>
      <c r="L235" t="s">
        <v>18</v>
      </c>
      <c r="M235" t="s">
        <v>12</v>
      </c>
      <c r="N235" t="b">
        <f>tblContacts2[[#This Row],[Customer Name]]=$B$5</f>
        <v>0</v>
      </c>
      <c r="O235" t="b">
        <f>tblContacts2[[#This Row],[Year]]&gt;=2023</f>
        <v>0</v>
      </c>
      <c r="P235">
        <f>tblContacts2[[#This Row],[Name Match]]*tblContacts2[[#This Row],[Year Match]]</f>
        <v>0</v>
      </c>
      <c r="Q235">
        <f>tblContacts2[[#This Row],[Name Match]]+tblContacts2[[#This Row],[Year Match]]</f>
        <v>0</v>
      </c>
    </row>
    <row r="236" spans="7:17" x14ac:dyDescent="0.25">
      <c r="G236" t="s">
        <v>408</v>
      </c>
      <c r="H236" s="3">
        <v>44487</v>
      </c>
      <c r="I236">
        <f>YEAR(tblContacts2[[#This Row],[Date]])</f>
        <v>2021</v>
      </c>
      <c r="J236" t="s">
        <v>409</v>
      </c>
      <c r="K236" s="1">
        <v>5555960721</v>
      </c>
      <c r="L236" t="s">
        <v>120</v>
      </c>
      <c r="M236" t="s">
        <v>8</v>
      </c>
      <c r="N236" t="b">
        <f>tblContacts2[[#This Row],[Customer Name]]=$B$5</f>
        <v>0</v>
      </c>
      <c r="O236" t="b">
        <f>tblContacts2[[#This Row],[Year]]&gt;=2023</f>
        <v>0</v>
      </c>
      <c r="P236">
        <f>tblContacts2[[#This Row],[Name Match]]*tblContacts2[[#This Row],[Year Match]]</f>
        <v>0</v>
      </c>
      <c r="Q236">
        <f>tblContacts2[[#This Row],[Name Match]]+tblContacts2[[#This Row],[Year Match]]</f>
        <v>0</v>
      </c>
    </row>
    <row r="237" spans="7:17" x14ac:dyDescent="0.25">
      <c r="G237" t="s">
        <v>265</v>
      </c>
      <c r="H237" s="3">
        <v>44278</v>
      </c>
      <c r="I237">
        <f>YEAR(tblContacts2[[#This Row],[Date]])</f>
        <v>2021</v>
      </c>
      <c r="J237" t="s">
        <v>410</v>
      </c>
      <c r="K237" s="1">
        <v>5555967593</v>
      </c>
      <c r="L237" t="s">
        <v>34</v>
      </c>
      <c r="M237" t="s">
        <v>12</v>
      </c>
      <c r="N237" t="b">
        <f>tblContacts2[[#This Row],[Customer Name]]=$B$5</f>
        <v>0</v>
      </c>
      <c r="O237" t="b">
        <f>tblContacts2[[#This Row],[Year]]&gt;=2023</f>
        <v>0</v>
      </c>
      <c r="P237">
        <f>tblContacts2[[#This Row],[Name Match]]*tblContacts2[[#This Row],[Year Match]]</f>
        <v>0</v>
      </c>
      <c r="Q237">
        <f>tblContacts2[[#This Row],[Name Match]]+tblContacts2[[#This Row],[Year Match]]</f>
        <v>0</v>
      </c>
    </row>
    <row r="238" spans="7:17" x14ac:dyDescent="0.25">
      <c r="G238" t="s">
        <v>411</v>
      </c>
      <c r="H238" s="3">
        <v>43884</v>
      </c>
      <c r="I238">
        <f>YEAR(tblContacts2[[#This Row],[Date]])</f>
        <v>2020</v>
      </c>
      <c r="J238" t="s">
        <v>412</v>
      </c>
      <c r="K238" s="1">
        <v>5555980518</v>
      </c>
      <c r="L238" t="s">
        <v>120</v>
      </c>
      <c r="M238" t="s">
        <v>8</v>
      </c>
      <c r="N238" t="b">
        <f>tblContacts2[[#This Row],[Customer Name]]=$B$5</f>
        <v>0</v>
      </c>
      <c r="O238" t="b">
        <f>tblContacts2[[#This Row],[Year]]&gt;=2023</f>
        <v>0</v>
      </c>
      <c r="P238">
        <f>tblContacts2[[#This Row],[Name Match]]*tblContacts2[[#This Row],[Year Match]]</f>
        <v>0</v>
      </c>
      <c r="Q238">
        <f>tblContacts2[[#This Row],[Name Match]]+tblContacts2[[#This Row],[Year Match]]</f>
        <v>0</v>
      </c>
    </row>
    <row r="239" spans="7:17" x14ac:dyDescent="0.25">
      <c r="G239" t="s">
        <v>126</v>
      </c>
      <c r="H239" s="3">
        <v>44461</v>
      </c>
      <c r="I239">
        <f>YEAR(tblContacts2[[#This Row],[Date]])</f>
        <v>2021</v>
      </c>
      <c r="J239" t="s">
        <v>413</v>
      </c>
      <c r="K239" s="1">
        <v>5555995660</v>
      </c>
      <c r="L239" t="s">
        <v>7</v>
      </c>
      <c r="M239" t="s">
        <v>8</v>
      </c>
      <c r="N239" t="b">
        <f>tblContacts2[[#This Row],[Customer Name]]=$B$5</f>
        <v>0</v>
      </c>
      <c r="O239" t="b">
        <f>tblContacts2[[#This Row],[Year]]&gt;=2023</f>
        <v>0</v>
      </c>
      <c r="P239">
        <f>tblContacts2[[#This Row],[Name Match]]*tblContacts2[[#This Row],[Year Match]]</f>
        <v>0</v>
      </c>
      <c r="Q239">
        <f>tblContacts2[[#This Row],[Name Match]]+tblContacts2[[#This Row],[Year Match]]</f>
        <v>0</v>
      </c>
    </row>
    <row r="240" spans="7:17" x14ac:dyDescent="0.25">
      <c r="G240" t="s">
        <v>35</v>
      </c>
      <c r="H240" s="3">
        <v>45426</v>
      </c>
      <c r="I240">
        <f>YEAR(tblContacts2[[#This Row],[Date]])</f>
        <v>2024</v>
      </c>
      <c r="J240" t="s">
        <v>414</v>
      </c>
      <c r="K240" s="1">
        <v>5556010313</v>
      </c>
      <c r="L240" t="s">
        <v>37</v>
      </c>
      <c r="M240" t="s">
        <v>8</v>
      </c>
      <c r="N240" t="b">
        <f>tblContacts2[[#This Row],[Customer Name]]=$B$5</f>
        <v>0</v>
      </c>
      <c r="O240" t="b">
        <f>tblContacts2[[#This Row],[Year]]&gt;=2023</f>
        <v>1</v>
      </c>
      <c r="P240">
        <f>tblContacts2[[#This Row],[Name Match]]*tblContacts2[[#This Row],[Year Match]]</f>
        <v>0</v>
      </c>
      <c r="Q240">
        <f>tblContacts2[[#This Row],[Name Match]]+tblContacts2[[#This Row],[Year Match]]</f>
        <v>1</v>
      </c>
    </row>
    <row r="241" spans="7:17" x14ac:dyDescent="0.25">
      <c r="G241" t="s">
        <v>415</v>
      </c>
      <c r="H241" s="3">
        <v>44476</v>
      </c>
      <c r="I241">
        <f>YEAR(tblContacts2[[#This Row],[Date]])</f>
        <v>2021</v>
      </c>
      <c r="J241" t="s">
        <v>416</v>
      </c>
      <c r="K241" s="1">
        <v>5556045406</v>
      </c>
      <c r="L241" t="s">
        <v>110</v>
      </c>
      <c r="M241" t="s">
        <v>8</v>
      </c>
      <c r="N241" t="b">
        <f>tblContacts2[[#This Row],[Customer Name]]=$B$5</f>
        <v>0</v>
      </c>
      <c r="O241" t="b">
        <f>tblContacts2[[#This Row],[Year]]&gt;=2023</f>
        <v>0</v>
      </c>
      <c r="P241">
        <f>tblContacts2[[#This Row],[Name Match]]*tblContacts2[[#This Row],[Year Match]]</f>
        <v>0</v>
      </c>
      <c r="Q241">
        <f>tblContacts2[[#This Row],[Name Match]]+tblContacts2[[#This Row],[Year Match]]</f>
        <v>0</v>
      </c>
    </row>
    <row r="242" spans="7:17" x14ac:dyDescent="0.25">
      <c r="G242" t="s">
        <v>145</v>
      </c>
      <c r="H242" s="3">
        <v>45130</v>
      </c>
      <c r="I242">
        <f>YEAR(tblContacts2[[#This Row],[Date]])</f>
        <v>2023</v>
      </c>
      <c r="J242" t="s">
        <v>417</v>
      </c>
      <c r="K242" s="1">
        <v>5556057563</v>
      </c>
      <c r="L242" t="s">
        <v>64</v>
      </c>
      <c r="M242" t="s">
        <v>8</v>
      </c>
      <c r="N242" t="b">
        <f>tblContacts2[[#This Row],[Customer Name]]=$B$5</f>
        <v>0</v>
      </c>
      <c r="O242" t="b">
        <f>tblContacts2[[#This Row],[Year]]&gt;=2023</f>
        <v>1</v>
      </c>
      <c r="P242">
        <f>tblContacts2[[#This Row],[Name Match]]*tblContacts2[[#This Row],[Year Match]]</f>
        <v>0</v>
      </c>
      <c r="Q242">
        <f>tblContacts2[[#This Row],[Name Match]]+tblContacts2[[#This Row],[Year Match]]</f>
        <v>1</v>
      </c>
    </row>
    <row r="243" spans="7:17" x14ac:dyDescent="0.25">
      <c r="G243" t="s">
        <v>201</v>
      </c>
      <c r="H243" s="3">
        <v>45154</v>
      </c>
      <c r="I243">
        <f>YEAR(tblContacts2[[#This Row],[Date]])</f>
        <v>2023</v>
      </c>
      <c r="J243" t="s">
        <v>418</v>
      </c>
      <c r="K243" s="1">
        <v>5556059651</v>
      </c>
      <c r="L243" t="s">
        <v>203</v>
      </c>
      <c r="M243" t="s">
        <v>12</v>
      </c>
      <c r="N243" t="b">
        <f>tblContacts2[[#This Row],[Customer Name]]=$B$5</f>
        <v>0</v>
      </c>
      <c r="O243" t="b">
        <f>tblContacts2[[#This Row],[Year]]&gt;=2023</f>
        <v>1</v>
      </c>
      <c r="P243">
        <f>tblContacts2[[#This Row],[Name Match]]*tblContacts2[[#This Row],[Year Match]]</f>
        <v>0</v>
      </c>
      <c r="Q243">
        <f>tblContacts2[[#This Row],[Name Match]]+tblContacts2[[#This Row],[Year Match]]</f>
        <v>1</v>
      </c>
    </row>
    <row r="244" spans="7:17" x14ac:dyDescent="0.25">
      <c r="G244" t="s">
        <v>48</v>
      </c>
      <c r="H244" s="3">
        <v>44215</v>
      </c>
      <c r="I244">
        <f>YEAR(tblContacts2[[#This Row],[Date]])</f>
        <v>2021</v>
      </c>
      <c r="J244" t="s">
        <v>419</v>
      </c>
      <c r="K244" s="1">
        <v>5556078748</v>
      </c>
      <c r="L244" t="s">
        <v>50</v>
      </c>
      <c r="M244" t="s">
        <v>8</v>
      </c>
      <c r="N244" t="b">
        <f>tblContacts2[[#This Row],[Customer Name]]=$B$5</f>
        <v>0</v>
      </c>
      <c r="O244" t="b">
        <f>tblContacts2[[#This Row],[Year]]&gt;=2023</f>
        <v>0</v>
      </c>
      <c r="P244">
        <f>tblContacts2[[#This Row],[Name Match]]*tblContacts2[[#This Row],[Year Match]]</f>
        <v>0</v>
      </c>
      <c r="Q244">
        <f>tblContacts2[[#This Row],[Name Match]]+tblContacts2[[#This Row],[Year Match]]</f>
        <v>0</v>
      </c>
    </row>
    <row r="245" spans="7:17" x14ac:dyDescent="0.25">
      <c r="G245" t="s">
        <v>709</v>
      </c>
      <c r="H245" s="3">
        <v>44994</v>
      </c>
      <c r="I245">
        <f>YEAR(tblContacts2[[#This Row],[Date]])</f>
        <v>2023</v>
      </c>
      <c r="J245" t="s">
        <v>420</v>
      </c>
      <c r="K245" s="1">
        <v>5556090430</v>
      </c>
      <c r="L245" t="s">
        <v>18</v>
      </c>
      <c r="M245" t="s">
        <v>12</v>
      </c>
      <c r="N245" t="b">
        <f>tblContacts2[[#This Row],[Customer Name]]=$B$5</f>
        <v>0</v>
      </c>
      <c r="O245" t="b">
        <f>tblContacts2[[#This Row],[Year]]&gt;=2023</f>
        <v>1</v>
      </c>
      <c r="P245">
        <f>tblContacts2[[#This Row],[Name Match]]*tblContacts2[[#This Row],[Year Match]]</f>
        <v>0</v>
      </c>
      <c r="Q245">
        <f>tblContacts2[[#This Row],[Name Match]]+tblContacts2[[#This Row],[Year Match]]</f>
        <v>1</v>
      </c>
    </row>
    <row r="246" spans="7:17" x14ac:dyDescent="0.25">
      <c r="G246" t="s">
        <v>316</v>
      </c>
      <c r="H246" s="3">
        <v>44156</v>
      </c>
      <c r="I246">
        <f>YEAR(tblContacts2[[#This Row],[Date]])</f>
        <v>2020</v>
      </c>
      <c r="J246" t="s">
        <v>421</v>
      </c>
      <c r="K246" s="1">
        <v>5556123268</v>
      </c>
      <c r="L246" t="s">
        <v>203</v>
      </c>
      <c r="M246" t="s">
        <v>12</v>
      </c>
      <c r="N246" t="b">
        <f>tblContacts2[[#This Row],[Customer Name]]=$B$5</f>
        <v>0</v>
      </c>
      <c r="O246" t="b">
        <f>tblContacts2[[#This Row],[Year]]&gt;=2023</f>
        <v>0</v>
      </c>
      <c r="P246">
        <f>tblContacts2[[#This Row],[Name Match]]*tblContacts2[[#This Row],[Year Match]]</f>
        <v>0</v>
      </c>
      <c r="Q246">
        <f>tblContacts2[[#This Row],[Name Match]]+tblContacts2[[#This Row],[Year Match]]</f>
        <v>0</v>
      </c>
    </row>
    <row r="247" spans="7:17" x14ac:dyDescent="0.25">
      <c r="G247" t="s">
        <v>422</v>
      </c>
      <c r="H247" s="3">
        <v>43941</v>
      </c>
      <c r="I247">
        <f>YEAR(tblContacts2[[#This Row],[Date]])</f>
        <v>2020</v>
      </c>
      <c r="J247" t="s">
        <v>423</v>
      </c>
      <c r="K247" s="1">
        <v>5556133958</v>
      </c>
      <c r="L247" t="s">
        <v>89</v>
      </c>
      <c r="M247" t="s">
        <v>8</v>
      </c>
      <c r="N247" t="b">
        <f>tblContacts2[[#This Row],[Customer Name]]=$B$5</f>
        <v>0</v>
      </c>
      <c r="O247" t="b">
        <f>tblContacts2[[#This Row],[Year]]&gt;=2023</f>
        <v>0</v>
      </c>
      <c r="P247">
        <f>tblContacts2[[#This Row],[Name Match]]*tblContacts2[[#This Row],[Year Match]]</f>
        <v>0</v>
      </c>
      <c r="Q247">
        <f>tblContacts2[[#This Row],[Name Match]]+tblContacts2[[#This Row],[Year Match]]</f>
        <v>0</v>
      </c>
    </row>
    <row r="248" spans="7:17" x14ac:dyDescent="0.25">
      <c r="G248" t="s">
        <v>424</v>
      </c>
      <c r="H248" s="3">
        <v>44596</v>
      </c>
      <c r="I248">
        <f>YEAR(tblContacts2[[#This Row],[Date]])</f>
        <v>2022</v>
      </c>
      <c r="J248" t="s">
        <v>425</v>
      </c>
      <c r="K248" s="1">
        <v>5556137341</v>
      </c>
      <c r="L248" t="s">
        <v>45</v>
      </c>
      <c r="M248" t="s">
        <v>8</v>
      </c>
      <c r="N248" t="b">
        <f>tblContacts2[[#This Row],[Customer Name]]=$B$5</f>
        <v>0</v>
      </c>
      <c r="O248" t="b">
        <f>tblContacts2[[#This Row],[Year]]&gt;=2023</f>
        <v>0</v>
      </c>
      <c r="P248">
        <f>tblContacts2[[#This Row],[Name Match]]*tblContacts2[[#This Row],[Year Match]]</f>
        <v>0</v>
      </c>
      <c r="Q248">
        <f>tblContacts2[[#This Row],[Name Match]]+tblContacts2[[#This Row],[Year Match]]</f>
        <v>0</v>
      </c>
    </row>
    <row r="249" spans="7:17" x14ac:dyDescent="0.25">
      <c r="G249" t="s">
        <v>95</v>
      </c>
      <c r="H249" s="3">
        <v>44467</v>
      </c>
      <c r="I249">
        <f>YEAR(tblContacts2[[#This Row],[Date]])</f>
        <v>2021</v>
      </c>
      <c r="J249" t="s">
        <v>426</v>
      </c>
      <c r="K249" s="1">
        <v>5556143811</v>
      </c>
      <c r="L249" t="s">
        <v>7</v>
      </c>
      <c r="M249" t="s">
        <v>8</v>
      </c>
      <c r="N249" t="b">
        <f>tblContacts2[[#This Row],[Customer Name]]=$B$5</f>
        <v>0</v>
      </c>
      <c r="O249" t="b">
        <f>tblContacts2[[#This Row],[Year]]&gt;=2023</f>
        <v>0</v>
      </c>
      <c r="P249">
        <f>tblContacts2[[#This Row],[Name Match]]*tblContacts2[[#This Row],[Year Match]]</f>
        <v>0</v>
      </c>
      <c r="Q249">
        <f>tblContacts2[[#This Row],[Name Match]]+tblContacts2[[#This Row],[Year Match]]</f>
        <v>0</v>
      </c>
    </row>
    <row r="250" spans="7:17" x14ac:dyDescent="0.25">
      <c r="G250" t="s">
        <v>321</v>
      </c>
      <c r="H250" s="3">
        <v>44904</v>
      </c>
      <c r="I250">
        <f>YEAR(tblContacts2[[#This Row],[Date]])</f>
        <v>2022</v>
      </c>
      <c r="J250" t="s">
        <v>427</v>
      </c>
      <c r="K250" s="1">
        <v>5556145451</v>
      </c>
      <c r="L250" t="s">
        <v>18</v>
      </c>
      <c r="M250" t="s">
        <v>12</v>
      </c>
      <c r="N250" t="b">
        <f>tblContacts2[[#This Row],[Customer Name]]=$B$5</f>
        <v>0</v>
      </c>
      <c r="O250" t="b">
        <f>tblContacts2[[#This Row],[Year]]&gt;=2023</f>
        <v>0</v>
      </c>
      <c r="P250">
        <f>tblContacts2[[#This Row],[Name Match]]*tblContacts2[[#This Row],[Year Match]]</f>
        <v>0</v>
      </c>
      <c r="Q250">
        <f>tblContacts2[[#This Row],[Name Match]]+tblContacts2[[#This Row],[Year Match]]</f>
        <v>0</v>
      </c>
    </row>
    <row r="251" spans="7:17" x14ac:dyDescent="0.25">
      <c r="G251" t="s">
        <v>336</v>
      </c>
      <c r="H251" s="3">
        <v>44134</v>
      </c>
      <c r="I251">
        <f>YEAR(tblContacts2[[#This Row],[Date]])</f>
        <v>2020</v>
      </c>
      <c r="J251" t="s">
        <v>428</v>
      </c>
      <c r="K251" s="1">
        <v>5556150665</v>
      </c>
      <c r="L251" t="s">
        <v>34</v>
      </c>
      <c r="M251" t="s">
        <v>12</v>
      </c>
      <c r="N251" t="b">
        <f>tblContacts2[[#This Row],[Customer Name]]=$B$5</f>
        <v>0</v>
      </c>
      <c r="O251" t="b">
        <f>tblContacts2[[#This Row],[Year]]&gt;=2023</f>
        <v>0</v>
      </c>
      <c r="P251">
        <f>tblContacts2[[#This Row],[Name Match]]*tblContacts2[[#This Row],[Year Match]]</f>
        <v>0</v>
      </c>
      <c r="Q251">
        <f>tblContacts2[[#This Row],[Name Match]]+tblContacts2[[#This Row],[Year Match]]</f>
        <v>0</v>
      </c>
    </row>
    <row r="252" spans="7:17" x14ac:dyDescent="0.25">
      <c r="G252" t="s">
        <v>429</v>
      </c>
      <c r="H252" s="3">
        <v>44280</v>
      </c>
      <c r="I252">
        <f>YEAR(tblContacts2[[#This Row],[Date]])</f>
        <v>2021</v>
      </c>
      <c r="J252" t="s">
        <v>430</v>
      </c>
      <c r="K252" s="1">
        <v>5556171461</v>
      </c>
      <c r="L252" t="s">
        <v>11</v>
      </c>
      <c r="M252" t="s">
        <v>12</v>
      </c>
      <c r="N252" t="b">
        <f>tblContacts2[[#This Row],[Customer Name]]=$B$5</f>
        <v>0</v>
      </c>
      <c r="O252" t="b">
        <f>tblContacts2[[#This Row],[Year]]&gt;=2023</f>
        <v>0</v>
      </c>
      <c r="P252">
        <f>tblContacts2[[#This Row],[Name Match]]*tblContacts2[[#This Row],[Year Match]]</f>
        <v>0</v>
      </c>
      <c r="Q252">
        <f>tblContacts2[[#This Row],[Name Match]]+tblContacts2[[#This Row],[Year Match]]</f>
        <v>0</v>
      </c>
    </row>
    <row r="253" spans="7:17" x14ac:dyDescent="0.25">
      <c r="G253" t="s">
        <v>431</v>
      </c>
      <c r="H253" s="3">
        <v>45294</v>
      </c>
      <c r="I253">
        <f>YEAR(tblContacts2[[#This Row],[Date]])</f>
        <v>2024</v>
      </c>
      <c r="J253" t="s">
        <v>432</v>
      </c>
      <c r="K253" s="1">
        <v>5556184819</v>
      </c>
      <c r="L253" t="s">
        <v>27</v>
      </c>
      <c r="M253" t="s">
        <v>28</v>
      </c>
      <c r="N253" t="b">
        <f>tblContacts2[[#This Row],[Customer Name]]=$B$5</f>
        <v>0</v>
      </c>
      <c r="O253" t="b">
        <f>tblContacts2[[#This Row],[Year]]&gt;=2023</f>
        <v>1</v>
      </c>
      <c r="P253">
        <f>tblContacts2[[#This Row],[Name Match]]*tblContacts2[[#This Row],[Year Match]]</f>
        <v>0</v>
      </c>
      <c r="Q253">
        <f>tblContacts2[[#This Row],[Name Match]]+tblContacts2[[#This Row],[Year Match]]</f>
        <v>1</v>
      </c>
    </row>
    <row r="254" spans="7:17" x14ac:dyDescent="0.25">
      <c r="G254" t="s">
        <v>332</v>
      </c>
      <c r="H254" s="3">
        <v>44753</v>
      </c>
      <c r="I254">
        <f>YEAR(tblContacts2[[#This Row],[Date]])</f>
        <v>2022</v>
      </c>
      <c r="J254" t="s">
        <v>433</v>
      </c>
      <c r="K254" s="1">
        <v>5556191355</v>
      </c>
      <c r="L254" t="s">
        <v>18</v>
      </c>
      <c r="M254" t="s">
        <v>12</v>
      </c>
      <c r="N254" t="b">
        <f>tblContacts2[[#This Row],[Customer Name]]=$B$5</f>
        <v>0</v>
      </c>
      <c r="O254" t="b">
        <f>tblContacts2[[#This Row],[Year]]&gt;=2023</f>
        <v>0</v>
      </c>
      <c r="P254">
        <f>tblContacts2[[#This Row],[Name Match]]*tblContacts2[[#This Row],[Year Match]]</f>
        <v>0</v>
      </c>
      <c r="Q254">
        <f>tblContacts2[[#This Row],[Name Match]]+tblContacts2[[#This Row],[Year Match]]</f>
        <v>0</v>
      </c>
    </row>
    <row r="255" spans="7:17" x14ac:dyDescent="0.25">
      <c r="G255" t="s">
        <v>434</v>
      </c>
      <c r="H255" s="3">
        <v>45472</v>
      </c>
      <c r="I255">
        <f>YEAR(tblContacts2[[#This Row],[Date]])</f>
        <v>2024</v>
      </c>
      <c r="J255" t="s">
        <v>435</v>
      </c>
      <c r="K255" s="1">
        <v>5556201939</v>
      </c>
      <c r="L255" t="s">
        <v>67</v>
      </c>
      <c r="M255" t="s">
        <v>8</v>
      </c>
      <c r="N255" t="b">
        <f>tblContacts2[[#This Row],[Customer Name]]=$B$5</f>
        <v>0</v>
      </c>
      <c r="O255" t="b">
        <f>tblContacts2[[#This Row],[Year]]&gt;=2023</f>
        <v>1</v>
      </c>
      <c r="P255">
        <f>tblContacts2[[#This Row],[Name Match]]*tblContacts2[[#This Row],[Year Match]]</f>
        <v>0</v>
      </c>
      <c r="Q255">
        <f>tblContacts2[[#This Row],[Name Match]]+tblContacts2[[#This Row],[Year Match]]</f>
        <v>1</v>
      </c>
    </row>
    <row r="256" spans="7:17" x14ac:dyDescent="0.25">
      <c r="G256" t="s">
        <v>319</v>
      </c>
      <c r="H256" s="3">
        <v>45447</v>
      </c>
      <c r="I256">
        <f>YEAR(tblContacts2[[#This Row],[Date]])</f>
        <v>2024</v>
      </c>
      <c r="J256" t="s">
        <v>436</v>
      </c>
      <c r="K256" s="1">
        <v>5556268343</v>
      </c>
      <c r="L256" t="s">
        <v>47</v>
      </c>
      <c r="M256" t="s">
        <v>8</v>
      </c>
      <c r="N256" t="b">
        <f>tblContacts2[[#This Row],[Customer Name]]=$B$5</f>
        <v>0</v>
      </c>
      <c r="O256" t="b">
        <f>tblContacts2[[#This Row],[Year]]&gt;=2023</f>
        <v>1</v>
      </c>
      <c r="P256">
        <f>tblContacts2[[#This Row],[Name Match]]*tblContacts2[[#This Row],[Year Match]]</f>
        <v>0</v>
      </c>
      <c r="Q256">
        <f>tblContacts2[[#This Row],[Name Match]]+tblContacts2[[#This Row],[Year Match]]</f>
        <v>1</v>
      </c>
    </row>
    <row r="257" spans="7:17" x14ac:dyDescent="0.25">
      <c r="G257" t="s">
        <v>437</v>
      </c>
      <c r="H257" s="3">
        <v>44549</v>
      </c>
      <c r="I257">
        <f>YEAR(tblContacts2[[#This Row],[Date]])</f>
        <v>2021</v>
      </c>
      <c r="J257" t="s">
        <v>438</v>
      </c>
      <c r="K257" s="1">
        <v>5556273522</v>
      </c>
      <c r="L257" t="s">
        <v>45</v>
      </c>
      <c r="M257" t="s">
        <v>8</v>
      </c>
      <c r="N257" t="b">
        <f>tblContacts2[[#This Row],[Customer Name]]=$B$5</f>
        <v>0</v>
      </c>
      <c r="O257" t="b">
        <f>tblContacts2[[#This Row],[Year]]&gt;=2023</f>
        <v>0</v>
      </c>
      <c r="P257">
        <f>tblContacts2[[#This Row],[Name Match]]*tblContacts2[[#This Row],[Year Match]]</f>
        <v>0</v>
      </c>
      <c r="Q257">
        <f>tblContacts2[[#This Row],[Name Match]]+tblContacts2[[#This Row],[Year Match]]</f>
        <v>0</v>
      </c>
    </row>
    <row r="258" spans="7:17" x14ac:dyDescent="0.25">
      <c r="G258" t="s">
        <v>434</v>
      </c>
      <c r="H258" s="3">
        <v>44785</v>
      </c>
      <c r="I258">
        <f>YEAR(tblContacts2[[#This Row],[Date]])</f>
        <v>2022</v>
      </c>
      <c r="J258" t="s">
        <v>439</v>
      </c>
      <c r="K258" s="1">
        <v>5556293919</v>
      </c>
      <c r="L258" t="s">
        <v>67</v>
      </c>
      <c r="M258" t="s">
        <v>8</v>
      </c>
      <c r="N258" t="b">
        <f>tblContacts2[[#This Row],[Customer Name]]=$B$5</f>
        <v>0</v>
      </c>
      <c r="O258" t="b">
        <f>tblContacts2[[#This Row],[Year]]&gt;=2023</f>
        <v>0</v>
      </c>
      <c r="P258">
        <f>tblContacts2[[#This Row],[Name Match]]*tblContacts2[[#This Row],[Year Match]]</f>
        <v>0</v>
      </c>
      <c r="Q258">
        <f>tblContacts2[[#This Row],[Name Match]]+tblContacts2[[#This Row],[Year Match]]</f>
        <v>0</v>
      </c>
    </row>
    <row r="259" spans="7:17" x14ac:dyDescent="0.25">
      <c r="G259" t="s">
        <v>440</v>
      </c>
      <c r="H259" s="3">
        <v>44329</v>
      </c>
      <c r="I259">
        <f>YEAR(tblContacts2[[#This Row],[Date]])</f>
        <v>2021</v>
      </c>
      <c r="J259" t="s">
        <v>441</v>
      </c>
      <c r="K259" s="1">
        <v>5556318220</v>
      </c>
      <c r="L259" t="s">
        <v>133</v>
      </c>
      <c r="M259" t="s">
        <v>8</v>
      </c>
      <c r="N259" t="b">
        <f>tblContacts2[[#This Row],[Customer Name]]=$B$5</f>
        <v>0</v>
      </c>
      <c r="O259" t="b">
        <f>tblContacts2[[#This Row],[Year]]&gt;=2023</f>
        <v>0</v>
      </c>
      <c r="P259">
        <f>tblContacts2[[#This Row],[Name Match]]*tblContacts2[[#This Row],[Year Match]]</f>
        <v>0</v>
      </c>
      <c r="Q259">
        <f>tblContacts2[[#This Row],[Name Match]]+tblContacts2[[#This Row],[Year Match]]</f>
        <v>0</v>
      </c>
    </row>
    <row r="260" spans="7:17" x14ac:dyDescent="0.25">
      <c r="G260" t="s">
        <v>437</v>
      </c>
      <c r="H260" s="3">
        <v>45067</v>
      </c>
      <c r="I260">
        <f>YEAR(tblContacts2[[#This Row],[Date]])</f>
        <v>2023</v>
      </c>
      <c r="J260" t="s">
        <v>442</v>
      </c>
      <c r="K260" s="1">
        <v>5556318343</v>
      </c>
      <c r="L260" t="s">
        <v>45</v>
      </c>
      <c r="M260" t="s">
        <v>8</v>
      </c>
      <c r="N260" t="b">
        <f>tblContacts2[[#This Row],[Customer Name]]=$B$5</f>
        <v>0</v>
      </c>
      <c r="O260" t="b">
        <f>tblContacts2[[#This Row],[Year]]&gt;=2023</f>
        <v>1</v>
      </c>
      <c r="P260">
        <f>tblContacts2[[#This Row],[Name Match]]*tblContacts2[[#This Row],[Year Match]]</f>
        <v>0</v>
      </c>
      <c r="Q260">
        <f>tblContacts2[[#This Row],[Name Match]]+tblContacts2[[#This Row],[Year Match]]</f>
        <v>1</v>
      </c>
    </row>
    <row r="261" spans="7:17" x14ac:dyDescent="0.25">
      <c r="G261" t="s">
        <v>443</v>
      </c>
      <c r="H261" s="3">
        <v>45379</v>
      </c>
      <c r="I261">
        <f>YEAR(tblContacts2[[#This Row],[Date]])</f>
        <v>2024</v>
      </c>
      <c r="J261" t="s">
        <v>444</v>
      </c>
      <c r="K261" s="1">
        <v>5556333123</v>
      </c>
      <c r="L261" t="s">
        <v>130</v>
      </c>
      <c r="M261" t="s">
        <v>8</v>
      </c>
      <c r="N261" t="b">
        <f>tblContacts2[[#This Row],[Customer Name]]=$B$5</f>
        <v>0</v>
      </c>
      <c r="O261" t="b">
        <f>tblContacts2[[#This Row],[Year]]&gt;=2023</f>
        <v>1</v>
      </c>
      <c r="P261">
        <f>tblContacts2[[#This Row],[Name Match]]*tblContacts2[[#This Row],[Year Match]]</f>
        <v>0</v>
      </c>
      <c r="Q261">
        <f>tblContacts2[[#This Row],[Name Match]]+tblContacts2[[#This Row],[Year Match]]</f>
        <v>1</v>
      </c>
    </row>
    <row r="262" spans="7:17" x14ac:dyDescent="0.25">
      <c r="G262" t="s">
        <v>351</v>
      </c>
      <c r="H262" s="3">
        <v>43988</v>
      </c>
      <c r="I262">
        <f>YEAR(tblContacts2[[#This Row],[Date]])</f>
        <v>2020</v>
      </c>
      <c r="J262" t="s">
        <v>445</v>
      </c>
      <c r="K262" s="1">
        <v>5556334783</v>
      </c>
      <c r="L262" t="s">
        <v>45</v>
      </c>
      <c r="M262" t="s">
        <v>8</v>
      </c>
      <c r="N262" t="b">
        <f>tblContacts2[[#This Row],[Customer Name]]=$B$5</f>
        <v>0</v>
      </c>
      <c r="O262" t="b">
        <f>tblContacts2[[#This Row],[Year]]&gt;=2023</f>
        <v>0</v>
      </c>
      <c r="P262">
        <f>tblContacts2[[#This Row],[Name Match]]*tblContacts2[[#This Row],[Year Match]]</f>
        <v>0</v>
      </c>
      <c r="Q262">
        <f>tblContacts2[[#This Row],[Name Match]]+tblContacts2[[#This Row],[Year Match]]</f>
        <v>0</v>
      </c>
    </row>
    <row r="263" spans="7:17" x14ac:dyDescent="0.25">
      <c r="G263" t="s">
        <v>415</v>
      </c>
      <c r="H263" s="3">
        <v>43863</v>
      </c>
      <c r="I263">
        <f>YEAR(tblContacts2[[#This Row],[Date]])</f>
        <v>2020</v>
      </c>
      <c r="J263" t="s">
        <v>446</v>
      </c>
      <c r="K263" s="1">
        <v>5556344021</v>
      </c>
      <c r="L263" t="s">
        <v>110</v>
      </c>
      <c r="M263" t="s">
        <v>8</v>
      </c>
      <c r="N263" t="b">
        <f>tblContacts2[[#This Row],[Customer Name]]=$B$5</f>
        <v>0</v>
      </c>
      <c r="O263" t="b">
        <f>tblContacts2[[#This Row],[Year]]&gt;=2023</f>
        <v>0</v>
      </c>
      <c r="P263">
        <f>tblContacts2[[#This Row],[Name Match]]*tblContacts2[[#This Row],[Year Match]]</f>
        <v>0</v>
      </c>
      <c r="Q263">
        <f>tblContacts2[[#This Row],[Name Match]]+tblContacts2[[#This Row],[Year Match]]</f>
        <v>0</v>
      </c>
    </row>
    <row r="264" spans="7:17" x14ac:dyDescent="0.25">
      <c r="G264" t="s">
        <v>351</v>
      </c>
      <c r="H264" s="3">
        <v>44619</v>
      </c>
      <c r="I264">
        <f>YEAR(tblContacts2[[#This Row],[Date]])</f>
        <v>2022</v>
      </c>
      <c r="J264" t="s">
        <v>447</v>
      </c>
      <c r="K264" s="1">
        <v>5556349661</v>
      </c>
      <c r="L264" t="s">
        <v>45</v>
      </c>
      <c r="M264" t="s">
        <v>8</v>
      </c>
      <c r="N264" t="b">
        <f>tblContacts2[[#This Row],[Customer Name]]=$B$5</f>
        <v>0</v>
      </c>
      <c r="O264" t="b">
        <f>tblContacts2[[#This Row],[Year]]&gt;=2023</f>
        <v>0</v>
      </c>
      <c r="P264">
        <f>tblContacts2[[#This Row],[Name Match]]*tblContacts2[[#This Row],[Year Match]]</f>
        <v>0</v>
      </c>
      <c r="Q264">
        <f>tblContacts2[[#This Row],[Name Match]]+tblContacts2[[#This Row],[Year Match]]</f>
        <v>0</v>
      </c>
    </row>
    <row r="265" spans="7:17" x14ac:dyDescent="0.25">
      <c r="G265" t="s">
        <v>448</v>
      </c>
      <c r="H265" s="3">
        <v>44005</v>
      </c>
      <c r="I265">
        <f>YEAR(tblContacts2[[#This Row],[Date]])</f>
        <v>2020</v>
      </c>
      <c r="J265" t="s">
        <v>449</v>
      </c>
      <c r="K265" s="1">
        <v>5556365520</v>
      </c>
      <c r="L265" t="s">
        <v>53</v>
      </c>
      <c r="M265" t="s">
        <v>8</v>
      </c>
      <c r="N265" t="b">
        <f>tblContacts2[[#This Row],[Customer Name]]=$B$5</f>
        <v>0</v>
      </c>
      <c r="O265" t="b">
        <f>tblContacts2[[#This Row],[Year]]&gt;=2023</f>
        <v>0</v>
      </c>
      <c r="P265">
        <f>tblContacts2[[#This Row],[Name Match]]*tblContacts2[[#This Row],[Year Match]]</f>
        <v>0</v>
      </c>
      <c r="Q265">
        <f>tblContacts2[[#This Row],[Name Match]]+tblContacts2[[#This Row],[Year Match]]</f>
        <v>0</v>
      </c>
    </row>
    <row r="266" spans="7:17" x14ac:dyDescent="0.25">
      <c r="G266" t="s">
        <v>381</v>
      </c>
      <c r="H266" s="3">
        <v>44022</v>
      </c>
      <c r="I266">
        <f>YEAR(tblContacts2[[#This Row],[Date]])</f>
        <v>2020</v>
      </c>
      <c r="J266" t="s">
        <v>451</v>
      </c>
      <c r="K266" s="1">
        <v>5556392699</v>
      </c>
      <c r="L266" t="s">
        <v>31</v>
      </c>
      <c r="M266" t="s">
        <v>12</v>
      </c>
      <c r="N266" t="b">
        <f>tblContacts2[[#This Row],[Customer Name]]=$B$5</f>
        <v>0</v>
      </c>
      <c r="O266" t="b">
        <f>tblContacts2[[#This Row],[Year]]&gt;=2023</f>
        <v>0</v>
      </c>
      <c r="P266">
        <f>tblContacts2[[#This Row],[Name Match]]*tblContacts2[[#This Row],[Year Match]]</f>
        <v>0</v>
      </c>
      <c r="Q266">
        <f>tblContacts2[[#This Row],[Name Match]]+tblContacts2[[#This Row],[Year Match]]</f>
        <v>0</v>
      </c>
    </row>
    <row r="267" spans="7:17" x14ac:dyDescent="0.25">
      <c r="G267" t="s">
        <v>452</v>
      </c>
      <c r="H267" s="3">
        <v>45360</v>
      </c>
      <c r="I267">
        <f>YEAR(tblContacts2[[#This Row],[Date]])</f>
        <v>2024</v>
      </c>
      <c r="J267" t="s">
        <v>453</v>
      </c>
      <c r="K267" s="1">
        <v>5556434174</v>
      </c>
      <c r="L267" t="s">
        <v>7</v>
      </c>
      <c r="M267" t="s">
        <v>8</v>
      </c>
      <c r="N267" t="b">
        <f>tblContacts2[[#This Row],[Customer Name]]=$B$5</f>
        <v>0</v>
      </c>
      <c r="O267" t="b">
        <f>tblContacts2[[#This Row],[Year]]&gt;=2023</f>
        <v>1</v>
      </c>
      <c r="P267">
        <f>tblContacts2[[#This Row],[Name Match]]*tblContacts2[[#This Row],[Year Match]]</f>
        <v>0</v>
      </c>
      <c r="Q267">
        <f>tblContacts2[[#This Row],[Name Match]]+tblContacts2[[#This Row],[Year Match]]</f>
        <v>1</v>
      </c>
    </row>
    <row r="268" spans="7:17" x14ac:dyDescent="0.25">
      <c r="G268" t="s">
        <v>454</v>
      </c>
      <c r="H268" s="3">
        <v>44484</v>
      </c>
      <c r="I268">
        <f>YEAR(tblContacts2[[#This Row],[Date]])</f>
        <v>2021</v>
      </c>
      <c r="J268" t="s">
        <v>455</v>
      </c>
      <c r="K268" s="1">
        <v>5556449407</v>
      </c>
      <c r="L268" t="s">
        <v>155</v>
      </c>
      <c r="M268" t="s">
        <v>8</v>
      </c>
      <c r="N268" t="b">
        <f>tblContacts2[[#This Row],[Customer Name]]=$B$5</f>
        <v>0</v>
      </c>
      <c r="O268" t="b">
        <f>tblContacts2[[#This Row],[Year]]&gt;=2023</f>
        <v>0</v>
      </c>
      <c r="P268">
        <f>tblContacts2[[#This Row],[Name Match]]*tblContacts2[[#This Row],[Year Match]]</f>
        <v>0</v>
      </c>
      <c r="Q268">
        <f>tblContacts2[[#This Row],[Name Match]]+tblContacts2[[#This Row],[Year Match]]</f>
        <v>0</v>
      </c>
    </row>
    <row r="269" spans="7:17" x14ac:dyDescent="0.25">
      <c r="G269" t="s">
        <v>234</v>
      </c>
      <c r="H269" s="3">
        <v>45296</v>
      </c>
      <c r="I269">
        <f>YEAR(tblContacts2[[#This Row],[Date]])</f>
        <v>2024</v>
      </c>
      <c r="J269" t="s">
        <v>456</v>
      </c>
      <c r="K269" s="1">
        <v>5556449700</v>
      </c>
      <c r="L269" t="s">
        <v>67</v>
      </c>
      <c r="M269" t="s">
        <v>8</v>
      </c>
      <c r="N269" t="b">
        <f>tblContacts2[[#This Row],[Customer Name]]=$B$5</f>
        <v>0</v>
      </c>
      <c r="O269" t="b">
        <f>tblContacts2[[#This Row],[Year]]&gt;=2023</f>
        <v>1</v>
      </c>
      <c r="P269">
        <f>tblContacts2[[#This Row],[Name Match]]*tblContacts2[[#This Row],[Year Match]]</f>
        <v>0</v>
      </c>
      <c r="Q269">
        <f>tblContacts2[[#This Row],[Name Match]]+tblContacts2[[#This Row],[Year Match]]</f>
        <v>1</v>
      </c>
    </row>
    <row r="270" spans="7:17" x14ac:dyDescent="0.25">
      <c r="G270" t="s">
        <v>457</v>
      </c>
      <c r="H270" s="3">
        <v>44374</v>
      </c>
      <c r="I270">
        <f>YEAR(tblContacts2[[#This Row],[Date]])</f>
        <v>2021</v>
      </c>
      <c r="J270" t="s">
        <v>458</v>
      </c>
      <c r="K270" s="1">
        <v>5556472102</v>
      </c>
      <c r="L270" t="s">
        <v>64</v>
      </c>
      <c r="M270" t="s">
        <v>8</v>
      </c>
      <c r="N270" t="b">
        <f>tblContacts2[[#This Row],[Customer Name]]=$B$5</f>
        <v>0</v>
      </c>
      <c r="O270" t="b">
        <f>tblContacts2[[#This Row],[Year]]&gt;=2023</f>
        <v>0</v>
      </c>
      <c r="P270">
        <f>tblContacts2[[#This Row],[Name Match]]*tblContacts2[[#This Row],[Year Match]]</f>
        <v>0</v>
      </c>
      <c r="Q270">
        <f>tblContacts2[[#This Row],[Name Match]]+tblContacts2[[#This Row],[Year Match]]</f>
        <v>0</v>
      </c>
    </row>
    <row r="271" spans="7:17" x14ac:dyDescent="0.25">
      <c r="G271" t="s">
        <v>284</v>
      </c>
      <c r="H271" s="3">
        <v>44557</v>
      </c>
      <c r="I271">
        <f>YEAR(tblContacts2[[#This Row],[Date]])</f>
        <v>2021</v>
      </c>
      <c r="J271" t="s">
        <v>459</v>
      </c>
      <c r="K271" s="1">
        <v>5556486326</v>
      </c>
      <c r="L271" t="s">
        <v>58</v>
      </c>
      <c r="M271" t="s">
        <v>8</v>
      </c>
      <c r="N271" t="b">
        <f>tblContacts2[[#This Row],[Customer Name]]=$B$5</f>
        <v>0</v>
      </c>
      <c r="O271" t="b">
        <f>tblContacts2[[#This Row],[Year]]&gt;=2023</f>
        <v>0</v>
      </c>
      <c r="P271">
        <f>tblContacts2[[#This Row],[Name Match]]*tblContacts2[[#This Row],[Year Match]]</f>
        <v>0</v>
      </c>
      <c r="Q271">
        <f>tblContacts2[[#This Row],[Name Match]]+tblContacts2[[#This Row],[Year Match]]</f>
        <v>0</v>
      </c>
    </row>
    <row r="272" spans="7:17" x14ac:dyDescent="0.25">
      <c r="G272" t="s">
        <v>346</v>
      </c>
      <c r="H272" s="3">
        <v>44845</v>
      </c>
      <c r="I272">
        <f>YEAR(tblContacts2[[#This Row],[Date]])</f>
        <v>2022</v>
      </c>
      <c r="J272" t="s">
        <v>460</v>
      </c>
      <c r="K272" s="1">
        <v>5556492695</v>
      </c>
      <c r="L272" t="s">
        <v>47</v>
      </c>
      <c r="M272" t="s">
        <v>8</v>
      </c>
      <c r="N272" t="b">
        <f>tblContacts2[[#This Row],[Customer Name]]=$B$5</f>
        <v>0</v>
      </c>
      <c r="O272" t="b">
        <f>tblContacts2[[#This Row],[Year]]&gt;=2023</f>
        <v>0</v>
      </c>
      <c r="P272">
        <f>tblContacts2[[#This Row],[Name Match]]*tblContacts2[[#This Row],[Year Match]]</f>
        <v>0</v>
      </c>
      <c r="Q272">
        <f>tblContacts2[[#This Row],[Name Match]]+tblContacts2[[#This Row],[Year Match]]</f>
        <v>0</v>
      </c>
    </row>
    <row r="273" spans="7:17" x14ac:dyDescent="0.25">
      <c r="G273" t="s">
        <v>408</v>
      </c>
      <c r="H273" s="3">
        <v>44044</v>
      </c>
      <c r="I273">
        <f>YEAR(tblContacts2[[#This Row],[Date]])</f>
        <v>2020</v>
      </c>
      <c r="J273" t="s">
        <v>461</v>
      </c>
      <c r="K273" s="1">
        <v>5556496310</v>
      </c>
      <c r="L273" t="s">
        <v>120</v>
      </c>
      <c r="M273" t="s">
        <v>8</v>
      </c>
      <c r="N273" t="b">
        <f>tblContacts2[[#This Row],[Customer Name]]=$B$5</f>
        <v>0</v>
      </c>
      <c r="O273" t="b">
        <f>tblContacts2[[#This Row],[Year]]&gt;=2023</f>
        <v>0</v>
      </c>
      <c r="P273">
        <f>tblContacts2[[#This Row],[Name Match]]*tblContacts2[[#This Row],[Year Match]]</f>
        <v>0</v>
      </c>
      <c r="Q273">
        <f>tblContacts2[[#This Row],[Name Match]]+tblContacts2[[#This Row],[Year Match]]</f>
        <v>0</v>
      </c>
    </row>
    <row r="274" spans="7:17" x14ac:dyDescent="0.25">
      <c r="G274" t="s">
        <v>176</v>
      </c>
      <c r="H274" s="3">
        <v>45010</v>
      </c>
      <c r="I274">
        <f>YEAR(tblContacts2[[#This Row],[Date]])</f>
        <v>2023</v>
      </c>
      <c r="J274" t="s">
        <v>462</v>
      </c>
      <c r="K274" s="1">
        <v>5556496355</v>
      </c>
      <c r="L274" t="s">
        <v>67</v>
      </c>
      <c r="M274" t="s">
        <v>8</v>
      </c>
      <c r="N274" t="b">
        <f>tblContacts2[[#This Row],[Customer Name]]=$B$5</f>
        <v>0</v>
      </c>
      <c r="O274" t="b">
        <f>tblContacts2[[#This Row],[Year]]&gt;=2023</f>
        <v>1</v>
      </c>
      <c r="P274">
        <f>tblContacts2[[#This Row],[Name Match]]*tblContacts2[[#This Row],[Year Match]]</f>
        <v>0</v>
      </c>
      <c r="Q274">
        <f>tblContacts2[[#This Row],[Name Match]]+tblContacts2[[#This Row],[Year Match]]</f>
        <v>1</v>
      </c>
    </row>
    <row r="275" spans="7:17" x14ac:dyDescent="0.25">
      <c r="G275" t="s">
        <v>228</v>
      </c>
      <c r="H275" s="3">
        <v>44856</v>
      </c>
      <c r="I275">
        <f>YEAR(tblContacts2[[#This Row],[Date]])</f>
        <v>2022</v>
      </c>
      <c r="J275" t="s">
        <v>463</v>
      </c>
      <c r="K275" s="1">
        <v>5556546952</v>
      </c>
      <c r="L275" t="s">
        <v>61</v>
      </c>
      <c r="M275" t="s">
        <v>12</v>
      </c>
      <c r="N275" t="b">
        <f>tblContacts2[[#This Row],[Customer Name]]=$B$5</f>
        <v>0</v>
      </c>
      <c r="O275" t="b">
        <f>tblContacts2[[#This Row],[Year]]&gt;=2023</f>
        <v>0</v>
      </c>
      <c r="P275">
        <f>tblContacts2[[#This Row],[Name Match]]*tblContacts2[[#This Row],[Year Match]]</f>
        <v>0</v>
      </c>
      <c r="Q275">
        <f>tblContacts2[[#This Row],[Name Match]]+tblContacts2[[#This Row],[Year Match]]</f>
        <v>0</v>
      </c>
    </row>
    <row r="276" spans="7:17" x14ac:dyDescent="0.25">
      <c r="G276" t="s">
        <v>19</v>
      </c>
      <c r="H276" s="3">
        <v>44607</v>
      </c>
      <c r="I276">
        <f>YEAR(tblContacts2[[#This Row],[Date]])</f>
        <v>2022</v>
      </c>
      <c r="J276" t="s">
        <v>464</v>
      </c>
      <c r="K276" s="1">
        <v>5556552920</v>
      </c>
      <c r="L276" t="s">
        <v>21</v>
      </c>
      <c r="M276" t="s">
        <v>12</v>
      </c>
      <c r="N276" t="b">
        <f>tblContacts2[[#This Row],[Customer Name]]=$B$5</f>
        <v>0</v>
      </c>
      <c r="O276" t="b">
        <f>tblContacts2[[#This Row],[Year]]&gt;=2023</f>
        <v>0</v>
      </c>
      <c r="P276">
        <f>tblContacts2[[#This Row],[Name Match]]*tblContacts2[[#This Row],[Year Match]]</f>
        <v>0</v>
      </c>
      <c r="Q276">
        <f>tblContacts2[[#This Row],[Name Match]]+tblContacts2[[#This Row],[Year Match]]</f>
        <v>0</v>
      </c>
    </row>
    <row r="277" spans="7:17" x14ac:dyDescent="0.25">
      <c r="G277" t="s">
        <v>465</v>
      </c>
      <c r="H277" s="3">
        <v>44663</v>
      </c>
      <c r="I277">
        <f>YEAR(tblContacts2[[#This Row],[Date]])</f>
        <v>2022</v>
      </c>
      <c r="J277" t="s">
        <v>466</v>
      </c>
      <c r="K277" s="1">
        <v>5556553281</v>
      </c>
      <c r="L277" t="s">
        <v>130</v>
      </c>
      <c r="M277" t="s">
        <v>8</v>
      </c>
      <c r="N277" t="b">
        <f>tblContacts2[[#This Row],[Customer Name]]=$B$5</f>
        <v>0</v>
      </c>
      <c r="O277" t="b">
        <f>tblContacts2[[#This Row],[Year]]&gt;=2023</f>
        <v>0</v>
      </c>
      <c r="P277">
        <f>tblContacts2[[#This Row],[Name Match]]*tblContacts2[[#This Row],[Year Match]]</f>
        <v>0</v>
      </c>
      <c r="Q277">
        <f>tblContacts2[[#This Row],[Name Match]]+tblContacts2[[#This Row],[Year Match]]</f>
        <v>0</v>
      </c>
    </row>
    <row r="278" spans="7:17" x14ac:dyDescent="0.25">
      <c r="G278" t="s">
        <v>260</v>
      </c>
      <c r="H278" s="3">
        <v>44953</v>
      </c>
      <c r="I278">
        <f>YEAR(tblContacts2[[#This Row],[Date]])</f>
        <v>2023</v>
      </c>
      <c r="J278" t="s">
        <v>467</v>
      </c>
      <c r="K278" s="1">
        <v>5556578357</v>
      </c>
      <c r="L278" t="s">
        <v>64</v>
      </c>
      <c r="M278" t="s">
        <v>8</v>
      </c>
      <c r="N278" t="b">
        <f>tblContacts2[[#This Row],[Customer Name]]=$B$5</f>
        <v>0</v>
      </c>
      <c r="O278" t="b">
        <f>tblContacts2[[#This Row],[Year]]&gt;=2023</f>
        <v>1</v>
      </c>
      <c r="P278">
        <f>tblContacts2[[#This Row],[Name Match]]*tblContacts2[[#This Row],[Year Match]]</f>
        <v>0</v>
      </c>
      <c r="Q278">
        <f>tblContacts2[[#This Row],[Name Match]]+tblContacts2[[#This Row],[Year Match]]</f>
        <v>1</v>
      </c>
    </row>
    <row r="279" spans="7:17" x14ac:dyDescent="0.25">
      <c r="G279" t="s">
        <v>468</v>
      </c>
      <c r="H279" s="3">
        <v>45287</v>
      </c>
      <c r="I279">
        <f>YEAR(tblContacts2[[#This Row],[Date]])</f>
        <v>2023</v>
      </c>
      <c r="J279" t="s">
        <v>469</v>
      </c>
      <c r="K279" s="1">
        <v>5556617055</v>
      </c>
      <c r="L279" t="s">
        <v>40</v>
      </c>
      <c r="M279" t="s">
        <v>8</v>
      </c>
      <c r="N279" t="b">
        <f>tblContacts2[[#This Row],[Customer Name]]=$B$5</f>
        <v>0</v>
      </c>
      <c r="O279" t="b">
        <f>tblContacts2[[#This Row],[Year]]&gt;=2023</f>
        <v>1</v>
      </c>
      <c r="P279">
        <f>tblContacts2[[#This Row],[Name Match]]*tblContacts2[[#This Row],[Year Match]]</f>
        <v>0</v>
      </c>
      <c r="Q279">
        <f>tblContacts2[[#This Row],[Name Match]]+tblContacts2[[#This Row],[Year Match]]</f>
        <v>1</v>
      </c>
    </row>
    <row r="280" spans="7:17" x14ac:dyDescent="0.25">
      <c r="G280" t="s">
        <v>165</v>
      </c>
      <c r="H280" s="3">
        <v>44893</v>
      </c>
      <c r="I280">
        <f>YEAR(tblContacts2[[#This Row],[Date]])</f>
        <v>2022</v>
      </c>
      <c r="J280" t="s">
        <v>470</v>
      </c>
      <c r="K280" s="1">
        <v>5556617388</v>
      </c>
      <c r="L280" t="s">
        <v>101</v>
      </c>
      <c r="M280" t="s">
        <v>8</v>
      </c>
      <c r="N280" t="b">
        <f>tblContacts2[[#This Row],[Customer Name]]=$B$5</f>
        <v>0</v>
      </c>
      <c r="O280" t="b">
        <f>tblContacts2[[#This Row],[Year]]&gt;=2023</f>
        <v>0</v>
      </c>
      <c r="P280">
        <f>tblContacts2[[#This Row],[Name Match]]*tblContacts2[[#This Row],[Year Match]]</f>
        <v>0</v>
      </c>
      <c r="Q280">
        <f>tblContacts2[[#This Row],[Name Match]]+tblContacts2[[#This Row],[Year Match]]</f>
        <v>0</v>
      </c>
    </row>
    <row r="281" spans="7:17" x14ac:dyDescent="0.25">
      <c r="G281" t="s">
        <v>371</v>
      </c>
      <c r="H281" s="3">
        <v>45184</v>
      </c>
      <c r="I281">
        <f>YEAR(tblContacts2[[#This Row],[Date]])</f>
        <v>2023</v>
      </c>
      <c r="J281" t="s">
        <v>471</v>
      </c>
      <c r="K281" s="1">
        <v>5556645363</v>
      </c>
      <c r="L281" t="s">
        <v>50</v>
      </c>
      <c r="M281" t="s">
        <v>8</v>
      </c>
      <c r="N281" t="b">
        <f>tblContacts2[[#This Row],[Customer Name]]=$B$5</f>
        <v>0</v>
      </c>
      <c r="O281" t="b">
        <f>tblContacts2[[#This Row],[Year]]&gt;=2023</f>
        <v>1</v>
      </c>
      <c r="P281">
        <f>tblContacts2[[#This Row],[Name Match]]*tblContacts2[[#This Row],[Year Match]]</f>
        <v>0</v>
      </c>
      <c r="Q281">
        <f>tblContacts2[[#This Row],[Name Match]]+tblContacts2[[#This Row],[Year Match]]</f>
        <v>1</v>
      </c>
    </row>
    <row r="282" spans="7:17" x14ac:dyDescent="0.25">
      <c r="G282" t="s">
        <v>379</v>
      </c>
      <c r="H282" s="3">
        <v>44173</v>
      </c>
      <c r="I282">
        <f>YEAR(tblContacts2[[#This Row],[Date]])</f>
        <v>2020</v>
      </c>
      <c r="J282" t="s">
        <v>472</v>
      </c>
      <c r="K282" s="1">
        <v>5556660371</v>
      </c>
      <c r="L282" t="s">
        <v>130</v>
      </c>
      <c r="M282" t="s">
        <v>8</v>
      </c>
      <c r="N282" t="b">
        <f>tblContacts2[[#This Row],[Customer Name]]=$B$5</f>
        <v>0</v>
      </c>
      <c r="O282" t="b">
        <f>tblContacts2[[#This Row],[Year]]&gt;=2023</f>
        <v>0</v>
      </c>
      <c r="P282">
        <f>tblContacts2[[#This Row],[Name Match]]*tblContacts2[[#This Row],[Year Match]]</f>
        <v>0</v>
      </c>
      <c r="Q282">
        <f>tblContacts2[[#This Row],[Name Match]]+tblContacts2[[#This Row],[Year Match]]</f>
        <v>0</v>
      </c>
    </row>
    <row r="283" spans="7:17" x14ac:dyDescent="0.25">
      <c r="G283" t="s">
        <v>473</v>
      </c>
      <c r="H283" s="3">
        <v>44874</v>
      </c>
      <c r="I283">
        <f>YEAR(tblContacts2[[#This Row],[Date]])</f>
        <v>2022</v>
      </c>
      <c r="J283" t="s">
        <v>474</v>
      </c>
      <c r="K283" s="1">
        <v>5556746387</v>
      </c>
      <c r="L283" t="s">
        <v>89</v>
      </c>
      <c r="M283" t="s">
        <v>8</v>
      </c>
      <c r="N283" t="b">
        <f>tblContacts2[[#This Row],[Customer Name]]=$B$5</f>
        <v>0</v>
      </c>
      <c r="O283" t="b">
        <f>tblContacts2[[#This Row],[Year]]&gt;=2023</f>
        <v>0</v>
      </c>
      <c r="P283">
        <f>tblContacts2[[#This Row],[Name Match]]*tblContacts2[[#This Row],[Year Match]]</f>
        <v>0</v>
      </c>
      <c r="Q283">
        <f>tblContacts2[[#This Row],[Name Match]]+tblContacts2[[#This Row],[Year Match]]</f>
        <v>0</v>
      </c>
    </row>
    <row r="284" spans="7:17" x14ac:dyDescent="0.25">
      <c r="G284" t="s">
        <v>475</v>
      </c>
      <c r="H284" s="3">
        <v>44686</v>
      </c>
      <c r="I284">
        <f>YEAR(tblContacts2[[#This Row],[Date]])</f>
        <v>2022</v>
      </c>
      <c r="J284" t="s">
        <v>476</v>
      </c>
      <c r="K284" s="1">
        <v>5556794450</v>
      </c>
      <c r="L284" t="s">
        <v>50</v>
      </c>
      <c r="M284" t="s">
        <v>8</v>
      </c>
      <c r="N284" t="b">
        <f>tblContacts2[[#This Row],[Customer Name]]=$B$5</f>
        <v>0</v>
      </c>
      <c r="O284" t="b">
        <f>tblContacts2[[#This Row],[Year]]&gt;=2023</f>
        <v>0</v>
      </c>
      <c r="P284">
        <f>tblContacts2[[#This Row],[Name Match]]*tblContacts2[[#This Row],[Year Match]]</f>
        <v>0</v>
      </c>
      <c r="Q284">
        <f>tblContacts2[[#This Row],[Name Match]]+tblContacts2[[#This Row],[Year Match]]</f>
        <v>0</v>
      </c>
    </row>
    <row r="285" spans="7:17" x14ac:dyDescent="0.25">
      <c r="G285" t="s">
        <v>234</v>
      </c>
      <c r="H285" s="3">
        <v>44570</v>
      </c>
      <c r="I285">
        <f>YEAR(tblContacts2[[#This Row],[Date]])</f>
        <v>2022</v>
      </c>
      <c r="J285" t="s">
        <v>477</v>
      </c>
      <c r="K285" s="1">
        <v>5556800586</v>
      </c>
      <c r="L285" t="s">
        <v>67</v>
      </c>
      <c r="M285" t="s">
        <v>8</v>
      </c>
      <c r="N285" t="b">
        <f>tblContacts2[[#This Row],[Customer Name]]=$B$5</f>
        <v>0</v>
      </c>
      <c r="O285" t="b">
        <f>tblContacts2[[#This Row],[Year]]&gt;=2023</f>
        <v>0</v>
      </c>
      <c r="P285">
        <f>tblContacts2[[#This Row],[Name Match]]*tblContacts2[[#This Row],[Year Match]]</f>
        <v>0</v>
      </c>
      <c r="Q285">
        <f>tblContacts2[[#This Row],[Name Match]]+tblContacts2[[#This Row],[Year Match]]</f>
        <v>0</v>
      </c>
    </row>
    <row r="286" spans="7:17" x14ac:dyDescent="0.25">
      <c r="G286" t="s">
        <v>59</v>
      </c>
      <c r="H286" s="3">
        <v>44788</v>
      </c>
      <c r="I286">
        <f>YEAR(tblContacts2[[#This Row],[Date]])</f>
        <v>2022</v>
      </c>
      <c r="J286" t="s">
        <v>478</v>
      </c>
      <c r="K286" s="1">
        <v>5556803255</v>
      </c>
      <c r="L286" t="s">
        <v>61</v>
      </c>
      <c r="M286" t="s">
        <v>12</v>
      </c>
      <c r="N286" t="b">
        <f>tblContacts2[[#This Row],[Customer Name]]=$B$5</f>
        <v>0</v>
      </c>
      <c r="O286" t="b">
        <f>tblContacts2[[#This Row],[Year]]&gt;=2023</f>
        <v>0</v>
      </c>
      <c r="P286">
        <f>tblContacts2[[#This Row],[Name Match]]*tblContacts2[[#This Row],[Year Match]]</f>
        <v>0</v>
      </c>
      <c r="Q286">
        <f>tblContacts2[[#This Row],[Name Match]]+tblContacts2[[#This Row],[Year Match]]</f>
        <v>0</v>
      </c>
    </row>
    <row r="287" spans="7:17" x14ac:dyDescent="0.25">
      <c r="G287" t="s">
        <v>201</v>
      </c>
      <c r="H287" s="3">
        <v>44122</v>
      </c>
      <c r="I287">
        <f>YEAR(tblContacts2[[#This Row],[Date]])</f>
        <v>2020</v>
      </c>
      <c r="J287" t="s">
        <v>479</v>
      </c>
      <c r="K287" s="1">
        <v>5556805783</v>
      </c>
      <c r="L287" t="s">
        <v>203</v>
      </c>
      <c r="M287" t="s">
        <v>12</v>
      </c>
      <c r="N287" t="b">
        <f>tblContacts2[[#This Row],[Customer Name]]=$B$5</f>
        <v>0</v>
      </c>
      <c r="O287" t="b">
        <f>tblContacts2[[#This Row],[Year]]&gt;=2023</f>
        <v>0</v>
      </c>
      <c r="P287">
        <f>tblContacts2[[#This Row],[Name Match]]*tblContacts2[[#This Row],[Year Match]]</f>
        <v>0</v>
      </c>
      <c r="Q287">
        <f>tblContacts2[[#This Row],[Name Match]]+tblContacts2[[#This Row],[Year Match]]</f>
        <v>0</v>
      </c>
    </row>
    <row r="288" spans="7:17" x14ac:dyDescent="0.25">
      <c r="G288" t="s">
        <v>106</v>
      </c>
      <c r="H288" s="3">
        <v>45130</v>
      </c>
      <c r="I288">
        <f>YEAR(tblContacts2[[#This Row],[Date]])</f>
        <v>2023</v>
      </c>
      <c r="J288" t="s">
        <v>480</v>
      </c>
      <c r="K288" s="1">
        <v>5556873946</v>
      </c>
      <c r="L288" t="s">
        <v>11</v>
      </c>
      <c r="M288" t="s">
        <v>12</v>
      </c>
      <c r="N288" t="b">
        <f>tblContacts2[[#This Row],[Customer Name]]=$B$5</f>
        <v>0</v>
      </c>
      <c r="O288" t="b">
        <f>tblContacts2[[#This Row],[Year]]&gt;=2023</f>
        <v>1</v>
      </c>
      <c r="P288">
        <f>tblContacts2[[#This Row],[Name Match]]*tblContacts2[[#This Row],[Year Match]]</f>
        <v>0</v>
      </c>
      <c r="Q288">
        <f>tblContacts2[[#This Row],[Name Match]]+tblContacts2[[#This Row],[Year Match]]</f>
        <v>1</v>
      </c>
    </row>
    <row r="289" spans="7:17" x14ac:dyDescent="0.25">
      <c r="G289" t="s">
        <v>273</v>
      </c>
      <c r="H289" s="3">
        <v>44646</v>
      </c>
      <c r="I289">
        <f>YEAR(tblContacts2[[#This Row],[Date]])</f>
        <v>2022</v>
      </c>
      <c r="J289" t="s">
        <v>481</v>
      </c>
      <c r="K289" s="1">
        <v>5556889766</v>
      </c>
      <c r="L289" t="s">
        <v>45</v>
      </c>
      <c r="M289" t="s">
        <v>8</v>
      </c>
      <c r="N289" t="b">
        <f>tblContacts2[[#This Row],[Customer Name]]=$B$5</f>
        <v>0</v>
      </c>
      <c r="O289" t="b">
        <f>tblContacts2[[#This Row],[Year]]&gt;=2023</f>
        <v>0</v>
      </c>
      <c r="P289">
        <f>tblContacts2[[#This Row],[Name Match]]*tblContacts2[[#This Row],[Year Match]]</f>
        <v>0</v>
      </c>
      <c r="Q289">
        <f>tblContacts2[[#This Row],[Name Match]]+tblContacts2[[#This Row],[Year Match]]</f>
        <v>0</v>
      </c>
    </row>
    <row r="290" spans="7:17" x14ac:dyDescent="0.25">
      <c r="G290" t="s">
        <v>56</v>
      </c>
      <c r="H290" s="3">
        <v>44912</v>
      </c>
      <c r="I290">
        <f>YEAR(tblContacts2[[#This Row],[Date]])</f>
        <v>2022</v>
      </c>
      <c r="J290" t="s">
        <v>482</v>
      </c>
      <c r="K290" s="1">
        <v>5556890535</v>
      </c>
      <c r="L290" t="s">
        <v>58</v>
      </c>
      <c r="M290" t="s">
        <v>8</v>
      </c>
      <c r="N290" t="b">
        <f>tblContacts2[[#This Row],[Customer Name]]=$B$5</f>
        <v>0</v>
      </c>
      <c r="O290" t="b">
        <f>tblContacts2[[#This Row],[Year]]&gt;=2023</f>
        <v>0</v>
      </c>
      <c r="P290">
        <f>tblContacts2[[#This Row],[Name Match]]*tblContacts2[[#This Row],[Year Match]]</f>
        <v>0</v>
      </c>
      <c r="Q290">
        <f>tblContacts2[[#This Row],[Name Match]]+tblContacts2[[#This Row],[Year Match]]</f>
        <v>0</v>
      </c>
    </row>
    <row r="291" spans="7:17" x14ac:dyDescent="0.25">
      <c r="G291" t="s">
        <v>118</v>
      </c>
      <c r="H291" s="3">
        <v>45233</v>
      </c>
      <c r="I291">
        <f>YEAR(tblContacts2[[#This Row],[Date]])</f>
        <v>2023</v>
      </c>
      <c r="J291" t="s">
        <v>483</v>
      </c>
      <c r="K291" s="1">
        <v>5556909283</v>
      </c>
      <c r="L291" t="s">
        <v>120</v>
      </c>
      <c r="M291" t="s">
        <v>8</v>
      </c>
      <c r="N291" t="b">
        <f>tblContacts2[[#This Row],[Customer Name]]=$B$5</f>
        <v>0</v>
      </c>
      <c r="O291" t="b">
        <f>tblContacts2[[#This Row],[Year]]&gt;=2023</f>
        <v>1</v>
      </c>
      <c r="P291">
        <f>tblContacts2[[#This Row],[Name Match]]*tblContacts2[[#This Row],[Year Match]]</f>
        <v>0</v>
      </c>
      <c r="Q291">
        <f>tblContacts2[[#This Row],[Name Match]]+tblContacts2[[#This Row],[Year Match]]</f>
        <v>1</v>
      </c>
    </row>
    <row r="292" spans="7:17" x14ac:dyDescent="0.25">
      <c r="G292" t="s">
        <v>484</v>
      </c>
      <c r="H292" s="3">
        <v>45162</v>
      </c>
      <c r="I292">
        <f>YEAR(tblContacts2[[#This Row],[Date]])</f>
        <v>2023</v>
      </c>
      <c r="J292" t="s">
        <v>485</v>
      </c>
      <c r="K292" s="1">
        <v>5556925623</v>
      </c>
      <c r="L292" t="s">
        <v>40</v>
      </c>
      <c r="M292" t="s">
        <v>8</v>
      </c>
      <c r="N292" t="b">
        <f>tblContacts2[[#This Row],[Customer Name]]=$B$5</f>
        <v>0</v>
      </c>
      <c r="O292" t="b">
        <f>tblContacts2[[#This Row],[Year]]&gt;=2023</f>
        <v>1</v>
      </c>
      <c r="P292">
        <f>tblContacts2[[#This Row],[Name Match]]*tblContacts2[[#This Row],[Year Match]]</f>
        <v>0</v>
      </c>
      <c r="Q292">
        <f>tblContacts2[[#This Row],[Name Match]]+tblContacts2[[#This Row],[Year Match]]</f>
        <v>1</v>
      </c>
    </row>
    <row r="293" spans="7:17" x14ac:dyDescent="0.25">
      <c r="G293" t="s">
        <v>486</v>
      </c>
      <c r="H293" s="3">
        <v>45082</v>
      </c>
      <c r="I293">
        <f>YEAR(tblContacts2[[#This Row],[Date]])</f>
        <v>2023</v>
      </c>
      <c r="J293" t="s">
        <v>487</v>
      </c>
      <c r="K293" s="1">
        <v>5556930541</v>
      </c>
      <c r="L293" t="s">
        <v>67</v>
      </c>
      <c r="M293" t="s">
        <v>8</v>
      </c>
      <c r="N293" t="b">
        <f>tblContacts2[[#This Row],[Customer Name]]=$B$5</f>
        <v>0</v>
      </c>
      <c r="O293" t="b">
        <f>tblContacts2[[#This Row],[Year]]&gt;=2023</f>
        <v>1</v>
      </c>
      <c r="P293">
        <f>tblContacts2[[#This Row],[Name Match]]*tblContacts2[[#This Row],[Year Match]]</f>
        <v>0</v>
      </c>
      <c r="Q293">
        <f>tblContacts2[[#This Row],[Name Match]]+tblContacts2[[#This Row],[Year Match]]</f>
        <v>1</v>
      </c>
    </row>
    <row r="294" spans="7:17" x14ac:dyDescent="0.25">
      <c r="G294" t="s">
        <v>187</v>
      </c>
      <c r="H294" s="3">
        <v>44052</v>
      </c>
      <c r="I294">
        <f>YEAR(tblContacts2[[#This Row],[Date]])</f>
        <v>2020</v>
      </c>
      <c r="J294" t="s">
        <v>488</v>
      </c>
      <c r="K294" s="1">
        <v>5556941133</v>
      </c>
      <c r="L294" t="s">
        <v>24</v>
      </c>
      <c r="M294" t="s">
        <v>12</v>
      </c>
      <c r="N294" t="b">
        <f>tblContacts2[[#This Row],[Customer Name]]=$B$5</f>
        <v>0</v>
      </c>
      <c r="O294" t="b">
        <f>tblContacts2[[#This Row],[Year]]&gt;=2023</f>
        <v>0</v>
      </c>
      <c r="P294">
        <f>tblContacts2[[#This Row],[Name Match]]*tblContacts2[[#This Row],[Year Match]]</f>
        <v>0</v>
      </c>
      <c r="Q294">
        <f>tblContacts2[[#This Row],[Name Match]]+tblContacts2[[#This Row],[Year Match]]</f>
        <v>0</v>
      </c>
    </row>
    <row r="295" spans="7:17" x14ac:dyDescent="0.25">
      <c r="G295" t="s">
        <v>165</v>
      </c>
      <c r="H295" s="3">
        <v>44280</v>
      </c>
      <c r="I295">
        <f>YEAR(tblContacts2[[#This Row],[Date]])</f>
        <v>2021</v>
      </c>
      <c r="J295" t="s">
        <v>489</v>
      </c>
      <c r="K295" s="1">
        <v>5556988354</v>
      </c>
      <c r="L295" t="s">
        <v>101</v>
      </c>
      <c r="M295" t="s">
        <v>8</v>
      </c>
      <c r="N295" t="b">
        <f>tblContacts2[[#This Row],[Customer Name]]=$B$5</f>
        <v>0</v>
      </c>
      <c r="O295" t="b">
        <f>tblContacts2[[#This Row],[Year]]&gt;=2023</f>
        <v>0</v>
      </c>
      <c r="P295">
        <f>tblContacts2[[#This Row],[Name Match]]*tblContacts2[[#This Row],[Year Match]]</f>
        <v>0</v>
      </c>
      <c r="Q295">
        <f>tblContacts2[[#This Row],[Name Match]]+tblContacts2[[#This Row],[Year Match]]</f>
        <v>0</v>
      </c>
    </row>
    <row r="296" spans="7:17" x14ac:dyDescent="0.25">
      <c r="G296" t="s">
        <v>138</v>
      </c>
      <c r="H296" s="3">
        <v>43891</v>
      </c>
      <c r="I296">
        <f>YEAR(tblContacts2[[#This Row],[Date]])</f>
        <v>2020</v>
      </c>
      <c r="J296" t="s">
        <v>490</v>
      </c>
      <c r="K296" s="1">
        <v>5556990224</v>
      </c>
      <c r="L296" t="s">
        <v>67</v>
      </c>
      <c r="M296" t="s">
        <v>8</v>
      </c>
      <c r="N296" t="b">
        <f>tblContacts2[[#This Row],[Customer Name]]=$B$5</f>
        <v>0</v>
      </c>
      <c r="O296" t="b">
        <f>tblContacts2[[#This Row],[Year]]&gt;=2023</f>
        <v>0</v>
      </c>
      <c r="P296">
        <f>tblContacts2[[#This Row],[Name Match]]*tblContacts2[[#This Row],[Year Match]]</f>
        <v>0</v>
      </c>
      <c r="Q296">
        <f>tblContacts2[[#This Row],[Name Match]]+tblContacts2[[#This Row],[Year Match]]</f>
        <v>0</v>
      </c>
    </row>
    <row r="297" spans="7:17" x14ac:dyDescent="0.25">
      <c r="G297" t="s">
        <v>38</v>
      </c>
      <c r="H297" s="3">
        <v>44151</v>
      </c>
      <c r="I297">
        <f>YEAR(tblContacts2[[#This Row],[Date]])</f>
        <v>2020</v>
      </c>
      <c r="J297" t="s">
        <v>491</v>
      </c>
      <c r="K297" s="1">
        <v>5556990309</v>
      </c>
      <c r="L297" t="s">
        <v>40</v>
      </c>
      <c r="M297" t="s">
        <v>8</v>
      </c>
      <c r="N297" t="b">
        <f>tblContacts2[[#This Row],[Customer Name]]=$B$5</f>
        <v>0</v>
      </c>
      <c r="O297" t="b">
        <f>tblContacts2[[#This Row],[Year]]&gt;=2023</f>
        <v>0</v>
      </c>
      <c r="P297">
        <f>tblContacts2[[#This Row],[Name Match]]*tblContacts2[[#This Row],[Year Match]]</f>
        <v>0</v>
      </c>
      <c r="Q297">
        <f>tblContacts2[[#This Row],[Name Match]]+tblContacts2[[#This Row],[Year Match]]</f>
        <v>0</v>
      </c>
    </row>
    <row r="298" spans="7:17" x14ac:dyDescent="0.25">
      <c r="G298" t="s">
        <v>492</v>
      </c>
      <c r="H298" s="3">
        <v>44112</v>
      </c>
      <c r="I298">
        <f>YEAR(tblContacts2[[#This Row],[Date]])</f>
        <v>2020</v>
      </c>
      <c r="J298" t="s">
        <v>493</v>
      </c>
      <c r="K298" s="1">
        <v>5557016283</v>
      </c>
      <c r="L298" t="s">
        <v>53</v>
      </c>
      <c r="M298" t="s">
        <v>8</v>
      </c>
      <c r="N298" t="b">
        <f>tblContacts2[[#This Row],[Customer Name]]=$B$5</f>
        <v>0</v>
      </c>
      <c r="O298" t="b">
        <f>tblContacts2[[#This Row],[Year]]&gt;=2023</f>
        <v>0</v>
      </c>
      <c r="P298">
        <f>tblContacts2[[#This Row],[Name Match]]*tblContacts2[[#This Row],[Year Match]]</f>
        <v>0</v>
      </c>
      <c r="Q298">
        <f>tblContacts2[[#This Row],[Name Match]]+tblContacts2[[#This Row],[Year Match]]</f>
        <v>0</v>
      </c>
    </row>
    <row r="299" spans="7:17" x14ac:dyDescent="0.25">
      <c r="G299" t="s">
        <v>29</v>
      </c>
      <c r="H299" s="3">
        <v>44179</v>
      </c>
      <c r="I299">
        <f>YEAR(tblContacts2[[#This Row],[Date]])</f>
        <v>2020</v>
      </c>
      <c r="J299" t="s">
        <v>494</v>
      </c>
      <c r="K299" s="1">
        <v>5557033474</v>
      </c>
      <c r="L299" t="s">
        <v>31</v>
      </c>
      <c r="M299" t="s">
        <v>12</v>
      </c>
      <c r="N299" t="b">
        <f>tblContacts2[[#This Row],[Customer Name]]=$B$5</f>
        <v>0</v>
      </c>
      <c r="O299" t="b">
        <f>tblContacts2[[#This Row],[Year]]&gt;=2023</f>
        <v>0</v>
      </c>
      <c r="P299">
        <f>tblContacts2[[#This Row],[Name Match]]*tblContacts2[[#This Row],[Year Match]]</f>
        <v>0</v>
      </c>
      <c r="Q299">
        <f>tblContacts2[[#This Row],[Name Match]]+tblContacts2[[#This Row],[Year Match]]</f>
        <v>0</v>
      </c>
    </row>
    <row r="300" spans="7:17" x14ac:dyDescent="0.25">
      <c r="G300" t="s">
        <v>65</v>
      </c>
      <c r="H300" s="3">
        <v>44496</v>
      </c>
      <c r="I300">
        <f>YEAR(tblContacts2[[#This Row],[Date]])</f>
        <v>2021</v>
      </c>
      <c r="J300" t="s">
        <v>495</v>
      </c>
      <c r="K300" s="1">
        <v>5557037584</v>
      </c>
      <c r="L300" t="s">
        <v>67</v>
      </c>
      <c r="M300" t="s">
        <v>8</v>
      </c>
      <c r="N300" t="b">
        <f>tblContacts2[[#This Row],[Customer Name]]=$B$5</f>
        <v>0</v>
      </c>
      <c r="O300" t="b">
        <f>tblContacts2[[#This Row],[Year]]&gt;=2023</f>
        <v>0</v>
      </c>
      <c r="P300">
        <f>tblContacts2[[#This Row],[Name Match]]*tblContacts2[[#This Row],[Year Match]]</f>
        <v>0</v>
      </c>
      <c r="Q300">
        <f>tblContacts2[[#This Row],[Name Match]]+tblContacts2[[#This Row],[Year Match]]</f>
        <v>0</v>
      </c>
    </row>
    <row r="301" spans="7:17" x14ac:dyDescent="0.25">
      <c r="G301" t="s">
        <v>496</v>
      </c>
      <c r="H301" s="3">
        <v>44811</v>
      </c>
      <c r="I301">
        <f>YEAR(tblContacts2[[#This Row],[Date]])</f>
        <v>2022</v>
      </c>
      <c r="J301" t="s">
        <v>497</v>
      </c>
      <c r="K301" s="1">
        <v>5557039148</v>
      </c>
      <c r="L301" t="s">
        <v>216</v>
      </c>
      <c r="M301" t="s">
        <v>217</v>
      </c>
      <c r="N301" t="b">
        <f>tblContacts2[[#This Row],[Customer Name]]=$B$5</f>
        <v>0</v>
      </c>
      <c r="O301" t="b">
        <f>tblContacts2[[#This Row],[Year]]&gt;=2023</f>
        <v>0</v>
      </c>
      <c r="P301">
        <f>tblContacts2[[#This Row],[Name Match]]*tblContacts2[[#This Row],[Year Match]]</f>
        <v>0</v>
      </c>
      <c r="Q301">
        <f>tblContacts2[[#This Row],[Name Match]]+tblContacts2[[#This Row],[Year Match]]</f>
        <v>0</v>
      </c>
    </row>
    <row r="302" spans="7:17" x14ac:dyDescent="0.25">
      <c r="G302" t="s">
        <v>498</v>
      </c>
      <c r="H302" s="3">
        <v>44959</v>
      </c>
      <c r="I302">
        <f>YEAR(tblContacts2[[#This Row],[Date]])</f>
        <v>2023</v>
      </c>
      <c r="J302" t="s">
        <v>499</v>
      </c>
      <c r="K302" s="1">
        <v>5557041285</v>
      </c>
      <c r="L302" t="s">
        <v>133</v>
      </c>
      <c r="M302" t="s">
        <v>8</v>
      </c>
      <c r="N302" t="b">
        <f>tblContacts2[[#This Row],[Customer Name]]=$B$5</f>
        <v>0</v>
      </c>
      <c r="O302" t="b">
        <f>tblContacts2[[#This Row],[Year]]&gt;=2023</f>
        <v>1</v>
      </c>
      <c r="P302">
        <f>tblContacts2[[#This Row],[Name Match]]*tblContacts2[[#This Row],[Year Match]]</f>
        <v>0</v>
      </c>
      <c r="Q302">
        <f>tblContacts2[[#This Row],[Name Match]]+tblContacts2[[#This Row],[Year Match]]</f>
        <v>1</v>
      </c>
    </row>
    <row r="303" spans="7:17" x14ac:dyDescent="0.25">
      <c r="G303" t="s">
        <v>500</v>
      </c>
      <c r="H303" s="3">
        <v>44171</v>
      </c>
      <c r="I303">
        <f>YEAR(tblContacts2[[#This Row],[Date]])</f>
        <v>2020</v>
      </c>
      <c r="J303" t="s">
        <v>501</v>
      </c>
      <c r="K303" s="1">
        <v>5557055838</v>
      </c>
      <c r="L303" t="s">
        <v>64</v>
      </c>
      <c r="M303" t="s">
        <v>8</v>
      </c>
      <c r="N303" t="b">
        <f>tblContacts2[[#This Row],[Customer Name]]=$B$5</f>
        <v>0</v>
      </c>
      <c r="O303" t="b">
        <f>tblContacts2[[#This Row],[Year]]&gt;=2023</f>
        <v>0</v>
      </c>
      <c r="P303">
        <f>tblContacts2[[#This Row],[Name Match]]*tblContacts2[[#This Row],[Year Match]]</f>
        <v>0</v>
      </c>
      <c r="Q303">
        <f>tblContacts2[[#This Row],[Name Match]]+tblContacts2[[#This Row],[Year Match]]</f>
        <v>0</v>
      </c>
    </row>
    <row r="304" spans="7:17" x14ac:dyDescent="0.25">
      <c r="G304" t="s">
        <v>114</v>
      </c>
      <c r="H304" s="3">
        <v>44351</v>
      </c>
      <c r="I304">
        <f>YEAR(tblContacts2[[#This Row],[Date]])</f>
        <v>2021</v>
      </c>
      <c r="J304" t="s">
        <v>502</v>
      </c>
      <c r="K304" s="1">
        <v>5557057956</v>
      </c>
      <c r="L304" t="s">
        <v>84</v>
      </c>
      <c r="M304" t="s">
        <v>8</v>
      </c>
      <c r="N304" t="b">
        <f>tblContacts2[[#This Row],[Customer Name]]=$B$5</f>
        <v>0</v>
      </c>
      <c r="O304" t="b">
        <f>tblContacts2[[#This Row],[Year]]&gt;=2023</f>
        <v>0</v>
      </c>
      <c r="P304">
        <f>tblContacts2[[#This Row],[Name Match]]*tblContacts2[[#This Row],[Year Match]]</f>
        <v>0</v>
      </c>
      <c r="Q304">
        <f>tblContacts2[[#This Row],[Name Match]]+tblContacts2[[#This Row],[Year Match]]</f>
        <v>0</v>
      </c>
    </row>
    <row r="305" spans="7:17" x14ac:dyDescent="0.25">
      <c r="G305" t="s">
        <v>254</v>
      </c>
      <c r="H305" s="3">
        <v>45284</v>
      </c>
      <c r="I305">
        <f>YEAR(tblContacts2[[#This Row],[Date]])</f>
        <v>2023</v>
      </c>
      <c r="J305" t="s">
        <v>503</v>
      </c>
      <c r="K305" s="1">
        <v>5557059035</v>
      </c>
      <c r="L305" t="s">
        <v>133</v>
      </c>
      <c r="M305" t="s">
        <v>8</v>
      </c>
      <c r="N305" t="b">
        <f>tblContacts2[[#This Row],[Customer Name]]=$B$5</f>
        <v>0</v>
      </c>
      <c r="O305" t="b">
        <f>tblContacts2[[#This Row],[Year]]&gt;=2023</f>
        <v>1</v>
      </c>
      <c r="P305">
        <f>tblContacts2[[#This Row],[Name Match]]*tblContacts2[[#This Row],[Year Match]]</f>
        <v>0</v>
      </c>
      <c r="Q305">
        <f>tblContacts2[[#This Row],[Name Match]]+tblContacts2[[#This Row],[Year Match]]</f>
        <v>1</v>
      </c>
    </row>
    <row r="306" spans="7:17" x14ac:dyDescent="0.25">
      <c r="G306" t="s">
        <v>156</v>
      </c>
      <c r="H306" s="3">
        <v>45394</v>
      </c>
      <c r="I306">
        <f>YEAR(tblContacts2[[#This Row],[Date]])</f>
        <v>2024</v>
      </c>
      <c r="J306" t="s">
        <v>504</v>
      </c>
      <c r="K306" s="1">
        <v>5557076869</v>
      </c>
      <c r="L306" t="s">
        <v>21</v>
      </c>
      <c r="M306" t="s">
        <v>12</v>
      </c>
      <c r="N306" t="b">
        <f>tblContacts2[[#This Row],[Customer Name]]=$B$5</f>
        <v>0</v>
      </c>
      <c r="O306" t="b">
        <f>tblContacts2[[#This Row],[Year]]&gt;=2023</f>
        <v>1</v>
      </c>
      <c r="P306">
        <f>tblContacts2[[#This Row],[Name Match]]*tblContacts2[[#This Row],[Year Match]]</f>
        <v>0</v>
      </c>
      <c r="Q306">
        <f>tblContacts2[[#This Row],[Name Match]]+tblContacts2[[#This Row],[Year Match]]</f>
        <v>1</v>
      </c>
    </row>
    <row r="307" spans="7:17" x14ac:dyDescent="0.25">
      <c r="G307" t="s">
        <v>41</v>
      </c>
      <c r="H307" s="3">
        <v>45232</v>
      </c>
      <c r="I307">
        <f>YEAR(tblContacts2[[#This Row],[Date]])</f>
        <v>2023</v>
      </c>
      <c r="J307" t="s">
        <v>505</v>
      </c>
      <c r="K307" s="1">
        <v>5557077845</v>
      </c>
      <c r="L307" t="s">
        <v>40</v>
      </c>
      <c r="M307" t="s">
        <v>8</v>
      </c>
      <c r="N307" t="b">
        <f>tblContacts2[[#This Row],[Customer Name]]=$B$5</f>
        <v>0</v>
      </c>
      <c r="O307" t="b">
        <f>tblContacts2[[#This Row],[Year]]&gt;=2023</f>
        <v>1</v>
      </c>
      <c r="P307">
        <f>tblContacts2[[#This Row],[Name Match]]*tblContacts2[[#This Row],[Year Match]]</f>
        <v>0</v>
      </c>
      <c r="Q307">
        <f>tblContacts2[[#This Row],[Name Match]]+tblContacts2[[#This Row],[Year Match]]</f>
        <v>1</v>
      </c>
    </row>
    <row r="308" spans="7:17" x14ac:dyDescent="0.25">
      <c r="G308" t="s">
        <v>389</v>
      </c>
      <c r="H308" s="3">
        <v>45436</v>
      </c>
      <c r="I308">
        <f>YEAR(tblContacts2[[#This Row],[Date]])</f>
        <v>2024</v>
      </c>
      <c r="J308" t="s">
        <v>506</v>
      </c>
      <c r="K308" s="1">
        <v>5557081163</v>
      </c>
      <c r="L308" t="s">
        <v>11</v>
      </c>
      <c r="M308" t="s">
        <v>12</v>
      </c>
      <c r="N308" t="b">
        <f>tblContacts2[[#This Row],[Customer Name]]=$B$5</f>
        <v>0</v>
      </c>
      <c r="O308" t="b">
        <f>tblContacts2[[#This Row],[Year]]&gt;=2023</f>
        <v>1</v>
      </c>
      <c r="P308">
        <f>tblContacts2[[#This Row],[Name Match]]*tblContacts2[[#This Row],[Year Match]]</f>
        <v>0</v>
      </c>
      <c r="Q308">
        <f>tblContacts2[[#This Row],[Name Match]]+tblContacts2[[#This Row],[Year Match]]</f>
        <v>1</v>
      </c>
    </row>
    <row r="309" spans="7:17" x14ac:dyDescent="0.25">
      <c r="G309" t="s">
        <v>97</v>
      </c>
      <c r="H309" s="3">
        <v>44149</v>
      </c>
      <c r="I309">
        <f>YEAR(tblContacts2[[#This Row],[Date]])</f>
        <v>2020</v>
      </c>
      <c r="J309" t="s">
        <v>507</v>
      </c>
      <c r="K309" s="1">
        <v>5557096181</v>
      </c>
      <c r="L309" t="s">
        <v>15</v>
      </c>
      <c r="M309" t="s">
        <v>12</v>
      </c>
      <c r="N309" t="b">
        <f>tblContacts2[[#This Row],[Customer Name]]=$B$5</f>
        <v>0</v>
      </c>
      <c r="O309" t="b">
        <f>tblContacts2[[#This Row],[Year]]&gt;=2023</f>
        <v>0</v>
      </c>
      <c r="P309">
        <f>tblContacts2[[#This Row],[Name Match]]*tblContacts2[[#This Row],[Year Match]]</f>
        <v>0</v>
      </c>
      <c r="Q309">
        <f>tblContacts2[[#This Row],[Name Match]]+tblContacts2[[#This Row],[Year Match]]</f>
        <v>0</v>
      </c>
    </row>
    <row r="310" spans="7:17" x14ac:dyDescent="0.25">
      <c r="G310" t="s">
        <v>389</v>
      </c>
      <c r="H310" s="3">
        <v>45352</v>
      </c>
      <c r="I310">
        <f>YEAR(tblContacts2[[#This Row],[Date]])</f>
        <v>2024</v>
      </c>
      <c r="J310" t="s">
        <v>508</v>
      </c>
      <c r="K310" s="1">
        <v>5557149468</v>
      </c>
      <c r="L310" t="s">
        <v>11</v>
      </c>
      <c r="M310" t="s">
        <v>12</v>
      </c>
      <c r="N310" t="b">
        <f>tblContacts2[[#This Row],[Customer Name]]=$B$5</f>
        <v>0</v>
      </c>
      <c r="O310" t="b">
        <f>tblContacts2[[#This Row],[Year]]&gt;=2023</f>
        <v>1</v>
      </c>
      <c r="P310">
        <f>tblContacts2[[#This Row],[Name Match]]*tblContacts2[[#This Row],[Year Match]]</f>
        <v>0</v>
      </c>
      <c r="Q310">
        <f>tblContacts2[[#This Row],[Name Match]]+tblContacts2[[#This Row],[Year Match]]</f>
        <v>1</v>
      </c>
    </row>
    <row r="311" spans="7:17" x14ac:dyDescent="0.25">
      <c r="G311" t="s">
        <v>269</v>
      </c>
      <c r="H311" s="3">
        <v>44951</v>
      </c>
      <c r="I311">
        <f>YEAR(tblContacts2[[#This Row],[Date]])</f>
        <v>2023</v>
      </c>
      <c r="J311" t="s">
        <v>509</v>
      </c>
      <c r="K311" s="1">
        <v>5557171082</v>
      </c>
      <c r="L311" t="s">
        <v>101</v>
      </c>
      <c r="M311" t="s">
        <v>8</v>
      </c>
      <c r="N311" t="b">
        <f>tblContacts2[[#This Row],[Customer Name]]=$B$5</f>
        <v>0</v>
      </c>
      <c r="O311" t="b">
        <f>tblContacts2[[#This Row],[Year]]&gt;=2023</f>
        <v>1</v>
      </c>
      <c r="P311">
        <f>tblContacts2[[#This Row],[Name Match]]*tblContacts2[[#This Row],[Year Match]]</f>
        <v>0</v>
      </c>
      <c r="Q311">
        <f>tblContacts2[[#This Row],[Name Match]]+tblContacts2[[#This Row],[Year Match]]</f>
        <v>1</v>
      </c>
    </row>
    <row r="312" spans="7:17" x14ac:dyDescent="0.25">
      <c r="G312" t="s">
        <v>510</v>
      </c>
      <c r="H312" s="3">
        <v>44940</v>
      </c>
      <c r="I312">
        <f>YEAR(tblContacts2[[#This Row],[Date]])</f>
        <v>2023</v>
      </c>
      <c r="J312" t="s">
        <v>511</v>
      </c>
      <c r="K312" s="1">
        <v>5557195100</v>
      </c>
      <c r="L312" t="s">
        <v>11</v>
      </c>
      <c r="M312" t="s">
        <v>12</v>
      </c>
      <c r="N312" t="b">
        <f>tblContacts2[[#This Row],[Customer Name]]=$B$5</f>
        <v>0</v>
      </c>
      <c r="O312" t="b">
        <f>tblContacts2[[#This Row],[Year]]&gt;=2023</f>
        <v>1</v>
      </c>
      <c r="P312">
        <f>tblContacts2[[#This Row],[Name Match]]*tblContacts2[[#This Row],[Year Match]]</f>
        <v>0</v>
      </c>
      <c r="Q312">
        <f>tblContacts2[[#This Row],[Name Match]]+tblContacts2[[#This Row],[Year Match]]</f>
        <v>1</v>
      </c>
    </row>
    <row r="313" spans="7:17" x14ac:dyDescent="0.25">
      <c r="G313" t="s">
        <v>265</v>
      </c>
      <c r="H313" s="3">
        <v>44722</v>
      </c>
      <c r="I313">
        <f>YEAR(tblContacts2[[#This Row],[Date]])</f>
        <v>2022</v>
      </c>
      <c r="J313" t="s">
        <v>512</v>
      </c>
      <c r="K313" s="1">
        <v>5557198324</v>
      </c>
      <c r="L313" t="s">
        <v>34</v>
      </c>
      <c r="M313" t="s">
        <v>12</v>
      </c>
      <c r="N313" t="b">
        <f>tblContacts2[[#This Row],[Customer Name]]=$B$5</f>
        <v>0</v>
      </c>
      <c r="O313" t="b">
        <f>tblContacts2[[#This Row],[Year]]&gt;=2023</f>
        <v>0</v>
      </c>
      <c r="P313">
        <f>tblContacts2[[#This Row],[Name Match]]*tblContacts2[[#This Row],[Year Match]]</f>
        <v>0</v>
      </c>
      <c r="Q313">
        <f>tblContacts2[[#This Row],[Name Match]]+tblContacts2[[#This Row],[Year Match]]</f>
        <v>0</v>
      </c>
    </row>
    <row r="314" spans="7:17" x14ac:dyDescent="0.25">
      <c r="G314" t="s">
        <v>492</v>
      </c>
      <c r="H314" s="3">
        <v>44582</v>
      </c>
      <c r="I314">
        <f>YEAR(tblContacts2[[#This Row],[Date]])</f>
        <v>2022</v>
      </c>
      <c r="J314" t="s">
        <v>513</v>
      </c>
      <c r="K314" s="1">
        <v>5557198328</v>
      </c>
      <c r="L314" t="s">
        <v>53</v>
      </c>
      <c r="M314" t="s">
        <v>8</v>
      </c>
      <c r="N314" t="b">
        <f>tblContacts2[[#This Row],[Customer Name]]=$B$5</f>
        <v>0</v>
      </c>
      <c r="O314" t="b">
        <f>tblContacts2[[#This Row],[Year]]&gt;=2023</f>
        <v>0</v>
      </c>
      <c r="P314">
        <f>tblContacts2[[#This Row],[Name Match]]*tblContacts2[[#This Row],[Year Match]]</f>
        <v>0</v>
      </c>
      <c r="Q314">
        <f>tblContacts2[[#This Row],[Name Match]]+tblContacts2[[#This Row],[Year Match]]</f>
        <v>0</v>
      </c>
    </row>
    <row r="315" spans="7:17" x14ac:dyDescent="0.25">
      <c r="G315" t="s">
        <v>514</v>
      </c>
      <c r="H315" s="3">
        <v>45304</v>
      </c>
      <c r="I315">
        <f>YEAR(tblContacts2[[#This Row],[Date]])</f>
        <v>2024</v>
      </c>
      <c r="J315" t="s">
        <v>515</v>
      </c>
      <c r="K315" s="1">
        <v>5557212818</v>
      </c>
      <c r="L315" t="s">
        <v>110</v>
      </c>
      <c r="M315" t="s">
        <v>8</v>
      </c>
      <c r="N315" t="b">
        <f>tblContacts2[[#This Row],[Customer Name]]=$B$5</f>
        <v>0</v>
      </c>
      <c r="O315" t="b">
        <f>tblContacts2[[#This Row],[Year]]&gt;=2023</f>
        <v>1</v>
      </c>
      <c r="P315">
        <f>tblContacts2[[#This Row],[Name Match]]*tblContacts2[[#This Row],[Year Match]]</f>
        <v>0</v>
      </c>
      <c r="Q315">
        <f>tblContacts2[[#This Row],[Name Match]]+tblContacts2[[#This Row],[Year Match]]</f>
        <v>1</v>
      </c>
    </row>
    <row r="316" spans="7:17" x14ac:dyDescent="0.25">
      <c r="G316" t="s">
        <v>210</v>
      </c>
      <c r="H316" s="3">
        <v>44707</v>
      </c>
      <c r="I316">
        <f>YEAR(tblContacts2[[#This Row],[Date]])</f>
        <v>2022</v>
      </c>
      <c r="J316" t="s">
        <v>516</v>
      </c>
      <c r="K316" s="1">
        <v>5557240926</v>
      </c>
      <c r="L316" t="s">
        <v>34</v>
      </c>
      <c r="M316" t="s">
        <v>12</v>
      </c>
      <c r="N316" t="b">
        <f>tblContacts2[[#This Row],[Customer Name]]=$B$5</f>
        <v>0</v>
      </c>
      <c r="O316" t="b">
        <f>tblContacts2[[#This Row],[Year]]&gt;=2023</f>
        <v>0</v>
      </c>
      <c r="P316">
        <f>tblContacts2[[#This Row],[Name Match]]*tblContacts2[[#This Row],[Year Match]]</f>
        <v>0</v>
      </c>
      <c r="Q316">
        <f>tblContacts2[[#This Row],[Name Match]]+tblContacts2[[#This Row],[Year Match]]</f>
        <v>0</v>
      </c>
    </row>
    <row r="317" spans="7:17" x14ac:dyDescent="0.25">
      <c r="G317" t="s">
        <v>408</v>
      </c>
      <c r="H317" s="3">
        <v>44149</v>
      </c>
      <c r="I317">
        <f>YEAR(tblContacts2[[#This Row],[Date]])</f>
        <v>2020</v>
      </c>
      <c r="J317" t="s">
        <v>517</v>
      </c>
      <c r="K317" s="1">
        <v>5557258384</v>
      </c>
      <c r="L317" t="s">
        <v>120</v>
      </c>
      <c r="M317" t="s">
        <v>8</v>
      </c>
      <c r="N317" t="b">
        <f>tblContacts2[[#This Row],[Customer Name]]=$B$5</f>
        <v>0</v>
      </c>
      <c r="O317" t="b">
        <f>tblContacts2[[#This Row],[Year]]&gt;=2023</f>
        <v>0</v>
      </c>
      <c r="P317">
        <f>tblContacts2[[#This Row],[Name Match]]*tblContacts2[[#This Row],[Year Match]]</f>
        <v>0</v>
      </c>
      <c r="Q317">
        <f>tblContacts2[[#This Row],[Name Match]]+tblContacts2[[#This Row],[Year Match]]</f>
        <v>0</v>
      </c>
    </row>
    <row r="318" spans="7:17" x14ac:dyDescent="0.25">
      <c r="G318" t="s">
        <v>518</v>
      </c>
      <c r="H318" s="3">
        <v>44839</v>
      </c>
      <c r="I318">
        <f>YEAR(tblContacts2[[#This Row],[Date]])</f>
        <v>2022</v>
      </c>
      <c r="J318" t="s">
        <v>519</v>
      </c>
      <c r="K318" s="1">
        <v>5557267260</v>
      </c>
      <c r="L318" t="s">
        <v>110</v>
      </c>
      <c r="M318" t="s">
        <v>8</v>
      </c>
      <c r="N318" t="b">
        <f>tblContacts2[[#This Row],[Customer Name]]=$B$5</f>
        <v>0</v>
      </c>
      <c r="O318" t="b">
        <f>tblContacts2[[#This Row],[Year]]&gt;=2023</f>
        <v>0</v>
      </c>
      <c r="P318">
        <f>tblContacts2[[#This Row],[Name Match]]*tblContacts2[[#This Row],[Year Match]]</f>
        <v>0</v>
      </c>
      <c r="Q318">
        <f>tblContacts2[[#This Row],[Name Match]]+tblContacts2[[#This Row],[Year Match]]</f>
        <v>0</v>
      </c>
    </row>
    <row r="319" spans="7:17" x14ac:dyDescent="0.25">
      <c r="G319" t="s">
        <v>5</v>
      </c>
      <c r="H319" s="3">
        <v>44700</v>
      </c>
      <c r="I319">
        <f>YEAR(tblContacts2[[#This Row],[Date]])</f>
        <v>2022</v>
      </c>
      <c r="J319" t="s">
        <v>441</v>
      </c>
      <c r="K319" s="1">
        <v>5557289020</v>
      </c>
      <c r="L319" t="s">
        <v>7</v>
      </c>
      <c r="M319" t="s">
        <v>8</v>
      </c>
      <c r="N319" t="b">
        <f>tblContacts2[[#This Row],[Customer Name]]=$B$5</f>
        <v>0</v>
      </c>
      <c r="O319" t="b">
        <f>tblContacts2[[#This Row],[Year]]&gt;=2023</f>
        <v>0</v>
      </c>
      <c r="P319">
        <f>tblContacts2[[#This Row],[Name Match]]*tblContacts2[[#This Row],[Year Match]]</f>
        <v>0</v>
      </c>
      <c r="Q319">
        <f>tblContacts2[[#This Row],[Name Match]]+tblContacts2[[#This Row],[Year Match]]</f>
        <v>0</v>
      </c>
    </row>
    <row r="320" spans="7:17" x14ac:dyDescent="0.25">
      <c r="G320" t="s">
        <v>520</v>
      </c>
      <c r="H320" s="3">
        <v>44784</v>
      </c>
      <c r="I320">
        <f>YEAR(tblContacts2[[#This Row],[Date]])</f>
        <v>2022</v>
      </c>
      <c r="J320" t="s">
        <v>521</v>
      </c>
      <c r="K320" s="1">
        <v>5557306663</v>
      </c>
      <c r="L320" t="s">
        <v>24</v>
      </c>
      <c r="M320" t="s">
        <v>12</v>
      </c>
      <c r="N320" t="b">
        <f>tblContacts2[[#This Row],[Customer Name]]=$B$5</f>
        <v>0</v>
      </c>
      <c r="O320" t="b">
        <f>tblContacts2[[#This Row],[Year]]&gt;=2023</f>
        <v>0</v>
      </c>
      <c r="P320">
        <f>tblContacts2[[#This Row],[Name Match]]*tblContacts2[[#This Row],[Year Match]]</f>
        <v>0</v>
      </c>
      <c r="Q320">
        <f>tblContacts2[[#This Row],[Name Match]]+tblContacts2[[#This Row],[Year Match]]</f>
        <v>0</v>
      </c>
    </row>
    <row r="321" spans="7:17" x14ac:dyDescent="0.25">
      <c r="G321" t="s">
        <v>358</v>
      </c>
      <c r="H321" s="3">
        <v>45113</v>
      </c>
      <c r="I321">
        <f>YEAR(tblContacts2[[#This Row],[Date]])</f>
        <v>2023</v>
      </c>
      <c r="J321" t="s">
        <v>522</v>
      </c>
      <c r="K321" s="1">
        <v>5557306670</v>
      </c>
      <c r="L321" t="s">
        <v>47</v>
      </c>
      <c r="M321" t="s">
        <v>8</v>
      </c>
      <c r="N321" t="b">
        <f>tblContacts2[[#This Row],[Customer Name]]=$B$5</f>
        <v>0</v>
      </c>
      <c r="O321" t="b">
        <f>tblContacts2[[#This Row],[Year]]&gt;=2023</f>
        <v>1</v>
      </c>
      <c r="P321">
        <f>tblContacts2[[#This Row],[Name Match]]*tblContacts2[[#This Row],[Year Match]]</f>
        <v>0</v>
      </c>
      <c r="Q321">
        <f>tblContacts2[[#This Row],[Name Match]]+tblContacts2[[#This Row],[Year Match]]</f>
        <v>1</v>
      </c>
    </row>
    <row r="322" spans="7:17" x14ac:dyDescent="0.25">
      <c r="G322" t="s">
        <v>523</v>
      </c>
      <c r="H322" s="3">
        <v>45056</v>
      </c>
      <c r="I322">
        <f>YEAR(tblContacts2[[#This Row],[Date]])</f>
        <v>2023</v>
      </c>
      <c r="J322" t="s">
        <v>524</v>
      </c>
      <c r="K322" s="1">
        <v>5557311747</v>
      </c>
      <c r="L322" t="s">
        <v>64</v>
      </c>
      <c r="M322" t="s">
        <v>8</v>
      </c>
      <c r="N322" t="b">
        <f>tblContacts2[[#This Row],[Customer Name]]=$B$5</f>
        <v>0</v>
      </c>
      <c r="O322" t="b">
        <f>tblContacts2[[#This Row],[Year]]&gt;=2023</f>
        <v>1</v>
      </c>
      <c r="P322">
        <f>tblContacts2[[#This Row],[Name Match]]*tblContacts2[[#This Row],[Year Match]]</f>
        <v>0</v>
      </c>
      <c r="Q322">
        <f>tblContacts2[[#This Row],[Name Match]]+tblContacts2[[#This Row],[Year Match]]</f>
        <v>1</v>
      </c>
    </row>
    <row r="323" spans="7:17" x14ac:dyDescent="0.25">
      <c r="G323" t="s">
        <v>140</v>
      </c>
      <c r="H323" s="3">
        <v>44134</v>
      </c>
      <c r="I323">
        <f>YEAR(tblContacts2[[#This Row],[Date]])</f>
        <v>2020</v>
      </c>
      <c r="J323" t="s">
        <v>525</v>
      </c>
      <c r="K323" s="1">
        <v>5557328307</v>
      </c>
      <c r="L323" t="s">
        <v>142</v>
      </c>
      <c r="M323" t="s">
        <v>143</v>
      </c>
      <c r="N323" t="b">
        <f>tblContacts2[[#This Row],[Customer Name]]=$B$5</f>
        <v>0</v>
      </c>
      <c r="O323" t="b">
        <f>tblContacts2[[#This Row],[Year]]&gt;=2023</f>
        <v>0</v>
      </c>
      <c r="P323">
        <f>tblContacts2[[#This Row],[Name Match]]*tblContacts2[[#This Row],[Year Match]]</f>
        <v>0</v>
      </c>
      <c r="Q323">
        <f>tblContacts2[[#This Row],[Name Match]]+tblContacts2[[#This Row],[Year Match]]</f>
        <v>0</v>
      </c>
    </row>
    <row r="324" spans="7:17" x14ac:dyDescent="0.25">
      <c r="G324" t="s">
        <v>13</v>
      </c>
      <c r="H324" s="3">
        <v>44392</v>
      </c>
      <c r="I324">
        <f>YEAR(tblContacts2[[#This Row],[Date]])</f>
        <v>2021</v>
      </c>
      <c r="J324" t="s">
        <v>526</v>
      </c>
      <c r="K324" s="1">
        <v>5557337988</v>
      </c>
      <c r="L324" t="s">
        <v>15</v>
      </c>
      <c r="M324" t="s">
        <v>12</v>
      </c>
      <c r="N324" t="b">
        <f>tblContacts2[[#This Row],[Customer Name]]=$B$5</f>
        <v>0</v>
      </c>
      <c r="O324" t="b">
        <f>tblContacts2[[#This Row],[Year]]&gt;=2023</f>
        <v>0</v>
      </c>
      <c r="P324">
        <f>tblContacts2[[#This Row],[Name Match]]*tblContacts2[[#This Row],[Year Match]]</f>
        <v>0</v>
      </c>
      <c r="Q324">
        <f>tblContacts2[[#This Row],[Name Match]]+tblContacts2[[#This Row],[Year Match]]</f>
        <v>0</v>
      </c>
    </row>
    <row r="325" spans="7:17" x14ac:dyDescent="0.25">
      <c r="G325" t="s">
        <v>5</v>
      </c>
      <c r="H325" s="3">
        <v>44034</v>
      </c>
      <c r="I325">
        <f>YEAR(tblContacts2[[#This Row],[Date]])</f>
        <v>2020</v>
      </c>
      <c r="J325" t="s">
        <v>527</v>
      </c>
      <c r="K325" s="1">
        <v>5557368734</v>
      </c>
      <c r="L325" t="s">
        <v>7</v>
      </c>
      <c r="M325" t="s">
        <v>8</v>
      </c>
      <c r="N325" t="b">
        <f>tblContacts2[[#This Row],[Customer Name]]=$B$5</f>
        <v>0</v>
      </c>
      <c r="O325" t="b">
        <f>tblContacts2[[#This Row],[Year]]&gt;=2023</f>
        <v>0</v>
      </c>
      <c r="P325">
        <f>tblContacts2[[#This Row],[Name Match]]*tblContacts2[[#This Row],[Year Match]]</f>
        <v>0</v>
      </c>
      <c r="Q325">
        <f>tblContacts2[[#This Row],[Name Match]]+tblContacts2[[#This Row],[Year Match]]</f>
        <v>0</v>
      </c>
    </row>
    <row r="326" spans="7:17" x14ac:dyDescent="0.25">
      <c r="G326" t="s">
        <v>180</v>
      </c>
      <c r="H326" s="3">
        <v>44805</v>
      </c>
      <c r="I326">
        <f>YEAR(tblContacts2[[#This Row],[Date]])</f>
        <v>2022</v>
      </c>
      <c r="J326" t="s">
        <v>528</v>
      </c>
      <c r="K326" s="1">
        <v>5557375153</v>
      </c>
      <c r="L326" t="s">
        <v>24</v>
      </c>
      <c r="M326" t="s">
        <v>12</v>
      </c>
      <c r="N326" t="b">
        <f>tblContacts2[[#This Row],[Customer Name]]=$B$5</f>
        <v>0</v>
      </c>
      <c r="O326" t="b">
        <f>tblContacts2[[#This Row],[Year]]&gt;=2023</f>
        <v>0</v>
      </c>
      <c r="P326">
        <f>tblContacts2[[#This Row],[Name Match]]*tblContacts2[[#This Row],[Year Match]]</f>
        <v>0</v>
      </c>
      <c r="Q326">
        <f>tblContacts2[[#This Row],[Name Match]]+tblContacts2[[#This Row],[Year Match]]</f>
        <v>0</v>
      </c>
    </row>
    <row r="327" spans="7:17" x14ac:dyDescent="0.25">
      <c r="G327" t="s">
        <v>457</v>
      </c>
      <c r="H327" s="3">
        <v>44833</v>
      </c>
      <c r="I327">
        <f>YEAR(tblContacts2[[#This Row],[Date]])</f>
        <v>2022</v>
      </c>
      <c r="J327" t="s">
        <v>529</v>
      </c>
      <c r="K327" s="1">
        <v>5557436746</v>
      </c>
      <c r="L327" t="s">
        <v>64</v>
      </c>
      <c r="M327" t="s">
        <v>8</v>
      </c>
      <c r="N327" t="b">
        <f>tblContacts2[[#This Row],[Customer Name]]=$B$5</f>
        <v>0</v>
      </c>
      <c r="O327" t="b">
        <f>tblContacts2[[#This Row],[Year]]&gt;=2023</f>
        <v>0</v>
      </c>
      <c r="P327">
        <f>tblContacts2[[#This Row],[Name Match]]*tblContacts2[[#This Row],[Year Match]]</f>
        <v>0</v>
      </c>
      <c r="Q327">
        <f>tblContacts2[[#This Row],[Name Match]]+tblContacts2[[#This Row],[Year Match]]</f>
        <v>0</v>
      </c>
    </row>
    <row r="328" spans="7:17" x14ac:dyDescent="0.25">
      <c r="G328" t="s">
        <v>530</v>
      </c>
      <c r="H328" s="3">
        <v>45013</v>
      </c>
      <c r="I328">
        <f>YEAR(tblContacts2[[#This Row],[Date]])</f>
        <v>2023</v>
      </c>
      <c r="J328" t="s">
        <v>531</v>
      </c>
      <c r="K328" s="1">
        <v>5557440914</v>
      </c>
      <c r="L328" t="s">
        <v>18</v>
      </c>
      <c r="M328" t="s">
        <v>12</v>
      </c>
      <c r="N328" t="b">
        <f>tblContacts2[[#This Row],[Customer Name]]=$B$5</f>
        <v>0</v>
      </c>
      <c r="O328" t="b">
        <f>tblContacts2[[#This Row],[Year]]&gt;=2023</f>
        <v>1</v>
      </c>
      <c r="P328">
        <f>tblContacts2[[#This Row],[Name Match]]*tblContacts2[[#This Row],[Year Match]]</f>
        <v>0</v>
      </c>
      <c r="Q328">
        <f>tblContacts2[[#This Row],[Name Match]]+tblContacts2[[#This Row],[Year Match]]</f>
        <v>1</v>
      </c>
    </row>
    <row r="329" spans="7:17" x14ac:dyDescent="0.25">
      <c r="G329" t="s">
        <v>532</v>
      </c>
      <c r="H329" s="3">
        <v>44522</v>
      </c>
      <c r="I329">
        <f>YEAR(tblContacts2[[#This Row],[Date]])</f>
        <v>2021</v>
      </c>
      <c r="J329" t="s">
        <v>533</v>
      </c>
      <c r="K329" s="1">
        <v>5557446328</v>
      </c>
      <c r="L329" t="s">
        <v>155</v>
      </c>
      <c r="M329" t="s">
        <v>8</v>
      </c>
      <c r="N329" t="b">
        <f>tblContacts2[[#This Row],[Customer Name]]=$B$5</f>
        <v>0</v>
      </c>
      <c r="O329" t="b">
        <f>tblContacts2[[#This Row],[Year]]&gt;=2023</f>
        <v>0</v>
      </c>
      <c r="P329">
        <f>tblContacts2[[#This Row],[Name Match]]*tblContacts2[[#This Row],[Year Match]]</f>
        <v>0</v>
      </c>
      <c r="Q329">
        <f>tblContacts2[[#This Row],[Name Match]]+tblContacts2[[#This Row],[Year Match]]</f>
        <v>0</v>
      </c>
    </row>
    <row r="330" spans="7:17" x14ac:dyDescent="0.25">
      <c r="G330" t="s">
        <v>236</v>
      </c>
      <c r="H330" s="3">
        <v>44544</v>
      </c>
      <c r="I330">
        <f>YEAR(tblContacts2[[#This Row],[Date]])</f>
        <v>2021</v>
      </c>
      <c r="J330" t="s">
        <v>534</v>
      </c>
      <c r="K330" s="1">
        <v>5557467350</v>
      </c>
      <c r="L330" t="s">
        <v>15</v>
      </c>
      <c r="M330" t="s">
        <v>12</v>
      </c>
      <c r="N330" t="b">
        <f>tblContacts2[[#This Row],[Customer Name]]=$B$5</f>
        <v>0</v>
      </c>
      <c r="O330" t="b">
        <f>tblContacts2[[#This Row],[Year]]&gt;=2023</f>
        <v>0</v>
      </c>
      <c r="P330">
        <f>tblContacts2[[#This Row],[Name Match]]*tblContacts2[[#This Row],[Year Match]]</f>
        <v>0</v>
      </c>
      <c r="Q330">
        <f>tblContacts2[[#This Row],[Name Match]]+tblContacts2[[#This Row],[Year Match]]</f>
        <v>0</v>
      </c>
    </row>
    <row r="331" spans="7:17" x14ac:dyDescent="0.25">
      <c r="G331" t="s">
        <v>214</v>
      </c>
      <c r="H331" s="3">
        <v>43846</v>
      </c>
      <c r="I331">
        <f>YEAR(tblContacts2[[#This Row],[Date]])</f>
        <v>2020</v>
      </c>
      <c r="J331" t="s">
        <v>535</v>
      </c>
      <c r="K331" s="1">
        <v>5557480546</v>
      </c>
      <c r="L331" t="s">
        <v>216</v>
      </c>
      <c r="M331" t="s">
        <v>217</v>
      </c>
      <c r="N331" t="b">
        <f>tblContacts2[[#This Row],[Customer Name]]=$B$5</f>
        <v>0</v>
      </c>
      <c r="O331" t="b">
        <f>tblContacts2[[#This Row],[Year]]&gt;=2023</f>
        <v>0</v>
      </c>
      <c r="P331">
        <f>tblContacts2[[#This Row],[Name Match]]*tblContacts2[[#This Row],[Year Match]]</f>
        <v>0</v>
      </c>
      <c r="Q331">
        <f>tblContacts2[[#This Row],[Name Match]]+tblContacts2[[#This Row],[Year Match]]</f>
        <v>0</v>
      </c>
    </row>
    <row r="332" spans="7:17" x14ac:dyDescent="0.25">
      <c r="G332" t="s">
        <v>452</v>
      </c>
      <c r="H332" s="3">
        <v>44001</v>
      </c>
      <c r="I332">
        <f>YEAR(tblContacts2[[#This Row],[Date]])</f>
        <v>2020</v>
      </c>
      <c r="J332" t="s">
        <v>536</v>
      </c>
      <c r="K332" s="1">
        <v>5557480863</v>
      </c>
      <c r="L332" t="s">
        <v>7</v>
      </c>
      <c r="M332" t="s">
        <v>8</v>
      </c>
      <c r="N332" t="b">
        <f>tblContacts2[[#This Row],[Customer Name]]=$B$5</f>
        <v>0</v>
      </c>
      <c r="O332" t="b">
        <f>tblContacts2[[#This Row],[Year]]&gt;=2023</f>
        <v>0</v>
      </c>
      <c r="P332">
        <f>tblContacts2[[#This Row],[Name Match]]*tblContacts2[[#This Row],[Year Match]]</f>
        <v>0</v>
      </c>
      <c r="Q332">
        <f>tblContacts2[[#This Row],[Name Match]]+tblContacts2[[#This Row],[Year Match]]</f>
        <v>0</v>
      </c>
    </row>
    <row r="333" spans="7:17" x14ac:dyDescent="0.25">
      <c r="G333" t="s">
        <v>346</v>
      </c>
      <c r="H333" s="3">
        <v>44045</v>
      </c>
      <c r="I333">
        <f>YEAR(tblContacts2[[#This Row],[Date]])</f>
        <v>2020</v>
      </c>
      <c r="J333" t="s">
        <v>537</v>
      </c>
      <c r="K333" s="1">
        <v>5557513927</v>
      </c>
      <c r="L333" t="s">
        <v>47</v>
      </c>
      <c r="M333" t="s">
        <v>8</v>
      </c>
      <c r="N333" t="b">
        <f>tblContacts2[[#This Row],[Customer Name]]=$B$5</f>
        <v>0</v>
      </c>
      <c r="O333" t="b">
        <f>tblContacts2[[#This Row],[Year]]&gt;=2023</f>
        <v>0</v>
      </c>
      <c r="P333">
        <f>tblContacts2[[#This Row],[Name Match]]*tblContacts2[[#This Row],[Year Match]]</f>
        <v>0</v>
      </c>
      <c r="Q333">
        <f>tblContacts2[[#This Row],[Name Match]]+tblContacts2[[#This Row],[Year Match]]</f>
        <v>0</v>
      </c>
    </row>
    <row r="334" spans="7:17" x14ac:dyDescent="0.25">
      <c r="G334" t="s">
        <v>106</v>
      </c>
      <c r="H334" s="3">
        <v>44332</v>
      </c>
      <c r="I334">
        <f>YEAR(tblContacts2[[#This Row],[Date]])</f>
        <v>2021</v>
      </c>
      <c r="J334" t="s">
        <v>538</v>
      </c>
      <c r="K334" s="1">
        <v>5557564502</v>
      </c>
      <c r="L334" t="s">
        <v>11</v>
      </c>
      <c r="M334" t="s">
        <v>12</v>
      </c>
      <c r="N334" t="b">
        <f>tblContacts2[[#This Row],[Customer Name]]=$B$5</f>
        <v>0</v>
      </c>
      <c r="O334" t="b">
        <f>tblContacts2[[#This Row],[Year]]&gt;=2023</f>
        <v>0</v>
      </c>
      <c r="P334">
        <f>tblContacts2[[#This Row],[Name Match]]*tblContacts2[[#This Row],[Year Match]]</f>
        <v>0</v>
      </c>
      <c r="Q334">
        <f>tblContacts2[[#This Row],[Name Match]]+tblContacts2[[#This Row],[Year Match]]</f>
        <v>0</v>
      </c>
    </row>
    <row r="335" spans="7:17" x14ac:dyDescent="0.25">
      <c r="G335" t="s">
        <v>484</v>
      </c>
      <c r="H335" s="3">
        <v>45148</v>
      </c>
      <c r="I335">
        <f>YEAR(tblContacts2[[#This Row],[Date]])</f>
        <v>2023</v>
      </c>
      <c r="J335" t="s">
        <v>539</v>
      </c>
      <c r="K335" s="1">
        <v>5557579700</v>
      </c>
      <c r="L335" t="s">
        <v>40</v>
      </c>
      <c r="M335" t="s">
        <v>8</v>
      </c>
      <c r="N335" t="b">
        <f>tblContacts2[[#This Row],[Customer Name]]=$B$5</f>
        <v>0</v>
      </c>
      <c r="O335" t="b">
        <f>tblContacts2[[#This Row],[Year]]&gt;=2023</f>
        <v>1</v>
      </c>
      <c r="P335">
        <f>tblContacts2[[#This Row],[Name Match]]*tblContacts2[[#This Row],[Year Match]]</f>
        <v>0</v>
      </c>
      <c r="Q335">
        <f>tblContacts2[[#This Row],[Name Match]]+tblContacts2[[#This Row],[Year Match]]</f>
        <v>1</v>
      </c>
    </row>
    <row r="336" spans="7:17" x14ac:dyDescent="0.25">
      <c r="G336" t="s">
        <v>540</v>
      </c>
      <c r="H336" s="3">
        <v>45098</v>
      </c>
      <c r="I336">
        <f>YEAR(tblContacts2[[#This Row],[Date]])</f>
        <v>2023</v>
      </c>
      <c r="J336" t="s">
        <v>541</v>
      </c>
      <c r="K336" s="1">
        <v>5557585650</v>
      </c>
      <c r="L336" t="s">
        <v>130</v>
      </c>
      <c r="M336" t="s">
        <v>8</v>
      </c>
      <c r="N336" t="b">
        <f>tblContacts2[[#This Row],[Customer Name]]=$B$5</f>
        <v>0</v>
      </c>
      <c r="O336" t="b">
        <f>tblContacts2[[#This Row],[Year]]&gt;=2023</f>
        <v>1</v>
      </c>
      <c r="P336">
        <f>tblContacts2[[#This Row],[Name Match]]*tblContacts2[[#This Row],[Year Match]]</f>
        <v>0</v>
      </c>
      <c r="Q336">
        <f>tblContacts2[[#This Row],[Name Match]]+tblContacts2[[#This Row],[Year Match]]</f>
        <v>1</v>
      </c>
    </row>
    <row r="337" spans="7:17" x14ac:dyDescent="0.25">
      <c r="G337" t="s">
        <v>542</v>
      </c>
      <c r="H337" s="3">
        <v>44059</v>
      </c>
      <c r="I337">
        <f>YEAR(tblContacts2[[#This Row],[Date]])</f>
        <v>2020</v>
      </c>
      <c r="J337" t="s">
        <v>543</v>
      </c>
      <c r="K337" s="1">
        <v>5557591883</v>
      </c>
      <c r="L337" t="s">
        <v>110</v>
      </c>
      <c r="M337" t="s">
        <v>8</v>
      </c>
      <c r="N337" t="b">
        <f>tblContacts2[[#This Row],[Customer Name]]=$B$5</f>
        <v>0</v>
      </c>
      <c r="O337" t="b">
        <f>tblContacts2[[#This Row],[Year]]&gt;=2023</f>
        <v>0</v>
      </c>
      <c r="P337">
        <f>tblContacts2[[#This Row],[Name Match]]*tblContacts2[[#This Row],[Year Match]]</f>
        <v>0</v>
      </c>
      <c r="Q337">
        <f>tblContacts2[[#This Row],[Name Match]]+tblContacts2[[#This Row],[Year Match]]</f>
        <v>0</v>
      </c>
    </row>
    <row r="338" spans="7:17" x14ac:dyDescent="0.25">
      <c r="G338" t="s">
        <v>484</v>
      </c>
      <c r="H338" s="3">
        <v>45216</v>
      </c>
      <c r="I338">
        <f>YEAR(tblContacts2[[#This Row],[Date]])</f>
        <v>2023</v>
      </c>
      <c r="J338" t="s">
        <v>544</v>
      </c>
      <c r="K338" s="1">
        <v>5557601347</v>
      </c>
      <c r="L338" t="s">
        <v>40</v>
      </c>
      <c r="M338" t="s">
        <v>8</v>
      </c>
      <c r="N338" t="b">
        <f>tblContacts2[[#This Row],[Customer Name]]=$B$5</f>
        <v>0</v>
      </c>
      <c r="O338" t="b">
        <f>tblContacts2[[#This Row],[Year]]&gt;=2023</f>
        <v>1</v>
      </c>
      <c r="P338">
        <f>tblContacts2[[#This Row],[Name Match]]*tblContacts2[[#This Row],[Year Match]]</f>
        <v>0</v>
      </c>
      <c r="Q338">
        <f>tblContacts2[[#This Row],[Name Match]]+tblContacts2[[#This Row],[Year Match]]</f>
        <v>1</v>
      </c>
    </row>
    <row r="339" spans="7:17" x14ac:dyDescent="0.25">
      <c r="G339" t="s">
        <v>530</v>
      </c>
      <c r="H339" s="3">
        <v>43843</v>
      </c>
      <c r="I339">
        <f>YEAR(tblContacts2[[#This Row],[Date]])</f>
        <v>2020</v>
      </c>
      <c r="J339" t="s">
        <v>545</v>
      </c>
      <c r="K339" s="1">
        <v>5557608189</v>
      </c>
      <c r="L339" t="s">
        <v>18</v>
      </c>
      <c r="M339" t="s">
        <v>12</v>
      </c>
      <c r="N339" t="b">
        <f>tblContacts2[[#This Row],[Customer Name]]=$B$5</f>
        <v>0</v>
      </c>
      <c r="O339" t="b">
        <f>tblContacts2[[#This Row],[Year]]&gt;=2023</f>
        <v>0</v>
      </c>
      <c r="P339">
        <f>tblContacts2[[#This Row],[Name Match]]*tblContacts2[[#This Row],[Year Match]]</f>
        <v>0</v>
      </c>
      <c r="Q339">
        <f>tblContacts2[[#This Row],[Name Match]]+tblContacts2[[#This Row],[Year Match]]</f>
        <v>0</v>
      </c>
    </row>
    <row r="340" spans="7:17" x14ac:dyDescent="0.25">
      <c r="G340" t="s">
        <v>486</v>
      </c>
      <c r="H340" s="3">
        <v>44438</v>
      </c>
      <c r="I340">
        <f>YEAR(tblContacts2[[#This Row],[Date]])</f>
        <v>2021</v>
      </c>
      <c r="J340" t="s">
        <v>546</v>
      </c>
      <c r="K340" s="1">
        <v>5557628601</v>
      </c>
      <c r="L340" t="s">
        <v>67</v>
      </c>
      <c r="M340" t="s">
        <v>8</v>
      </c>
      <c r="N340" t="b">
        <f>tblContacts2[[#This Row],[Customer Name]]=$B$5</f>
        <v>0</v>
      </c>
      <c r="O340" t="b">
        <f>tblContacts2[[#This Row],[Year]]&gt;=2023</f>
        <v>0</v>
      </c>
      <c r="P340">
        <f>tblContacts2[[#This Row],[Name Match]]*tblContacts2[[#This Row],[Year Match]]</f>
        <v>0</v>
      </c>
      <c r="Q340">
        <f>tblContacts2[[#This Row],[Name Match]]+tblContacts2[[#This Row],[Year Match]]</f>
        <v>0</v>
      </c>
    </row>
    <row r="341" spans="7:17" x14ac:dyDescent="0.25">
      <c r="G341" t="s">
        <v>547</v>
      </c>
      <c r="H341" s="3">
        <v>44908</v>
      </c>
      <c r="I341">
        <f>YEAR(tblContacts2[[#This Row],[Date]])</f>
        <v>2022</v>
      </c>
      <c r="J341" t="s">
        <v>548</v>
      </c>
      <c r="K341" s="1">
        <v>5557632365</v>
      </c>
      <c r="L341" t="s">
        <v>184</v>
      </c>
      <c r="M341" t="s">
        <v>8</v>
      </c>
      <c r="N341" t="b">
        <f>tblContacts2[[#This Row],[Customer Name]]=$B$5</f>
        <v>0</v>
      </c>
      <c r="O341" t="b">
        <f>tblContacts2[[#This Row],[Year]]&gt;=2023</f>
        <v>0</v>
      </c>
      <c r="P341">
        <f>tblContacts2[[#This Row],[Name Match]]*tblContacts2[[#This Row],[Year Match]]</f>
        <v>0</v>
      </c>
      <c r="Q341">
        <f>tblContacts2[[#This Row],[Name Match]]+tblContacts2[[#This Row],[Year Match]]</f>
        <v>0</v>
      </c>
    </row>
    <row r="342" spans="7:17" x14ac:dyDescent="0.25">
      <c r="G342" t="s">
        <v>197</v>
      </c>
      <c r="H342" s="3">
        <v>44417</v>
      </c>
      <c r="I342">
        <f>YEAR(tblContacts2[[#This Row],[Date]])</f>
        <v>2021</v>
      </c>
      <c r="J342" t="s">
        <v>549</v>
      </c>
      <c r="K342" s="1">
        <v>5557681410</v>
      </c>
      <c r="L342" t="s">
        <v>199</v>
      </c>
      <c r="M342" t="s">
        <v>200</v>
      </c>
      <c r="N342" t="b">
        <f>tblContacts2[[#This Row],[Customer Name]]=$B$5</f>
        <v>0</v>
      </c>
      <c r="O342" t="b">
        <f>tblContacts2[[#This Row],[Year]]&gt;=2023</f>
        <v>0</v>
      </c>
      <c r="P342">
        <f>tblContacts2[[#This Row],[Name Match]]*tblContacts2[[#This Row],[Year Match]]</f>
        <v>0</v>
      </c>
      <c r="Q342">
        <f>tblContacts2[[#This Row],[Name Match]]+tblContacts2[[#This Row],[Year Match]]</f>
        <v>0</v>
      </c>
    </row>
    <row r="343" spans="7:17" x14ac:dyDescent="0.25">
      <c r="G343" t="s">
        <v>51</v>
      </c>
      <c r="H343" s="3">
        <v>44582</v>
      </c>
      <c r="I343">
        <f>YEAR(tblContacts2[[#This Row],[Date]])</f>
        <v>2022</v>
      </c>
      <c r="J343" t="s">
        <v>550</v>
      </c>
      <c r="K343" s="1">
        <v>5557702794</v>
      </c>
      <c r="L343" t="s">
        <v>53</v>
      </c>
      <c r="M343" t="s">
        <v>8</v>
      </c>
      <c r="N343" t="b">
        <f>tblContacts2[[#This Row],[Customer Name]]=$B$5</f>
        <v>0</v>
      </c>
      <c r="O343" t="b">
        <f>tblContacts2[[#This Row],[Year]]&gt;=2023</f>
        <v>0</v>
      </c>
      <c r="P343">
        <f>tblContacts2[[#This Row],[Name Match]]*tblContacts2[[#This Row],[Year Match]]</f>
        <v>0</v>
      </c>
      <c r="Q343">
        <f>tblContacts2[[#This Row],[Name Match]]+tblContacts2[[#This Row],[Year Match]]</f>
        <v>0</v>
      </c>
    </row>
    <row r="344" spans="7:17" x14ac:dyDescent="0.25">
      <c r="G344" t="s">
        <v>59</v>
      </c>
      <c r="H344" s="3">
        <v>44947</v>
      </c>
      <c r="I344">
        <f>YEAR(tblContacts2[[#This Row],[Date]])</f>
        <v>2023</v>
      </c>
      <c r="J344" t="s">
        <v>551</v>
      </c>
      <c r="K344" s="1">
        <v>5557704306</v>
      </c>
      <c r="L344" t="s">
        <v>61</v>
      </c>
      <c r="M344" t="s">
        <v>12</v>
      </c>
      <c r="N344" t="b">
        <f>tblContacts2[[#This Row],[Customer Name]]=$B$5</f>
        <v>0</v>
      </c>
      <c r="O344" t="b">
        <f>tblContacts2[[#This Row],[Year]]&gt;=2023</f>
        <v>1</v>
      </c>
      <c r="P344">
        <f>tblContacts2[[#This Row],[Name Match]]*tblContacts2[[#This Row],[Year Match]]</f>
        <v>0</v>
      </c>
      <c r="Q344">
        <f>tblContacts2[[#This Row],[Name Match]]+tblContacts2[[#This Row],[Year Match]]</f>
        <v>1</v>
      </c>
    </row>
    <row r="345" spans="7:17" x14ac:dyDescent="0.25">
      <c r="G345" t="s">
        <v>552</v>
      </c>
      <c r="H345" s="3">
        <v>44715</v>
      </c>
      <c r="I345">
        <f>YEAR(tblContacts2[[#This Row],[Date]])</f>
        <v>2022</v>
      </c>
      <c r="J345" t="s">
        <v>553</v>
      </c>
      <c r="K345" s="1">
        <v>5557726137</v>
      </c>
      <c r="L345" t="s">
        <v>58</v>
      </c>
      <c r="M345" t="s">
        <v>8</v>
      </c>
      <c r="N345" t="b">
        <f>tblContacts2[[#This Row],[Customer Name]]=$B$5</f>
        <v>0</v>
      </c>
      <c r="O345" t="b">
        <f>tblContacts2[[#This Row],[Year]]&gt;=2023</f>
        <v>0</v>
      </c>
      <c r="P345">
        <f>tblContacts2[[#This Row],[Name Match]]*tblContacts2[[#This Row],[Year Match]]</f>
        <v>0</v>
      </c>
      <c r="Q345">
        <f>tblContacts2[[#This Row],[Name Match]]+tblContacts2[[#This Row],[Year Match]]</f>
        <v>0</v>
      </c>
    </row>
    <row r="346" spans="7:17" x14ac:dyDescent="0.25">
      <c r="G346" t="s">
        <v>167</v>
      </c>
      <c r="H346" s="3">
        <v>44548</v>
      </c>
      <c r="I346">
        <f>YEAR(tblContacts2[[#This Row],[Date]])</f>
        <v>2021</v>
      </c>
      <c r="J346" t="s">
        <v>554</v>
      </c>
      <c r="K346" s="1">
        <v>5557746285</v>
      </c>
      <c r="L346" t="s">
        <v>58</v>
      </c>
      <c r="M346" t="s">
        <v>8</v>
      </c>
      <c r="N346" t="b">
        <f>tblContacts2[[#This Row],[Customer Name]]=$B$5</f>
        <v>0</v>
      </c>
      <c r="O346" t="b">
        <f>tblContacts2[[#This Row],[Year]]&gt;=2023</f>
        <v>0</v>
      </c>
      <c r="P346">
        <f>tblContacts2[[#This Row],[Name Match]]*tblContacts2[[#This Row],[Year Match]]</f>
        <v>0</v>
      </c>
      <c r="Q346">
        <f>tblContacts2[[#This Row],[Name Match]]+tblContacts2[[#This Row],[Year Match]]</f>
        <v>0</v>
      </c>
    </row>
    <row r="347" spans="7:17" x14ac:dyDescent="0.25">
      <c r="G347" t="s">
        <v>555</v>
      </c>
      <c r="H347" s="3">
        <v>45147</v>
      </c>
      <c r="I347">
        <f>YEAR(tblContacts2[[#This Row],[Date]])</f>
        <v>2023</v>
      </c>
      <c r="J347" t="s">
        <v>556</v>
      </c>
      <c r="K347" s="1">
        <v>5557753898</v>
      </c>
      <c r="L347" t="s">
        <v>15</v>
      </c>
      <c r="M347" t="s">
        <v>12</v>
      </c>
      <c r="N347" t="b">
        <f>tblContacts2[[#This Row],[Customer Name]]=$B$5</f>
        <v>0</v>
      </c>
      <c r="O347" t="b">
        <f>tblContacts2[[#This Row],[Year]]&gt;=2023</f>
        <v>1</v>
      </c>
      <c r="P347">
        <f>tblContacts2[[#This Row],[Name Match]]*tblContacts2[[#This Row],[Year Match]]</f>
        <v>0</v>
      </c>
      <c r="Q347">
        <f>tblContacts2[[#This Row],[Name Match]]+tblContacts2[[#This Row],[Year Match]]</f>
        <v>1</v>
      </c>
    </row>
    <row r="348" spans="7:17" x14ac:dyDescent="0.25">
      <c r="G348" t="s">
        <v>475</v>
      </c>
      <c r="H348" s="3">
        <v>43842</v>
      </c>
      <c r="I348">
        <f>YEAR(tblContacts2[[#This Row],[Date]])</f>
        <v>2020</v>
      </c>
      <c r="J348" t="s">
        <v>557</v>
      </c>
      <c r="K348" s="1">
        <v>5557758276</v>
      </c>
      <c r="L348" t="s">
        <v>50</v>
      </c>
      <c r="M348" t="s">
        <v>8</v>
      </c>
      <c r="N348" t="b">
        <f>tblContacts2[[#This Row],[Customer Name]]=$B$5</f>
        <v>0</v>
      </c>
      <c r="O348" t="b">
        <f>tblContacts2[[#This Row],[Year]]&gt;=2023</f>
        <v>0</v>
      </c>
      <c r="P348">
        <f>tblContacts2[[#This Row],[Name Match]]*tblContacts2[[#This Row],[Year Match]]</f>
        <v>0</v>
      </c>
      <c r="Q348">
        <f>tblContacts2[[#This Row],[Name Match]]+tblContacts2[[#This Row],[Year Match]]</f>
        <v>0</v>
      </c>
    </row>
    <row r="349" spans="7:17" x14ac:dyDescent="0.25">
      <c r="G349" t="s">
        <v>162</v>
      </c>
      <c r="H349" s="3">
        <v>45031</v>
      </c>
      <c r="I349">
        <f>YEAR(tblContacts2[[#This Row],[Date]])</f>
        <v>2023</v>
      </c>
      <c r="J349" t="s">
        <v>558</v>
      </c>
      <c r="K349" s="1">
        <v>5557780189</v>
      </c>
      <c r="L349" t="s">
        <v>130</v>
      </c>
      <c r="M349" t="s">
        <v>8</v>
      </c>
      <c r="N349" t="b">
        <f>tblContacts2[[#This Row],[Customer Name]]=$B$5</f>
        <v>0</v>
      </c>
      <c r="O349" t="b">
        <f>tblContacts2[[#This Row],[Year]]&gt;=2023</f>
        <v>1</v>
      </c>
      <c r="P349">
        <f>tblContacts2[[#This Row],[Name Match]]*tblContacts2[[#This Row],[Year Match]]</f>
        <v>0</v>
      </c>
      <c r="Q349">
        <f>tblContacts2[[#This Row],[Name Match]]+tblContacts2[[#This Row],[Year Match]]</f>
        <v>1</v>
      </c>
    </row>
    <row r="350" spans="7:17" x14ac:dyDescent="0.25">
      <c r="G350" t="s">
        <v>422</v>
      </c>
      <c r="H350" s="3">
        <v>45295</v>
      </c>
      <c r="I350">
        <f>YEAR(tblContacts2[[#This Row],[Date]])</f>
        <v>2024</v>
      </c>
      <c r="J350" t="s">
        <v>559</v>
      </c>
      <c r="K350" s="1">
        <v>5557781320</v>
      </c>
      <c r="L350" t="s">
        <v>89</v>
      </c>
      <c r="M350" t="s">
        <v>8</v>
      </c>
      <c r="N350" t="b">
        <f>tblContacts2[[#This Row],[Customer Name]]=$B$5</f>
        <v>0</v>
      </c>
      <c r="O350" t="b">
        <f>tblContacts2[[#This Row],[Year]]&gt;=2023</f>
        <v>1</v>
      </c>
      <c r="P350">
        <f>tblContacts2[[#This Row],[Name Match]]*tblContacts2[[#This Row],[Year Match]]</f>
        <v>0</v>
      </c>
      <c r="Q350">
        <f>tblContacts2[[#This Row],[Name Match]]+tblContacts2[[#This Row],[Year Match]]</f>
        <v>1</v>
      </c>
    </row>
    <row r="351" spans="7:17" x14ac:dyDescent="0.25">
      <c r="G351" t="s">
        <v>75</v>
      </c>
      <c r="H351" s="3">
        <v>44836</v>
      </c>
      <c r="I351">
        <f>YEAR(tblContacts2[[#This Row],[Date]])</f>
        <v>2022</v>
      </c>
      <c r="J351" t="s">
        <v>560</v>
      </c>
      <c r="K351" s="1">
        <v>5557802715</v>
      </c>
      <c r="L351" t="s">
        <v>21</v>
      </c>
      <c r="M351" t="s">
        <v>12</v>
      </c>
      <c r="N351" t="b">
        <f>tblContacts2[[#This Row],[Customer Name]]=$B$5</f>
        <v>0</v>
      </c>
      <c r="O351" t="b">
        <f>tblContacts2[[#This Row],[Year]]&gt;=2023</f>
        <v>0</v>
      </c>
      <c r="P351">
        <f>tblContacts2[[#This Row],[Name Match]]*tblContacts2[[#This Row],[Year Match]]</f>
        <v>0</v>
      </c>
      <c r="Q351">
        <f>tblContacts2[[#This Row],[Name Match]]+tblContacts2[[#This Row],[Year Match]]</f>
        <v>0</v>
      </c>
    </row>
    <row r="352" spans="7:17" x14ac:dyDescent="0.25">
      <c r="G352" t="s">
        <v>182</v>
      </c>
      <c r="H352" s="3">
        <v>44517</v>
      </c>
      <c r="I352">
        <f>YEAR(tblContacts2[[#This Row],[Date]])</f>
        <v>2021</v>
      </c>
      <c r="J352" t="s">
        <v>561</v>
      </c>
      <c r="K352" s="1">
        <v>5557813499</v>
      </c>
      <c r="L352" t="s">
        <v>184</v>
      </c>
      <c r="M352" t="s">
        <v>8</v>
      </c>
      <c r="N352" t="b">
        <f>tblContacts2[[#This Row],[Customer Name]]=$B$5</f>
        <v>0</v>
      </c>
      <c r="O352" t="b">
        <f>tblContacts2[[#This Row],[Year]]&gt;=2023</f>
        <v>0</v>
      </c>
      <c r="P352">
        <f>tblContacts2[[#This Row],[Name Match]]*tblContacts2[[#This Row],[Year Match]]</f>
        <v>0</v>
      </c>
      <c r="Q352">
        <f>tblContacts2[[#This Row],[Name Match]]+tblContacts2[[#This Row],[Year Match]]</f>
        <v>0</v>
      </c>
    </row>
    <row r="353" spans="7:17" x14ac:dyDescent="0.25">
      <c r="G353" t="s">
        <v>43</v>
      </c>
      <c r="H353" s="3">
        <v>44470</v>
      </c>
      <c r="I353">
        <f>YEAR(tblContacts2[[#This Row],[Date]])</f>
        <v>2021</v>
      </c>
      <c r="J353" t="s">
        <v>562</v>
      </c>
      <c r="K353" s="1">
        <v>5557859705</v>
      </c>
      <c r="L353" t="s">
        <v>45</v>
      </c>
      <c r="M353" t="s">
        <v>8</v>
      </c>
      <c r="N353" t="b">
        <f>tblContacts2[[#This Row],[Customer Name]]=$B$5</f>
        <v>0</v>
      </c>
      <c r="O353" t="b">
        <f>tblContacts2[[#This Row],[Year]]&gt;=2023</f>
        <v>0</v>
      </c>
      <c r="P353">
        <f>tblContacts2[[#This Row],[Name Match]]*tblContacts2[[#This Row],[Year Match]]</f>
        <v>0</v>
      </c>
      <c r="Q353">
        <f>tblContacts2[[#This Row],[Name Match]]+tblContacts2[[#This Row],[Year Match]]</f>
        <v>0</v>
      </c>
    </row>
    <row r="354" spans="7:17" x14ac:dyDescent="0.25">
      <c r="G354" t="s">
        <v>176</v>
      </c>
      <c r="H354" s="3">
        <v>44279</v>
      </c>
      <c r="I354">
        <f>YEAR(tblContacts2[[#This Row],[Date]])</f>
        <v>2021</v>
      </c>
      <c r="J354" t="s">
        <v>563</v>
      </c>
      <c r="K354" s="1">
        <v>5557863998</v>
      </c>
      <c r="L354" t="s">
        <v>67</v>
      </c>
      <c r="M354" t="s">
        <v>8</v>
      </c>
      <c r="N354" t="b">
        <f>tblContacts2[[#This Row],[Customer Name]]=$B$5</f>
        <v>0</v>
      </c>
      <c r="O354" t="b">
        <f>tblContacts2[[#This Row],[Year]]&gt;=2023</f>
        <v>0</v>
      </c>
      <c r="P354">
        <f>tblContacts2[[#This Row],[Name Match]]*tblContacts2[[#This Row],[Year Match]]</f>
        <v>0</v>
      </c>
      <c r="Q354">
        <f>tblContacts2[[#This Row],[Name Match]]+tblContacts2[[#This Row],[Year Match]]</f>
        <v>0</v>
      </c>
    </row>
    <row r="355" spans="7:17" x14ac:dyDescent="0.25">
      <c r="G355" t="s">
        <v>346</v>
      </c>
      <c r="H355" s="3">
        <v>44740</v>
      </c>
      <c r="I355">
        <f>YEAR(tblContacts2[[#This Row],[Date]])</f>
        <v>2022</v>
      </c>
      <c r="J355" t="s">
        <v>564</v>
      </c>
      <c r="K355" s="1">
        <v>5557874522</v>
      </c>
      <c r="L355" t="s">
        <v>47</v>
      </c>
      <c r="M355" t="s">
        <v>8</v>
      </c>
      <c r="N355" t="b">
        <f>tblContacts2[[#This Row],[Customer Name]]=$B$5</f>
        <v>0</v>
      </c>
      <c r="O355" t="b">
        <f>tblContacts2[[#This Row],[Year]]&gt;=2023</f>
        <v>0</v>
      </c>
      <c r="P355">
        <f>tblContacts2[[#This Row],[Name Match]]*tblContacts2[[#This Row],[Year Match]]</f>
        <v>0</v>
      </c>
      <c r="Q355">
        <f>tblContacts2[[#This Row],[Name Match]]+tblContacts2[[#This Row],[Year Match]]</f>
        <v>0</v>
      </c>
    </row>
    <row r="356" spans="7:17" x14ac:dyDescent="0.25">
      <c r="G356" t="s">
        <v>437</v>
      </c>
      <c r="H356" s="3">
        <v>44027</v>
      </c>
      <c r="I356">
        <f>YEAR(tblContacts2[[#This Row],[Date]])</f>
        <v>2020</v>
      </c>
      <c r="J356" t="s">
        <v>565</v>
      </c>
      <c r="K356" s="1">
        <v>5557913169</v>
      </c>
      <c r="L356" t="s">
        <v>45</v>
      </c>
      <c r="M356" t="s">
        <v>8</v>
      </c>
      <c r="N356" t="b">
        <f>tblContacts2[[#This Row],[Customer Name]]=$B$5</f>
        <v>0</v>
      </c>
      <c r="O356" t="b">
        <f>tblContacts2[[#This Row],[Year]]&gt;=2023</f>
        <v>0</v>
      </c>
      <c r="P356">
        <f>tblContacts2[[#This Row],[Name Match]]*tblContacts2[[#This Row],[Year Match]]</f>
        <v>0</v>
      </c>
      <c r="Q356">
        <f>tblContacts2[[#This Row],[Name Match]]+tblContacts2[[#This Row],[Year Match]]</f>
        <v>0</v>
      </c>
    </row>
    <row r="357" spans="7:17" x14ac:dyDescent="0.25">
      <c r="G357" t="s">
        <v>566</v>
      </c>
      <c r="H357" s="3">
        <v>44507</v>
      </c>
      <c r="I357">
        <f>YEAR(tblContacts2[[#This Row],[Date]])</f>
        <v>2021</v>
      </c>
      <c r="J357" t="s">
        <v>567</v>
      </c>
      <c r="K357" s="1">
        <v>5557914872</v>
      </c>
      <c r="L357" t="s">
        <v>27</v>
      </c>
      <c r="M357" t="s">
        <v>28</v>
      </c>
      <c r="N357" t="b">
        <f>tblContacts2[[#This Row],[Customer Name]]=$B$5</f>
        <v>0</v>
      </c>
      <c r="O357" t="b">
        <f>tblContacts2[[#This Row],[Year]]&gt;=2023</f>
        <v>0</v>
      </c>
      <c r="P357">
        <f>tblContacts2[[#This Row],[Name Match]]*tblContacts2[[#This Row],[Year Match]]</f>
        <v>0</v>
      </c>
      <c r="Q357">
        <f>tblContacts2[[#This Row],[Name Match]]+tblContacts2[[#This Row],[Year Match]]</f>
        <v>0</v>
      </c>
    </row>
    <row r="358" spans="7:17" x14ac:dyDescent="0.25">
      <c r="G358" t="s">
        <v>75</v>
      </c>
      <c r="H358" s="3">
        <v>44658</v>
      </c>
      <c r="I358">
        <f>YEAR(tblContacts2[[#This Row],[Date]])</f>
        <v>2022</v>
      </c>
      <c r="J358" t="s">
        <v>568</v>
      </c>
      <c r="K358" s="1">
        <v>5557926061</v>
      </c>
      <c r="L358" t="s">
        <v>21</v>
      </c>
      <c r="M358" t="s">
        <v>12</v>
      </c>
      <c r="N358" t="b">
        <f>tblContacts2[[#This Row],[Customer Name]]=$B$5</f>
        <v>0</v>
      </c>
      <c r="O358" t="b">
        <f>tblContacts2[[#This Row],[Year]]&gt;=2023</f>
        <v>0</v>
      </c>
      <c r="P358">
        <f>tblContacts2[[#This Row],[Name Match]]*tblContacts2[[#This Row],[Year Match]]</f>
        <v>0</v>
      </c>
      <c r="Q358">
        <f>tblContacts2[[#This Row],[Name Match]]+tblContacts2[[#This Row],[Year Match]]</f>
        <v>0</v>
      </c>
    </row>
    <row r="359" spans="7:17" x14ac:dyDescent="0.25">
      <c r="G359" t="s">
        <v>569</v>
      </c>
      <c r="H359" s="3">
        <v>44276</v>
      </c>
      <c r="I359">
        <f>YEAR(tblContacts2[[#This Row],[Date]])</f>
        <v>2021</v>
      </c>
      <c r="J359" t="s">
        <v>570</v>
      </c>
      <c r="K359" s="1">
        <v>5557930680</v>
      </c>
      <c r="L359" t="s">
        <v>18</v>
      </c>
      <c r="M359" t="s">
        <v>12</v>
      </c>
      <c r="N359" t="b">
        <f>tblContacts2[[#This Row],[Customer Name]]=$B$5</f>
        <v>0</v>
      </c>
      <c r="O359" t="b">
        <f>tblContacts2[[#This Row],[Year]]&gt;=2023</f>
        <v>0</v>
      </c>
      <c r="P359">
        <f>tblContacts2[[#This Row],[Name Match]]*tblContacts2[[#This Row],[Year Match]]</f>
        <v>0</v>
      </c>
      <c r="Q359">
        <f>tblContacts2[[#This Row],[Name Match]]+tblContacts2[[#This Row],[Year Match]]</f>
        <v>0</v>
      </c>
    </row>
    <row r="360" spans="7:17" x14ac:dyDescent="0.25">
      <c r="G360" t="s">
        <v>158</v>
      </c>
      <c r="H360" s="3">
        <v>44969</v>
      </c>
      <c r="I360">
        <f>YEAR(tblContacts2[[#This Row],[Date]])</f>
        <v>2023</v>
      </c>
      <c r="J360" t="s">
        <v>571</v>
      </c>
      <c r="K360" s="1">
        <v>5557946785</v>
      </c>
      <c r="L360" t="s">
        <v>61</v>
      </c>
      <c r="M360" t="s">
        <v>12</v>
      </c>
      <c r="N360" t="b">
        <f>tblContacts2[[#This Row],[Customer Name]]=$B$5</f>
        <v>0</v>
      </c>
      <c r="O360" t="b">
        <f>tblContacts2[[#This Row],[Year]]&gt;=2023</f>
        <v>1</v>
      </c>
      <c r="P360">
        <f>tblContacts2[[#This Row],[Name Match]]*tblContacts2[[#This Row],[Year Match]]</f>
        <v>0</v>
      </c>
      <c r="Q360">
        <f>tblContacts2[[#This Row],[Name Match]]+tblContacts2[[#This Row],[Year Match]]</f>
        <v>1</v>
      </c>
    </row>
    <row r="361" spans="7:17" x14ac:dyDescent="0.25">
      <c r="G361" t="s">
        <v>457</v>
      </c>
      <c r="H361" s="3">
        <v>43872</v>
      </c>
      <c r="I361">
        <f>YEAR(tblContacts2[[#This Row],[Date]])</f>
        <v>2020</v>
      </c>
      <c r="J361" t="s">
        <v>572</v>
      </c>
      <c r="K361" s="1">
        <v>5557948712</v>
      </c>
      <c r="L361" t="s">
        <v>64</v>
      </c>
      <c r="M361" t="s">
        <v>8</v>
      </c>
      <c r="N361" t="b">
        <f>tblContacts2[[#This Row],[Customer Name]]=$B$5</f>
        <v>0</v>
      </c>
      <c r="O361" t="b">
        <f>tblContacts2[[#This Row],[Year]]&gt;=2023</f>
        <v>0</v>
      </c>
      <c r="P361">
        <f>tblContacts2[[#This Row],[Name Match]]*tblContacts2[[#This Row],[Year Match]]</f>
        <v>0</v>
      </c>
      <c r="Q361">
        <f>tblContacts2[[#This Row],[Name Match]]+tblContacts2[[#This Row],[Year Match]]</f>
        <v>0</v>
      </c>
    </row>
    <row r="362" spans="7:17" x14ac:dyDescent="0.25">
      <c r="G362" t="s">
        <v>498</v>
      </c>
      <c r="H362" s="3">
        <v>45184</v>
      </c>
      <c r="I362">
        <f>YEAR(tblContacts2[[#This Row],[Date]])</f>
        <v>2023</v>
      </c>
      <c r="J362" t="s">
        <v>573</v>
      </c>
      <c r="K362" s="1">
        <v>5557953230</v>
      </c>
      <c r="L362" t="s">
        <v>133</v>
      </c>
      <c r="M362" t="s">
        <v>8</v>
      </c>
      <c r="N362" t="b">
        <f>tblContacts2[[#This Row],[Customer Name]]=$B$5</f>
        <v>0</v>
      </c>
      <c r="O362" t="b">
        <f>tblContacts2[[#This Row],[Year]]&gt;=2023</f>
        <v>1</v>
      </c>
      <c r="P362">
        <f>tblContacts2[[#This Row],[Name Match]]*tblContacts2[[#This Row],[Year Match]]</f>
        <v>0</v>
      </c>
      <c r="Q362">
        <f>tblContacts2[[#This Row],[Name Match]]+tblContacts2[[#This Row],[Year Match]]</f>
        <v>1</v>
      </c>
    </row>
    <row r="363" spans="7:17" x14ac:dyDescent="0.25">
      <c r="G363" t="s">
        <v>56</v>
      </c>
      <c r="H363" s="3">
        <v>45473</v>
      </c>
      <c r="I363">
        <f>YEAR(tblContacts2[[#This Row],[Date]])</f>
        <v>2024</v>
      </c>
      <c r="J363" t="s">
        <v>574</v>
      </c>
      <c r="K363" s="1">
        <v>5557960015</v>
      </c>
      <c r="L363" t="s">
        <v>58</v>
      </c>
      <c r="M363" t="s">
        <v>8</v>
      </c>
      <c r="N363" t="b">
        <f>tblContacts2[[#This Row],[Customer Name]]=$B$5</f>
        <v>0</v>
      </c>
      <c r="O363" t="b">
        <f>tblContacts2[[#This Row],[Year]]&gt;=2023</f>
        <v>1</v>
      </c>
      <c r="P363">
        <f>tblContacts2[[#This Row],[Name Match]]*tblContacts2[[#This Row],[Year Match]]</f>
        <v>0</v>
      </c>
      <c r="Q363">
        <f>tblContacts2[[#This Row],[Name Match]]+tblContacts2[[#This Row],[Year Match]]</f>
        <v>1</v>
      </c>
    </row>
    <row r="364" spans="7:17" x14ac:dyDescent="0.25">
      <c r="G364" t="s">
        <v>16</v>
      </c>
      <c r="H364" s="3">
        <v>45243</v>
      </c>
      <c r="I364">
        <f>YEAR(tblContacts2[[#This Row],[Date]])</f>
        <v>2023</v>
      </c>
      <c r="J364" t="s">
        <v>575</v>
      </c>
      <c r="K364" s="1">
        <v>5557991370</v>
      </c>
      <c r="L364" t="s">
        <v>18</v>
      </c>
      <c r="M364" t="s">
        <v>12</v>
      </c>
      <c r="N364" t="b">
        <f>tblContacts2[[#This Row],[Customer Name]]=$B$5</f>
        <v>0</v>
      </c>
      <c r="O364" t="b">
        <f>tblContacts2[[#This Row],[Year]]&gt;=2023</f>
        <v>1</v>
      </c>
      <c r="P364">
        <f>tblContacts2[[#This Row],[Name Match]]*tblContacts2[[#This Row],[Year Match]]</f>
        <v>0</v>
      </c>
      <c r="Q364">
        <f>tblContacts2[[#This Row],[Name Match]]+tblContacts2[[#This Row],[Year Match]]</f>
        <v>1</v>
      </c>
    </row>
    <row r="365" spans="7:17" x14ac:dyDescent="0.25">
      <c r="G365" t="s">
        <v>122</v>
      </c>
      <c r="H365" s="3">
        <v>44588</v>
      </c>
      <c r="I365">
        <f>YEAR(tblContacts2[[#This Row],[Date]])</f>
        <v>2022</v>
      </c>
      <c r="J365" t="s">
        <v>576</v>
      </c>
      <c r="K365" s="1">
        <v>5558001230</v>
      </c>
      <c r="L365" t="s">
        <v>47</v>
      </c>
      <c r="M365" t="s">
        <v>8</v>
      </c>
      <c r="N365" t="b">
        <f>tblContacts2[[#This Row],[Customer Name]]=$B$5</f>
        <v>0</v>
      </c>
      <c r="O365" t="b">
        <f>tblContacts2[[#This Row],[Year]]&gt;=2023</f>
        <v>0</v>
      </c>
      <c r="P365">
        <f>tblContacts2[[#This Row],[Name Match]]*tblContacts2[[#This Row],[Year Match]]</f>
        <v>0</v>
      </c>
      <c r="Q365">
        <f>tblContacts2[[#This Row],[Name Match]]+tblContacts2[[#This Row],[Year Match]]</f>
        <v>0</v>
      </c>
    </row>
    <row r="366" spans="7:17" x14ac:dyDescent="0.25">
      <c r="G366" t="s">
        <v>225</v>
      </c>
      <c r="H366" s="3">
        <v>44055</v>
      </c>
      <c r="I366">
        <f>YEAR(tblContacts2[[#This Row],[Date]])</f>
        <v>2020</v>
      </c>
      <c r="J366" t="s">
        <v>577</v>
      </c>
      <c r="K366" s="1">
        <v>5558007098</v>
      </c>
      <c r="L366" t="s">
        <v>47</v>
      </c>
      <c r="M366" t="s">
        <v>8</v>
      </c>
      <c r="N366" t="b">
        <f>tblContacts2[[#This Row],[Customer Name]]=$B$5</f>
        <v>0</v>
      </c>
      <c r="O366" t="b">
        <f>tblContacts2[[#This Row],[Year]]&gt;=2023</f>
        <v>0</v>
      </c>
      <c r="P366">
        <f>tblContacts2[[#This Row],[Name Match]]*tblContacts2[[#This Row],[Year Match]]</f>
        <v>0</v>
      </c>
      <c r="Q366">
        <f>tblContacts2[[#This Row],[Name Match]]+tblContacts2[[#This Row],[Year Match]]</f>
        <v>0</v>
      </c>
    </row>
    <row r="367" spans="7:17" x14ac:dyDescent="0.25">
      <c r="G367" t="s">
        <v>389</v>
      </c>
      <c r="H367" s="3">
        <v>44476</v>
      </c>
      <c r="I367">
        <f>YEAR(tblContacts2[[#This Row],[Date]])</f>
        <v>2021</v>
      </c>
      <c r="J367" t="s">
        <v>578</v>
      </c>
      <c r="K367" s="1">
        <v>5558055074</v>
      </c>
      <c r="L367" t="s">
        <v>11</v>
      </c>
      <c r="M367" t="s">
        <v>12</v>
      </c>
      <c r="N367" t="b">
        <f>tblContacts2[[#This Row],[Customer Name]]=$B$5</f>
        <v>0</v>
      </c>
      <c r="O367" t="b">
        <f>tblContacts2[[#This Row],[Year]]&gt;=2023</f>
        <v>0</v>
      </c>
      <c r="P367">
        <f>tblContacts2[[#This Row],[Name Match]]*tblContacts2[[#This Row],[Year Match]]</f>
        <v>0</v>
      </c>
      <c r="Q367">
        <f>tblContacts2[[#This Row],[Name Match]]+tblContacts2[[#This Row],[Year Match]]</f>
        <v>0</v>
      </c>
    </row>
    <row r="368" spans="7:17" x14ac:dyDescent="0.25">
      <c r="G368" t="s">
        <v>242</v>
      </c>
      <c r="H368" s="3">
        <v>45199</v>
      </c>
      <c r="I368">
        <f>YEAR(tblContacts2[[#This Row],[Date]])</f>
        <v>2023</v>
      </c>
      <c r="J368" t="s">
        <v>579</v>
      </c>
      <c r="K368" s="1">
        <v>5558055182</v>
      </c>
      <c r="L368" t="s">
        <v>67</v>
      </c>
      <c r="M368" t="s">
        <v>8</v>
      </c>
      <c r="N368" t="b">
        <f>tblContacts2[[#This Row],[Customer Name]]=$B$5</f>
        <v>0</v>
      </c>
      <c r="O368" t="b">
        <f>tblContacts2[[#This Row],[Year]]&gt;=2023</f>
        <v>1</v>
      </c>
      <c r="P368">
        <f>tblContacts2[[#This Row],[Name Match]]*tblContacts2[[#This Row],[Year Match]]</f>
        <v>0</v>
      </c>
      <c r="Q368">
        <f>tblContacts2[[#This Row],[Name Match]]+tblContacts2[[#This Row],[Year Match]]</f>
        <v>1</v>
      </c>
    </row>
    <row r="369" spans="7:17" x14ac:dyDescent="0.25">
      <c r="G369" t="s">
        <v>162</v>
      </c>
      <c r="H369" s="3">
        <v>44653</v>
      </c>
      <c r="I369">
        <f>YEAR(tblContacts2[[#This Row],[Date]])</f>
        <v>2022</v>
      </c>
      <c r="J369" t="s">
        <v>580</v>
      </c>
      <c r="K369" s="1">
        <v>5558073464</v>
      </c>
      <c r="L369" t="s">
        <v>130</v>
      </c>
      <c r="M369" t="s">
        <v>8</v>
      </c>
      <c r="N369" t="b">
        <f>tblContacts2[[#This Row],[Customer Name]]=$B$5</f>
        <v>0</v>
      </c>
      <c r="O369" t="b">
        <f>tblContacts2[[#This Row],[Year]]&gt;=2023</f>
        <v>0</v>
      </c>
      <c r="P369">
        <f>tblContacts2[[#This Row],[Name Match]]*tblContacts2[[#This Row],[Year Match]]</f>
        <v>0</v>
      </c>
      <c r="Q369">
        <f>tblContacts2[[#This Row],[Name Match]]+tblContacts2[[#This Row],[Year Match]]</f>
        <v>0</v>
      </c>
    </row>
    <row r="370" spans="7:17" x14ac:dyDescent="0.25">
      <c r="G370" t="s">
        <v>581</v>
      </c>
      <c r="H370" s="3">
        <v>44642</v>
      </c>
      <c r="I370">
        <f>YEAR(tblContacts2[[#This Row],[Date]])</f>
        <v>2022</v>
      </c>
      <c r="J370" t="s">
        <v>582</v>
      </c>
      <c r="K370" s="1">
        <v>5558088635</v>
      </c>
      <c r="L370" t="s">
        <v>7</v>
      </c>
      <c r="M370" t="s">
        <v>8</v>
      </c>
      <c r="N370" t="b">
        <f>tblContacts2[[#This Row],[Customer Name]]=$B$5</f>
        <v>0</v>
      </c>
      <c r="O370" t="b">
        <f>tblContacts2[[#This Row],[Year]]&gt;=2023</f>
        <v>0</v>
      </c>
      <c r="P370">
        <f>tblContacts2[[#This Row],[Name Match]]*tblContacts2[[#This Row],[Year Match]]</f>
        <v>0</v>
      </c>
      <c r="Q370">
        <f>tblContacts2[[#This Row],[Name Match]]+tblContacts2[[#This Row],[Year Match]]</f>
        <v>0</v>
      </c>
    </row>
    <row r="371" spans="7:17" x14ac:dyDescent="0.25">
      <c r="G371" t="s">
        <v>473</v>
      </c>
      <c r="H371" s="3">
        <v>44798</v>
      </c>
      <c r="I371">
        <f>YEAR(tblContacts2[[#This Row],[Date]])</f>
        <v>2022</v>
      </c>
      <c r="J371" t="s">
        <v>583</v>
      </c>
      <c r="K371" s="1">
        <v>5558094969</v>
      </c>
      <c r="L371" t="s">
        <v>89</v>
      </c>
      <c r="M371" t="s">
        <v>8</v>
      </c>
      <c r="N371" t="b">
        <f>tblContacts2[[#This Row],[Customer Name]]=$B$5</f>
        <v>0</v>
      </c>
      <c r="O371" t="b">
        <f>tblContacts2[[#This Row],[Year]]&gt;=2023</f>
        <v>0</v>
      </c>
      <c r="P371">
        <f>tblContacts2[[#This Row],[Name Match]]*tblContacts2[[#This Row],[Year Match]]</f>
        <v>0</v>
      </c>
      <c r="Q371">
        <f>tblContacts2[[#This Row],[Name Match]]+tblContacts2[[#This Row],[Year Match]]</f>
        <v>0</v>
      </c>
    </row>
    <row r="372" spans="7:17" x14ac:dyDescent="0.25">
      <c r="G372" t="s">
        <v>102</v>
      </c>
      <c r="H372" s="3">
        <v>44754</v>
      </c>
      <c r="I372">
        <f>YEAR(tblContacts2[[#This Row],[Date]])</f>
        <v>2022</v>
      </c>
      <c r="J372" t="s">
        <v>584</v>
      </c>
      <c r="K372" s="1">
        <v>5558100500</v>
      </c>
      <c r="L372" t="s">
        <v>84</v>
      </c>
      <c r="M372" t="s">
        <v>8</v>
      </c>
      <c r="N372" t="b">
        <f>tblContacts2[[#This Row],[Customer Name]]=$B$5</f>
        <v>0</v>
      </c>
      <c r="O372" t="b">
        <f>tblContacts2[[#This Row],[Year]]&gt;=2023</f>
        <v>0</v>
      </c>
      <c r="P372">
        <f>tblContacts2[[#This Row],[Name Match]]*tblContacts2[[#This Row],[Year Match]]</f>
        <v>0</v>
      </c>
      <c r="Q372">
        <f>tblContacts2[[#This Row],[Name Match]]+tblContacts2[[#This Row],[Year Match]]</f>
        <v>0</v>
      </c>
    </row>
    <row r="373" spans="7:17" x14ac:dyDescent="0.25">
      <c r="G373" t="s">
        <v>371</v>
      </c>
      <c r="H373" s="3">
        <v>45314</v>
      </c>
      <c r="I373">
        <f>YEAR(tblContacts2[[#This Row],[Date]])</f>
        <v>2024</v>
      </c>
      <c r="J373" t="s">
        <v>585</v>
      </c>
      <c r="K373" s="1">
        <v>5558113503</v>
      </c>
      <c r="L373" t="s">
        <v>50</v>
      </c>
      <c r="M373" t="s">
        <v>8</v>
      </c>
      <c r="N373" t="b">
        <f>tblContacts2[[#This Row],[Customer Name]]=$B$5</f>
        <v>0</v>
      </c>
      <c r="O373" t="b">
        <f>tblContacts2[[#This Row],[Year]]&gt;=2023</f>
        <v>1</v>
      </c>
      <c r="P373">
        <f>tblContacts2[[#This Row],[Name Match]]*tblContacts2[[#This Row],[Year Match]]</f>
        <v>0</v>
      </c>
      <c r="Q373">
        <f>tblContacts2[[#This Row],[Name Match]]+tblContacts2[[#This Row],[Year Match]]</f>
        <v>1</v>
      </c>
    </row>
    <row r="374" spans="7:17" x14ac:dyDescent="0.25">
      <c r="G374" t="s">
        <v>586</v>
      </c>
      <c r="H374" s="3">
        <v>44188</v>
      </c>
      <c r="I374">
        <f>YEAR(tblContacts2[[#This Row],[Date]])</f>
        <v>2020</v>
      </c>
      <c r="J374" t="s">
        <v>587</v>
      </c>
      <c r="K374" s="1">
        <v>5558119738</v>
      </c>
      <c r="L374" t="s">
        <v>7</v>
      </c>
      <c r="M374" t="s">
        <v>8</v>
      </c>
      <c r="N374" t="b">
        <f>tblContacts2[[#This Row],[Customer Name]]=$B$5</f>
        <v>0</v>
      </c>
      <c r="O374" t="b">
        <f>tblContacts2[[#This Row],[Year]]&gt;=2023</f>
        <v>0</v>
      </c>
      <c r="P374">
        <f>tblContacts2[[#This Row],[Name Match]]*tblContacts2[[#This Row],[Year Match]]</f>
        <v>0</v>
      </c>
      <c r="Q374">
        <f>tblContacts2[[#This Row],[Name Match]]+tblContacts2[[#This Row],[Year Match]]</f>
        <v>0</v>
      </c>
    </row>
    <row r="375" spans="7:17" x14ac:dyDescent="0.25">
      <c r="G375" t="s">
        <v>232</v>
      </c>
      <c r="H375" s="3">
        <v>44259</v>
      </c>
      <c r="I375">
        <f>YEAR(tblContacts2[[#This Row],[Date]])</f>
        <v>2021</v>
      </c>
      <c r="J375" t="s">
        <v>588</v>
      </c>
      <c r="K375" s="1">
        <v>5558132287</v>
      </c>
      <c r="L375" t="s">
        <v>191</v>
      </c>
      <c r="M375" t="s">
        <v>12</v>
      </c>
      <c r="N375" t="b">
        <f>tblContacts2[[#This Row],[Customer Name]]=$B$5</f>
        <v>0</v>
      </c>
      <c r="O375" t="b">
        <f>tblContacts2[[#This Row],[Year]]&gt;=2023</f>
        <v>0</v>
      </c>
      <c r="P375">
        <f>tblContacts2[[#This Row],[Name Match]]*tblContacts2[[#This Row],[Year Match]]</f>
        <v>0</v>
      </c>
      <c r="Q375">
        <f>tblContacts2[[#This Row],[Name Match]]+tblContacts2[[#This Row],[Year Match]]</f>
        <v>0</v>
      </c>
    </row>
    <row r="376" spans="7:17" x14ac:dyDescent="0.25">
      <c r="G376" t="s">
        <v>555</v>
      </c>
      <c r="H376" s="3">
        <v>43860</v>
      </c>
      <c r="I376">
        <f>YEAR(tblContacts2[[#This Row],[Date]])</f>
        <v>2020</v>
      </c>
      <c r="J376" t="s">
        <v>589</v>
      </c>
      <c r="K376" s="1">
        <v>5558141548</v>
      </c>
      <c r="L376" t="s">
        <v>15</v>
      </c>
      <c r="M376" t="s">
        <v>12</v>
      </c>
      <c r="N376" t="b">
        <f>tblContacts2[[#This Row],[Customer Name]]=$B$5</f>
        <v>0</v>
      </c>
      <c r="O376" t="b">
        <f>tblContacts2[[#This Row],[Year]]&gt;=2023</f>
        <v>0</v>
      </c>
      <c r="P376">
        <f>tblContacts2[[#This Row],[Name Match]]*tblContacts2[[#This Row],[Year Match]]</f>
        <v>0</v>
      </c>
      <c r="Q376">
        <f>tblContacts2[[#This Row],[Name Match]]+tblContacts2[[#This Row],[Year Match]]</f>
        <v>0</v>
      </c>
    </row>
    <row r="377" spans="7:17" x14ac:dyDescent="0.25">
      <c r="G377" t="s">
        <v>13</v>
      </c>
      <c r="H377" s="3">
        <v>43922</v>
      </c>
      <c r="I377">
        <f>YEAR(tblContacts2[[#This Row],[Date]])</f>
        <v>2020</v>
      </c>
      <c r="J377" t="s">
        <v>590</v>
      </c>
      <c r="K377" s="1">
        <v>5558144689</v>
      </c>
      <c r="L377" t="s">
        <v>15</v>
      </c>
      <c r="M377" t="s">
        <v>12</v>
      </c>
      <c r="N377" t="b">
        <f>tblContacts2[[#This Row],[Customer Name]]=$B$5</f>
        <v>0</v>
      </c>
      <c r="O377" t="b">
        <f>tblContacts2[[#This Row],[Year]]&gt;=2023</f>
        <v>0</v>
      </c>
      <c r="P377">
        <f>tblContacts2[[#This Row],[Name Match]]*tblContacts2[[#This Row],[Year Match]]</f>
        <v>0</v>
      </c>
      <c r="Q377">
        <f>tblContacts2[[#This Row],[Name Match]]+tblContacts2[[#This Row],[Year Match]]</f>
        <v>0</v>
      </c>
    </row>
    <row r="378" spans="7:17" x14ac:dyDescent="0.25">
      <c r="G378" t="s">
        <v>362</v>
      </c>
      <c r="H378" s="3">
        <v>44787</v>
      </c>
      <c r="I378">
        <f>YEAR(tblContacts2[[#This Row],[Date]])</f>
        <v>2022</v>
      </c>
      <c r="J378" t="s">
        <v>591</v>
      </c>
      <c r="K378" s="1">
        <v>5558150593</v>
      </c>
      <c r="L378" t="s">
        <v>64</v>
      </c>
      <c r="M378" t="s">
        <v>8</v>
      </c>
      <c r="N378" t="b">
        <f>tblContacts2[[#This Row],[Customer Name]]=$B$5</f>
        <v>0</v>
      </c>
      <c r="O378" t="b">
        <f>tblContacts2[[#This Row],[Year]]&gt;=2023</f>
        <v>0</v>
      </c>
      <c r="P378">
        <f>tblContacts2[[#This Row],[Name Match]]*tblContacts2[[#This Row],[Year Match]]</f>
        <v>0</v>
      </c>
      <c r="Q378">
        <f>tblContacts2[[#This Row],[Name Match]]+tblContacts2[[#This Row],[Year Match]]</f>
        <v>0</v>
      </c>
    </row>
    <row r="379" spans="7:17" x14ac:dyDescent="0.25">
      <c r="G379" t="s">
        <v>300</v>
      </c>
      <c r="H379" s="3">
        <v>44341</v>
      </c>
      <c r="I379">
        <f>YEAR(tblContacts2[[#This Row],[Date]])</f>
        <v>2021</v>
      </c>
      <c r="J379" t="s">
        <v>592</v>
      </c>
      <c r="K379" s="1">
        <v>5558152290</v>
      </c>
      <c r="L379" t="s">
        <v>21</v>
      </c>
      <c r="M379" t="s">
        <v>12</v>
      </c>
      <c r="N379" t="b">
        <f>tblContacts2[[#This Row],[Customer Name]]=$B$5</f>
        <v>0</v>
      </c>
      <c r="O379" t="b">
        <f>tblContacts2[[#This Row],[Year]]&gt;=2023</f>
        <v>0</v>
      </c>
      <c r="P379">
        <f>tblContacts2[[#This Row],[Name Match]]*tblContacts2[[#This Row],[Year Match]]</f>
        <v>0</v>
      </c>
      <c r="Q379">
        <f>tblContacts2[[#This Row],[Name Match]]+tblContacts2[[#This Row],[Year Match]]</f>
        <v>0</v>
      </c>
    </row>
    <row r="380" spans="7:17" x14ac:dyDescent="0.25">
      <c r="G380" t="s">
        <v>593</v>
      </c>
      <c r="H380" s="3">
        <v>44968</v>
      </c>
      <c r="I380">
        <f>YEAR(tblContacts2[[#This Row],[Date]])</f>
        <v>2023</v>
      </c>
      <c r="J380" t="s">
        <v>594</v>
      </c>
      <c r="K380" s="1">
        <v>5558179165</v>
      </c>
      <c r="L380" t="s">
        <v>84</v>
      </c>
      <c r="M380" t="s">
        <v>8</v>
      </c>
      <c r="N380" t="b">
        <f>tblContacts2[[#This Row],[Customer Name]]=$B$5</f>
        <v>0</v>
      </c>
      <c r="O380" t="b">
        <f>tblContacts2[[#This Row],[Year]]&gt;=2023</f>
        <v>1</v>
      </c>
      <c r="P380">
        <f>tblContacts2[[#This Row],[Name Match]]*tblContacts2[[#This Row],[Year Match]]</f>
        <v>0</v>
      </c>
      <c r="Q380">
        <f>tblContacts2[[#This Row],[Name Match]]+tblContacts2[[#This Row],[Year Match]]</f>
        <v>1</v>
      </c>
    </row>
    <row r="381" spans="7:17" x14ac:dyDescent="0.25">
      <c r="G381" t="s">
        <v>262</v>
      </c>
      <c r="H381" s="3">
        <v>43964</v>
      </c>
      <c r="I381">
        <f>YEAR(tblContacts2[[#This Row],[Date]])</f>
        <v>2020</v>
      </c>
      <c r="J381" t="s">
        <v>595</v>
      </c>
      <c r="K381" s="1">
        <v>5558208465</v>
      </c>
      <c r="L381" t="s">
        <v>40</v>
      </c>
      <c r="M381" t="s">
        <v>8</v>
      </c>
      <c r="N381" t="b">
        <f>tblContacts2[[#This Row],[Customer Name]]=$B$5</f>
        <v>0</v>
      </c>
      <c r="O381" t="b">
        <f>tblContacts2[[#This Row],[Year]]&gt;=2023</f>
        <v>0</v>
      </c>
      <c r="P381">
        <f>tblContacts2[[#This Row],[Name Match]]*tblContacts2[[#This Row],[Year Match]]</f>
        <v>0</v>
      </c>
      <c r="Q381">
        <f>tblContacts2[[#This Row],[Name Match]]+tblContacts2[[#This Row],[Year Match]]</f>
        <v>0</v>
      </c>
    </row>
    <row r="382" spans="7:17" x14ac:dyDescent="0.25">
      <c r="G382" t="s">
        <v>353</v>
      </c>
      <c r="H382" s="3">
        <v>44840</v>
      </c>
      <c r="I382">
        <f>YEAR(tblContacts2[[#This Row],[Date]])</f>
        <v>2022</v>
      </c>
      <c r="J382" t="s">
        <v>596</v>
      </c>
      <c r="K382" s="1">
        <v>5558229486</v>
      </c>
      <c r="L382" t="s">
        <v>15</v>
      </c>
      <c r="M382" t="s">
        <v>12</v>
      </c>
      <c r="N382" t="b">
        <f>tblContacts2[[#This Row],[Customer Name]]=$B$5</f>
        <v>0</v>
      </c>
      <c r="O382" t="b">
        <f>tblContacts2[[#This Row],[Year]]&gt;=2023</f>
        <v>0</v>
      </c>
      <c r="P382">
        <f>tblContacts2[[#This Row],[Name Match]]*tblContacts2[[#This Row],[Year Match]]</f>
        <v>0</v>
      </c>
      <c r="Q382">
        <f>tblContacts2[[#This Row],[Name Match]]+tblContacts2[[#This Row],[Year Match]]</f>
        <v>0</v>
      </c>
    </row>
    <row r="383" spans="7:17" x14ac:dyDescent="0.25">
      <c r="G383" t="s">
        <v>116</v>
      </c>
      <c r="H383" s="3">
        <v>44243</v>
      </c>
      <c r="I383">
        <f>YEAR(tblContacts2[[#This Row],[Date]])</f>
        <v>2021</v>
      </c>
      <c r="J383" t="s">
        <v>597</v>
      </c>
      <c r="K383" s="1">
        <v>5558233095</v>
      </c>
      <c r="L383" t="s">
        <v>24</v>
      </c>
      <c r="M383" t="s">
        <v>12</v>
      </c>
      <c r="N383" t="b">
        <f>tblContacts2[[#This Row],[Customer Name]]=$B$5</f>
        <v>0</v>
      </c>
      <c r="O383" t="b">
        <f>tblContacts2[[#This Row],[Year]]&gt;=2023</f>
        <v>0</v>
      </c>
      <c r="P383">
        <f>tblContacts2[[#This Row],[Name Match]]*tblContacts2[[#This Row],[Year Match]]</f>
        <v>0</v>
      </c>
      <c r="Q383">
        <f>tblContacts2[[#This Row],[Name Match]]+tblContacts2[[#This Row],[Year Match]]</f>
        <v>0</v>
      </c>
    </row>
    <row r="384" spans="7:17" x14ac:dyDescent="0.25">
      <c r="G384" t="s">
        <v>160</v>
      </c>
      <c r="H384" s="3">
        <v>43878</v>
      </c>
      <c r="I384">
        <f>YEAR(tblContacts2[[#This Row],[Date]])</f>
        <v>2020</v>
      </c>
      <c r="J384" t="s">
        <v>598</v>
      </c>
      <c r="K384" s="1">
        <v>5558236289</v>
      </c>
      <c r="L384" t="s">
        <v>101</v>
      </c>
      <c r="M384" t="s">
        <v>8</v>
      </c>
      <c r="N384" t="b">
        <f>tblContacts2[[#This Row],[Customer Name]]=$B$5</f>
        <v>0</v>
      </c>
      <c r="O384" t="b">
        <f>tblContacts2[[#This Row],[Year]]&gt;=2023</f>
        <v>0</v>
      </c>
      <c r="P384">
        <f>tblContacts2[[#This Row],[Name Match]]*tblContacts2[[#This Row],[Year Match]]</f>
        <v>0</v>
      </c>
      <c r="Q384">
        <f>tblContacts2[[#This Row],[Name Match]]+tblContacts2[[#This Row],[Year Match]]</f>
        <v>0</v>
      </c>
    </row>
    <row r="385" spans="7:17" x14ac:dyDescent="0.25">
      <c r="G385" t="s">
        <v>319</v>
      </c>
      <c r="H385" s="3">
        <v>44791</v>
      </c>
      <c r="I385">
        <f>YEAR(tblContacts2[[#This Row],[Date]])</f>
        <v>2022</v>
      </c>
      <c r="J385" t="s">
        <v>599</v>
      </c>
      <c r="K385" s="1">
        <v>5558239070</v>
      </c>
      <c r="L385" t="s">
        <v>47</v>
      </c>
      <c r="M385" t="s">
        <v>8</v>
      </c>
      <c r="N385" t="b">
        <f>tblContacts2[[#This Row],[Customer Name]]=$B$5</f>
        <v>0</v>
      </c>
      <c r="O385" t="b">
        <f>tblContacts2[[#This Row],[Year]]&gt;=2023</f>
        <v>0</v>
      </c>
      <c r="P385">
        <f>tblContacts2[[#This Row],[Name Match]]*tblContacts2[[#This Row],[Year Match]]</f>
        <v>0</v>
      </c>
      <c r="Q385">
        <f>tblContacts2[[#This Row],[Name Match]]+tblContacts2[[#This Row],[Year Match]]</f>
        <v>0</v>
      </c>
    </row>
    <row r="386" spans="7:17" x14ac:dyDescent="0.25">
      <c r="G386" t="s">
        <v>381</v>
      </c>
      <c r="H386" s="3">
        <v>45373</v>
      </c>
      <c r="I386">
        <f>YEAR(tblContacts2[[#This Row],[Date]])</f>
        <v>2024</v>
      </c>
      <c r="J386" t="s">
        <v>600</v>
      </c>
      <c r="K386" s="1">
        <v>5558266717</v>
      </c>
      <c r="L386" t="s">
        <v>31</v>
      </c>
      <c r="M386" t="s">
        <v>12</v>
      </c>
      <c r="N386" t="b">
        <f>tblContacts2[[#This Row],[Customer Name]]=$B$5</f>
        <v>0</v>
      </c>
      <c r="O386" t="b">
        <f>tblContacts2[[#This Row],[Year]]&gt;=2023</f>
        <v>1</v>
      </c>
      <c r="P386">
        <f>tblContacts2[[#This Row],[Name Match]]*tblContacts2[[#This Row],[Year Match]]</f>
        <v>0</v>
      </c>
      <c r="Q386">
        <f>tblContacts2[[#This Row],[Name Match]]+tblContacts2[[#This Row],[Year Match]]</f>
        <v>1</v>
      </c>
    </row>
    <row r="387" spans="7:17" x14ac:dyDescent="0.25">
      <c r="G387" t="s">
        <v>709</v>
      </c>
      <c r="H387" s="3">
        <v>44531</v>
      </c>
      <c r="I387">
        <f>YEAR(tblContacts2[[#This Row],[Date]])</f>
        <v>2021</v>
      </c>
      <c r="J387" t="s">
        <v>601</v>
      </c>
      <c r="K387" s="1">
        <v>5558278225</v>
      </c>
      <c r="L387" t="s">
        <v>18</v>
      </c>
      <c r="M387" t="s">
        <v>12</v>
      </c>
      <c r="N387" t="b">
        <f>tblContacts2[[#This Row],[Customer Name]]=$B$5</f>
        <v>0</v>
      </c>
      <c r="O387" t="b">
        <f>tblContacts2[[#This Row],[Year]]&gt;=2023</f>
        <v>0</v>
      </c>
      <c r="P387">
        <f>tblContacts2[[#This Row],[Name Match]]*tblContacts2[[#This Row],[Year Match]]</f>
        <v>0</v>
      </c>
      <c r="Q387">
        <f>tblContacts2[[#This Row],[Name Match]]+tblContacts2[[#This Row],[Year Match]]</f>
        <v>0</v>
      </c>
    </row>
    <row r="388" spans="7:17" x14ac:dyDescent="0.25">
      <c r="G388" t="s">
        <v>518</v>
      </c>
      <c r="H388" s="3">
        <v>44284</v>
      </c>
      <c r="I388">
        <f>YEAR(tblContacts2[[#This Row],[Date]])</f>
        <v>2021</v>
      </c>
      <c r="J388" t="s">
        <v>602</v>
      </c>
      <c r="K388" s="1">
        <v>5558305308</v>
      </c>
      <c r="L388" t="s">
        <v>110</v>
      </c>
      <c r="M388" t="s">
        <v>8</v>
      </c>
      <c r="N388" t="b">
        <f>tblContacts2[[#This Row],[Customer Name]]=$B$5</f>
        <v>0</v>
      </c>
      <c r="O388" t="b">
        <f>tblContacts2[[#This Row],[Year]]&gt;=2023</f>
        <v>0</v>
      </c>
      <c r="P388">
        <f>tblContacts2[[#This Row],[Name Match]]*tblContacts2[[#This Row],[Year Match]]</f>
        <v>0</v>
      </c>
      <c r="Q388">
        <f>tblContacts2[[#This Row],[Name Match]]+tblContacts2[[#This Row],[Year Match]]</f>
        <v>0</v>
      </c>
    </row>
    <row r="389" spans="7:17" x14ac:dyDescent="0.25">
      <c r="G389" t="s">
        <v>207</v>
      </c>
      <c r="H389" s="3">
        <v>44657</v>
      </c>
      <c r="I389">
        <f>YEAR(tblContacts2[[#This Row],[Date]])</f>
        <v>2022</v>
      </c>
      <c r="J389" t="s">
        <v>603</v>
      </c>
      <c r="K389" s="1">
        <v>5558319671</v>
      </c>
      <c r="L389" t="s">
        <v>89</v>
      </c>
      <c r="M389" t="s">
        <v>8</v>
      </c>
      <c r="N389" t="b">
        <f>tblContacts2[[#This Row],[Customer Name]]=$B$5</f>
        <v>0</v>
      </c>
      <c r="O389" t="b">
        <f>tblContacts2[[#This Row],[Year]]&gt;=2023</f>
        <v>0</v>
      </c>
      <c r="P389">
        <f>tblContacts2[[#This Row],[Name Match]]*tblContacts2[[#This Row],[Year Match]]</f>
        <v>0</v>
      </c>
      <c r="Q389">
        <f>tblContacts2[[#This Row],[Name Match]]+tblContacts2[[#This Row],[Year Match]]</f>
        <v>0</v>
      </c>
    </row>
    <row r="390" spans="7:17" x14ac:dyDescent="0.25">
      <c r="G390" t="s">
        <v>35</v>
      </c>
      <c r="H390" s="3">
        <v>44339</v>
      </c>
      <c r="I390">
        <f>YEAR(tblContacts2[[#This Row],[Date]])</f>
        <v>2021</v>
      </c>
      <c r="J390" t="s">
        <v>604</v>
      </c>
      <c r="K390" s="1">
        <v>5558339004</v>
      </c>
      <c r="L390" t="s">
        <v>37</v>
      </c>
      <c r="M390" t="s">
        <v>8</v>
      </c>
      <c r="N390" t="b">
        <f>tblContacts2[[#This Row],[Customer Name]]=$B$5</f>
        <v>0</v>
      </c>
      <c r="O390" t="b">
        <f>tblContacts2[[#This Row],[Year]]&gt;=2023</f>
        <v>0</v>
      </c>
      <c r="P390">
        <f>tblContacts2[[#This Row],[Name Match]]*tblContacts2[[#This Row],[Year Match]]</f>
        <v>0</v>
      </c>
      <c r="Q390">
        <f>tblContacts2[[#This Row],[Name Match]]+tblContacts2[[#This Row],[Year Match]]</f>
        <v>0</v>
      </c>
    </row>
    <row r="391" spans="7:17" x14ac:dyDescent="0.25">
      <c r="G391" t="s">
        <v>73</v>
      </c>
      <c r="H391" s="3">
        <v>45207</v>
      </c>
      <c r="I391">
        <f>YEAR(tblContacts2[[#This Row],[Date]])</f>
        <v>2023</v>
      </c>
      <c r="J391" t="s">
        <v>605</v>
      </c>
      <c r="K391" s="1">
        <v>5558350289</v>
      </c>
      <c r="L391" t="s">
        <v>11</v>
      </c>
      <c r="M391" t="s">
        <v>12</v>
      </c>
      <c r="N391" t="b">
        <f>tblContacts2[[#This Row],[Customer Name]]=$B$5</f>
        <v>0</v>
      </c>
      <c r="O391" t="b">
        <f>tblContacts2[[#This Row],[Year]]&gt;=2023</f>
        <v>1</v>
      </c>
      <c r="P391">
        <f>tblContacts2[[#This Row],[Name Match]]*tblContacts2[[#This Row],[Year Match]]</f>
        <v>0</v>
      </c>
      <c r="Q391">
        <f>tblContacts2[[#This Row],[Name Match]]+tblContacts2[[#This Row],[Year Match]]</f>
        <v>1</v>
      </c>
    </row>
    <row r="392" spans="7:17" x14ac:dyDescent="0.25">
      <c r="G392" t="s">
        <v>97</v>
      </c>
      <c r="H392" s="3">
        <v>43872</v>
      </c>
      <c r="I392">
        <f>YEAR(tblContacts2[[#This Row],[Date]])</f>
        <v>2020</v>
      </c>
      <c r="J392" t="s">
        <v>606</v>
      </c>
      <c r="K392" s="1">
        <v>5558393912</v>
      </c>
      <c r="L392" t="s">
        <v>15</v>
      </c>
      <c r="M392" t="s">
        <v>12</v>
      </c>
      <c r="N392" t="b">
        <f>tblContacts2[[#This Row],[Customer Name]]=$B$5</f>
        <v>0</v>
      </c>
      <c r="O392" t="b">
        <f>tblContacts2[[#This Row],[Year]]&gt;=2023</f>
        <v>0</v>
      </c>
      <c r="P392">
        <f>tblContacts2[[#This Row],[Name Match]]*tblContacts2[[#This Row],[Year Match]]</f>
        <v>0</v>
      </c>
      <c r="Q392">
        <f>tblContacts2[[#This Row],[Name Match]]+tblContacts2[[#This Row],[Year Match]]</f>
        <v>0</v>
      </c>
    </row>
    <row r="393" spans="7:17" x14ac:dyDescent="0.25">
      <c r="G393" t="s">
        <v>82</v>
      </c>
      <c r="H393" s="3">
        <v>45373</v>
      </c>
      <c r="I393">
        <f>YEAR(tblContacts2[[#This Row],[Date]])</f>
        <v>2024</v>
      </c>
      <c r="J393" t="s">
        <v>607</v>
      </c>
      <c r="K393" s="1">
        <v>5558435520</v>
      </c>
      <c r="L393" t="s">
        <v>84</v>
      </c>
      <c r="M393" t="s">
        <v>8</v>
      </c>
      <c r="N393" t="b">
        <f>tblContacts2[[#This Row],[Customer Name]]=$B$5</f>
        <v>0</v>
      </c>
      <c r="O393" t="b">
        <f>tblContacts2[[#This Row],[Year]]&gt;=2023</f>
        <v>1</v>
      </c>
      <c r="P393">
        <f>tblContacts2[[#This Row],[Name Match]]*tblContacts2[[#This Row],[Year Match]]</f>
        <v>0</v>
      </c>
      <c r="Q393">
        <f>tblContacts2[[#This Row],[Name Match]]+tblContacts2[[#This Row],[Year Match]]</f>
        <v>1</v>
      </c>
    </row>
    <row r="394" spans="7:17" x14ac:dyDescent="0.25">
      <c r="G394" t="s">
        <v>608</v>
      </c>
      <c r="H394" s="3">
        <v>44689</v>
      </c>
      <c r="I394">
        <f>YEAR(tblContacts2[[#This Row],[Date]])</f>
        <v>2022</v>
      </c>
      <c r="J394" t="s">
        <v>609</v>
      </c>
      <c r="K394" s="1">
        <v>5558443187</v>
      </c>
      <c r="L394" t="s">
        <v>120</v>
      </c>
      <c r="M394" t="s">
        <v>8</v>
      </c>
      <c r="N394" t="b">
        <f>tblContacts2[[#This Row],[Customer Name]]=$B$5</f>
        <v>0</v>
      </c>
      <c r="O394" t="b">
        <f>tblContacts2[[#This Row],[Year]]&gt;=2023</f>
        <v>0</v>
      </c>
      <c r="P394">
        <f>tblContacts2[[#This Row],[Name Match]]*tblContacts2[[#This Row],[Year Match]]</f>
        <v>0</v>
      </c>
      <c r="Q394">
        <f>tblContacts2[[#This Row],[Name Match]]+tblContacts2[[#This Row],[Year Match]]</f>
        <v>0</v>
      </c>
    </row>
    <row r="395" spans="7:17" x14ac:dyDescent="0.25">
      <c r="G395" t="s">
        <v>29</v>
      </c>
      <c r="H395" s="3">
        <v>44419</v>
      </c>
      <c r="I395">
        <f>YEAR(tblContacts2[[#This Row],[Date]])</f>
        <v>2021</v>
      </c>
      <c r="J395" t="s">
        <v>610</v>
      </c>
      <c r="K395" s="1">
        <v>5558461164</v>
      </c>
      <c r="L395" t="s">
        <v>31</v>
      </c>
      <c r="M395" t="s">
        <v>12</v>
      </c>
      <c r="N395" t="b">
        <f>tblContacts2[[#This Row],[Customer Name]]=$B$5</f>
        <v>0</v>
      </c>
      <c r="O395" t="b">
        <f>tblContacts2[[#This Row],[Year]]&gt;=2023</f>
        <v>0</v>
      </c>
      <c r="P395">
        <f>tblContacts2[[#This Row],[Name Match]]*tblContacts2[[#This Row],[Year Match]]</f>
        <v>0</v>
      </c>
      <c r="Q395">
        <f>tblContacts2[[#This Row],[Name Match]]+tblContacts2[[#This Row],[Year Match]]</f>
        <v>0</v>
      </c>
    </row>
    <row r="396" spans="7:17" x14ac:dyDescent="0.25">
      <c r="G396" t="s">
        <v>392</v>
      </c>
      <c r="H396" s="3">
        <v>44287</v>
      </c>
      <c r="I396">
        <f>YEAR(tblContacts2[[#This Row],[Date]])</f>
        <v>2021</v>
      </c>
      <c r="J396" t="s">
        <v>611</v>
      </c>
      <c r="K396" s="1">
        <v>5558467977</v>
      </c>
      <c r="L396" t="s">
        <v>58</v>
      </c>
      <c r="M396" t="s">
        <v>8</v>
      </c>
      <c r="N396" t="b">
        <f>tblContacts2[[#This Row],[Customer Name]]=$B$5</f>
        <v>0</v>
      </c>
      <c r="O396" t="b">
        <f>tblContacts2[[#This Row],[Year]]&gt;=2023</f>
        <v>0</v>
      </c>
      <c r="P396">
        <f>tblContacts2[[#This Row],[Name Match]]*tblContacts2[[#This Row],[Year Match]]</f>
        <v>0</v>
      </c>
      <c r="Q396">
        <f>tblContacts2[[#This Row],[Name Match]]+tblContacts2[[#This Row],[Year Match]]</f>
        <v>0</v>
      </c>
    </row>
    <row r="397" spans="7:17" x14ac:dyDescent="0.25">
      <c r="G397" t="s">
        <v>375</v>
      </c>
      <c r="H397" s="3">
        <v>44039</v>
      </c>
      <c r="I397">
        <f>YEAR(tblContacts2[[#This Row],[Date]])</f>
        <v>2020</v>
      </c>
      <c r="J397" t="s">
        <v>612</v>
      </c>
      <c r="K397" s="1">
        <v>5558481556</v>
      </c>
      <c r="L397" t="s">
        <v>34</v>
      </c>
      <c r="M397" t="s">
        <v>12</v>
      </c>
      <c r="N397" t="b">
        <f>tblContacts2[[#This Row],[Customer Name]]=$B$5</f>
        <v>0</v>
      </c>
      <c r="O397" t="b">
        <f>tblContacts2[[#This Row],[Year]]&gt;=2023</f>
        <v>0</v>
      </c>
      <c r="P397">
        <f>tblContacts2[[#This Row],[Name Match]]*tblContacts2[[#This Row],[Year Match]]</f>
        <v>0</v>
      </c>
      <c r="Q397">
        <f>tblContacts2[[#This Row],[Name Match]]+tblContacts2[[#This Row],[Year Match]]</f>
        <v>0</v>
      </c>
    </row>
    <row r="398" spans="7:17" x14ac:dyDescent="0.25">
      <c r="G398" t="s">
        <v>280</v>
      </c>
      <c r="H398" s="3">
        <v>45180</v>
      </c>
      <c r="I398">
        <f>YEAR(tblContacts2[[#This Row],[Date]])</f>
        <v>2023</v>
      </c>
      <c r="J398" t="s">
        <v>613</v>
      </c>
      <c r="K398" s="1">
        <v>5558493944</v>
      </c>
      <c r="L398" t="s">
        <v>203</v>
      </c>
      <c r="M398" t="s">
        <v>12</v>
      </c>
      <c r="N398" t="b">
        <f>tblContacts2[[#This Row],[Customer Name]]=$B$5</f>
        <v>0</v>
      </c>
      <c r="O398" t="b">
        <f>tblContacts2[[#This Row],[Year]]&gt;=2023</f>
        <v>1</v>
      </c>
      <c r="P398">
        <f>tblContacts2[[#This Row],[Name Match]]*tblContacts2[[#This Row],[Year Match]]</f>
        <v>0</v>
      </c>
      <c r="Q398">
        <f>tblContacts2[[#This Row],[Name Match]]+tblContacts2[[#This Row],[Year Match]]</f>
        <v>1</v>
      </c>
    </row>
    <row r="399" spans="7:17" x14ac:dyDescent="0.25">
      <c r="G399" t="s">
        <v>170</v>
      </c>
      <c r="H399" s="3">
        <v>45181</v>
      </c>
      <c r="I399">
        <f>YEAR(tblContacts2[[#This Row],[Date]])</f>
        <v>2023</v>
      </c>
      <c r="J399" t="s">
        <v>614</v>
      </c>
      <c r="K399" s="1">
        <v>5558495466</v>
      </c>
      <c r="L399" t="s">
        <v>172</v>
      </c>
      <c r="M399" t="s">
        <v>173</v>
      </c>
      <c r="N399" t="b">
        <f>tblContacts2[[#This Row],[Customer Name]]=$B$5</f>
        <v>0</v>
      </c>
      <c r="O399" t="b">
        <f>tblContacts2[[#This Row],[Year]]&gt;=2023</f>
        <v>1</v>
      </c>
      <c r="P399">
        <f>tblContacts2[[#This Row],[Name Match]]*tblContacts2[[#This Row],[Year Match]]</f>
        <v>0</v>
      </c>
      <c r="Q399">
        <f>tblContacts2[[#This Row],[Name Match]]+tblContacts2[[#This Row],[Year Match]]</f>
        <v>1</v>
      </c>
    </row>
    <row r="400" spans="7:17" x14ac:dyDescent="0.25">
      <c r="G400" t="s">
        <v>434</v>
      </c>
      <c r="H400" s="3">
        <v>43831</v>
      </c>
      <c r="I400">
        <f>YEAR(tblContacts2[[#This Row],[Date]])</f>
        <v>2020</v>
      </c>
      <c r="J400" t="s">
        <v>615</v>
      </c>
      <c r="K400" s="1">
        <v>5558495578</v>
      </c>
      <c r="L400" t="s">
        <v>67</v>
      </c>
      <c r="M400" t="s">
        <v>8</v>
      </c>
      <c r="N400" t="b">
        <f>tblContacts2[[#This Row],[Customer Name]]=$B$5</f>
        <v>0</v>
      </c>
      <c r="O400" t="b">
        <f>tblContacts2[[#This Row],[Year]]&gt;=2023</f>
        <v>0</v>
      </c>
      <c r="P400">
        <f>tblContacts2[[#This Row],[Name Match]]*tblContacts2[[#This Row],[Year Match]]</f>
        <v>0</v>
      </c>
      <c r="Q400">
        <f>tblContacts2[[#This Row],[Name Match]]+tblContacts2[[#This Row],[Year Match]]</f>
        <v>0</v>
      </c>
    </row>
    <row r="401" spans="7:17" x14ac:dyDescent="0.25">
      <c r="G401" t="s">
        <v>498</v>
      </c>
      <c r="H401" s="3">
        <v>44909</v>
      </c>
      <c r="I401">
        <f>YEAR(tblContacts2[[#This Row],[Date]])</f>
        <v>2022</v>
      </c>
      <c r="J401" t="s">
        <v>616</v>
      </c>
      <c r="K401" s="1">
        <v>5558505536</v>
      </c>
      <c r="L401" t="s">
        <v>133</v>
      </c>
      <c r="M401" t="s">
        <v>8</v>
      </c>
      <c r="N401" t="b">
        <f>tblContacts2[[#This Row],[Customer Name]]=$B$5</f>
        <v>0</v>
      </c>
      <c r="O401" t="b">
        <f>tblContacts2[[#This Row],[Year]]&gt;=2023</f>
        <v>0</v>
      </c>
      <c r="P401">
        <f>tblContacts2[[#This Row],[Name Match]]*tblContacts2[[#This Row],[Year Match]]</f>
        <v>0</v>
      </c>
      <c r="Q401">
        <f>tblContacts2[[#This Row],[Name Match]]+tblContacts2[[#This Row],[Year Match]]</f>
        <v>0</v>
      </c>
    </row>
    <row r="402" spans="7:17" x14ac:dyDescent="0.25">
      <c r="G402" t="s">
        <v>138</v>
      </c>
      <c r="H402" s="3">
        <v>44482</v>
      </c>
      <c r="I402">
        <f>YEAR(tblContacts2[[#This Row],[Date]])</f>
        <v>2021</v>
      </c>
      <c r="J402" t="s">
        <v>617</v>
      </c>
      <c r="K402" s="1">
        <v>5558521970</v>
      </c>
      <c r="L402" t="s">
        <v>67</v>
      </c>
      <c r="M402" t="s">
        <v>8</v>
      </c>
      <c r="N402" t="b">
        <f>tblContacts2[[#This Row],[Customer Name]]=$B$5</f>
        <v>0</v>
      </c>
      <c r="O402" t="b">
        <f>tblContacts2[[#This Row],[Year]]&gt;=2023</f>
        <v>0</v>
      </c>
      <c r="P402">
        <f>tblContacts2[[#This Row],[Name Match]]*tblContacts2[[#This Row],[Year Match]]</f>
        <v>0</v>
      </c>
      <c r="Q402">
        <f>tblContacts2[[#This Row],[Name Match]]+tblContacts2[[#This Row],[Year Match]]</f>
        <v>0</v>
      </c>
    </row>
    <row r="403" spans="7:17" x14ac:dyDescent="0.25">
      <c r="G403" t="s">
        <v>510</v>
      </c>
      <c r="H403" s="3">
        <v>44103</v>
      </c>
      <c r="I403">
        <f>YEAR(tblContacts2[[#This Row],[Date]])</f>
        <v>2020</v>
      </c>
      <c r="J403" t="s">
        <v>618</v>
      </c>
      <c r="K403" s="1">
        <v>5558526749</v>
      </c>
      <c r="L403" t="s">
        <v>11</v>
      </c>
      <c r="M403" t="s">
        <v>12</v>
      </c>
      <c r="N403" t="b">
        <f>tblContacts2[[#This Row],[Customer Name]]=$B$5</f>
        <v>0</v>
      </c>
      <c r="O403" t="b">
        <f>tblContacts2[[#This Row],[Year]]&gt;=2023</f>
        <v>0</v>
      </c>
      <c r="P403">
        <f>tblContacts2[[#This Row],[Name Match]]*tblContacts2[[#This Row],[Year Match]]</f>
        <v>0</v>
      </c>
      <c r="Q403">
        <f>tblContacts2[[#This Row],[Name Match]]+tblContacts2[[#This Row],[Year Match]]</f>
        <v>0</v>
      </c>
    </row>
    <row r="404" spans="7:17" x14ac:dyDescent="0.25">
      <c r="G404" t="s">
        <v>29</v>
      </c>
      <c r="H404" s="3">
        <v>44443</v>
      </c>
      <c r="I404">
        <f>YEAR(tblContacts2[[#This Row],[Date]])</f>
        <v>2021</v>
      </c>
      <c r="J404" t="s">
        <v>619</v>
      </c>
      <c r="K404" s="1">
        <v>5558529208</v>
      </c>
      <c r="L404" t="s">
        <v>31</v>
      </c>
      <c r="M404" t="s">
        <v>12</v>
      </c>
      <c r="N404" t="b">
        <f>tblContacts2[[#This Row],[Customer Name]]=$B$5</f>
        <v>0</v>
      </c>
      <c r="O404" t="b">
        <f>tblContacts2[[#This Row],[Year]]&gt;=2023</f>
        <v>0</v>
      </c>
      <c r="P404">
        <f>tblContacts2[[#This Row],[Name Match]]*tblContacts2[[#This Row],[Year Match]]</f>
        <v>0</v>
      </c>
      <c r="Q404">
        <f>tblContacts2[[#This Row],[Name Match]]+tblContacts2[[#This Row],[Year Match]]</f>
        <v>0</v>
      </c>
    </row>
    <row r="405" spans="7:17" x14ac:dyDescent="0.25">
      <c r="G405" t="s">
        <v>292</v>
      </c>
      <c r="H405" s="3">
        <v>45401</v>
      </c>
      <c r="I405">
        <f>YEAR(tblContacts2[[#This Row],[Date]])</f>
        <v>2024</v>
      </c>
      <c r="J405" t="s">
        <v>620</v>
      </c>
      <c r="K405" s="1">
        <v>5558532876</v>
      </c>
      <c r="L405" t="s">
        <v>50</v>
      </c>
      <c r="M405" t="s">
        <v>8</v>
      </c>
      <c r="N405" t="b">
        <f>tblContacts2[[#This Row],[Customer Name]]=$B$5</f>
        <v>0</v>
      </c>
      <c r="O405" t="b">
        <f>tblContacts2[[#This Row],[Year]]&gt;=2023</f>
        <v>1</v>
      </c>
      <c r="P405">
        <f>tblContacts2[[#This Row],[Name Match]]*tblContacts2[[#This Row],[Year Match]]</f>
        <v>0</v>
      </c>
      <c r="Q405">
        <f>tblContacts2[[#This Row],[Name Match]]+tblContacts2[[#This Row],[Year Match]]</f>
        <v>1</v>
      </c>
    </row>
    <row r="406" spans="7:17" x14ac:dyDescent="0.25">
      <c r="G406" t="s">
        <v>621</v>
      </c>
      <c r="H406" s="3">
        <v>44226</v>
      </c>
      <c r="I406">
        <f>YEAR(tblContacts2[[#This Row],[Date]])</f>
        <v>2021</v>
      </c>
      <c r="J406" t="s">
        <v>622</v>
      </c>
      <c r="K406" s="1">
        <v>5558560655</v>
      </c>
      <c r="L406" t="s">
        <v>203</v>
      </c>
      <c r="M406" t="s">
        <v>12</v>
      </c>
      <c r="N406" t="b">
        <f>tblContacts2[[#This Row],[Customer Name]]=$B$5</f>
        <v>0</v>
      </c>
      <c r="O406" t="b">
        <f>tblContacts2[[#This Row],[Year]]&gt;=2023</f>
        <v>0</v>
      </c>
      <c r="P406">
        <f>tblContacts2[[#This Row],[Name Match]]*tblContacts2[[#This Row],[Year Match]]</f>
        <v>0</v>
      </c>
      <c r="Q406">
        <f>tblContacts2[[#This Row],[Name Match]]+tblContacts2[[#This Row],[Year Match]]</f>
        <v>0</v>
      </c>
    </row>
    <row r="407" spans="7:17" x14ac:dyDescent="0.25">
      <c r="G407" t="s">
        <v>532</v>
      </c>
      <c r="H407" s="3">
        <v>44473</v>
      </c>
      <c r="I407">
        <f>YEAR(tblContacts2[[#This Row],[Date]])</f>
        <v>2021</v>
      </c>
      <c r="J407" t="s">
        <v>623</v>
      </c>
      <c r="K407" s="1">
        <v>5558560878</v>
      </c>
      <c r="L407" t="s">
        <v>155</v>
      </c>
      <c r="M407" t="s">
        <v>8</v>
      </c>
      <c r="N407" t="b">
        <f>tblContacts2[[#This Row],[Customer Name]]=$B$5</f>
        <v>0</v>
      </c>
      <c r="O407" t="b">
        <f>tblContacts2[[#This Row],[Year]]&gt;=2023</f>
        <v>0</v>
      </c>
      <c r="P407">
        <f>tblContacts2[[#This Row],[Name Match]]*tblContacts2[[#This Row],[Year Match]]</f>
        <v>0</v>
      </c>
      <c r="Q407">
        <f>tblContacts2[[#This Row],[Name Match]]+tblContacts2[[#This Row],[Year Match]]</f>
        <v>0</v>
      </c>
    </row>
    <row r="408" spans="7:17" x14ac:dyDescent="0.25">
      <c r="G408" t="s">
        <v>465</v>
      </c>
      <c r="H408" s="3">
        <v>45209</v>
      </c>
      <c r="I408">
        <f>YEAR(tblContacts2[[#This Row],[Date]])</f>
        <v>2023</v>
      </c>
      <c r="J408" t="s">
        <v>624</v>
      </c>
      <c r="K408" s="1">
        <v>5558601611</v>
      </c>
      <c r="L408" t="s">
        <v>130</v>
      </c>
      <c r="M408" t="s">
        <v>8</v>
      </c>
      <c r="N408" t="b">
        <f>tblContacts2[[#This Row],[Customer Name]]=$B$5</f>
        <v>0</v>
      </c>
      <c r="O408" t="b">
        <f>tblContacts2[[#This Row],[Year]]&gt;=2023</f>
        <v>1</v>
      </c>
      <c r="P408">
        <f>tblContacts2[[#This Row],[Name Match]]*tblContacts2[[#This Row],[Year Match]]</f>
        <v>0</v>
      </c>
      <c r="Q408">
        <f>tblContacts2[[#This Row],[Name Match]]+tblContacts2[[#This Row],[Year Match]]</f>
        <v>1</v>
      </c>
    </row>
    <row r="409" spans="7:17" x14ac:dyDescent="0.25">
      <c r="G409" t="s">
        <v>131</v>
      </c>
      <c r="H409" s="3">
        <v>43898</v>
      </c>
      <c r="I409">
        <f>YEAR(tblContacts2[[#This Row],[Date]])</f>
        <v>2020</v>
      </c>
      <c r="J409" t="s">
        <v>625</v>
      </c>
      <c r="K409" s="1">
        <v>5558629673</v>
      </c>
      <c r="L409" t="s">
        <v>133</v>
      </c>
      <c r="M409" t="s">
        <v>8</v>
      </c>
      <c r="N409" t="b">
        <f>tblContacts2[[#This Row],[Customer Name]]=$B$5</f>
        <v>0</v>
      </c>
      <c r="O409" t="b">
        <f>tblContacts2[[#This Row],[Year]]&gt;=2023</f>
        <v>0</v>
      </c>
      <c r="P409">
        <f>tblContacts2[[#This Row],[Name Match]]*tblContacts2[[#This Row],[Year Match]]</f>
        <v>0</v>
      </c>
      <c r="Q409">
        <f>tblContacts2[[#This Row],[Name Match]]+tblContacts2[[#This Row],[Year Match]]</f>
        <v>0</v>
      </c>
    </row>
    <row r="410" spans="7:17" x14ac:dyDescent="0.25">
      <c r="G410" t="s">
        <v>99</v>
      </c>
      <c r="H410" s="3">
        <v>43859</v>
      </c>
      <c r="I410">
        <f>YEAR(tblContacts2[[#This Row],[Date]])</f>
        <v>2020</v>
      </c>
      <c r="J410" t="s">
        <v>427</v>
      </c>
      <c r="K410" s="1">
        <v>5558641001</v>
      </c>
      <c r="L410" t="s">
        <v>101</v>
      </c>
      <c r="M410" t="s">
        <v>8</v>
      </c>
      <c r="N410" t="b">
        <f>tblContacts2[[#This Row],[Customer Name]]=$B$5</f>
        <v>0</v>
      </c>
      <c r="O410" t="b">
        <f>tblContacts2[[#This Row],[Year]]&gt;=2023</f>
        <v>0</v>
      </c>
      <c r="P410">
        <f>tblContacts2[[#This Row],[Name Match]]*tblContacts2[[#This Row],[Year Match]]</f>
        <v>0</v>
      </c>
      <c r="Q410">
        <f>tblContacts2[[#This Row],[Name Match]]+tblContacts2[[#This Row],[Year Match]]</f>
        <v>0</v>
      </c>
    </row>
    <row r="411" spans="7:17" x14ac:dyDescent="0.25">
      <c r="G411" t="s">
        <v>626</v>
      </c>
      <c r="H411" s="3">
        <v>44523</v>
      </c>
      <c r="I411">
        <f>YEAR(tblContacts2[[#This Row],[Date]])</f>
        <v>2021</v>
      </c>
      <c r="J411" t="s">
        <v>627</v>
      </c>
      <c r="K411" s="1">
        <v>5558660199</v>
      </c>
      <c r="L411" t="s">
        <v>24</v>
      </c>
      <c r="M411" t="s">
        <v>12</v>
      </c>
      <c r="N411" t="b">
        <f>tblContacts2[[#This Row],[Customer Name]]=$B$5</f>
        <v>0</v>
      </c>
      <c r="O411" t="b">
        <f>tblContacts2[[#This Row],[Year]]&gt;=2023</f>
        <v>0</v>
      </c>
      <c r="P411">
        <f>tblContacts2[[#This Row],[Name Match]]*tblContacts2[[#This Row],[Year Match]]</f>
        <v>0</v>
      </c>
      <c r="Q411">
        <f>tblContacts2[[#This Row],[Name Match]]+tblContacts2[[#This Row],[Year Match]]</f>
        <v>0</v>
      </c>
    </row>
    <row r="412" spans="7:17" x14ac:dyDescent="0.25">
      <c r="G412" t="s">
        <v>260</v>
      </c>
      <c r="H412" s="3">
        <v>44841</v>
      </c>
      <c r="I412">
        <f>YEAR(tblContacts2[[#This Row],[Date]])</f>
        <v>2022</v>
      </c>
      <c r="J412" t="s">
        <v>628</v>
      </c>
      <c r="K412" s="1">
        <v>5558665393</v>
      </c>
      <c r="L412" t="s">
        <v>64</v>
      </c>
      <c r="M412" t="s">
        <v>8</v>
      </c>
      <c r="N412" t="b">
        <f>tblContacts2[[#This Row],[Customer Name]]=$B$5</f>
        <v>0</v>
      </c>
      <c r="O412" t="b">
        <f>tblContacts2[[#This Row],[Year]]&gt;=2023</f>
        <v>0</v>
      </c>
      <c r="P412">
        <f>tblContacts2[[#This Row],[Name Match]]*tblContacts2[[#This Row],[Year Match]]</f>
        <v>0</v>
      </c>
      <c r="Q412">
        <f>tblContacts2[[#This Row],[Name Match]]+tblContacts2[[#This Row],[Year Match]]</f>
        <v>0</v>
      </c>
    </row>
    <row r="413" spans="7:17" x14ac:dyDescent="0.25">
      <c r="G413" t="s">
        <v>239</v>
      </c>
      <c r="H413" s="3">
        <v>45381</v>
      </c>
      <c r="I413">
        <f>YEAR(tblContacts2[[#This Row],[Date]])</f>
        <v>2024</v>
      </c>
      <c r="J413" t="s">
        <v>629</v>
      </c>
      <c r="K413" s="1">
        <v>5558677929</v>
      </c>
      <c r="L413" t="s">
        <v>67</v>
      </c>
      <c r="M413" t="s">
        <v>8</v>
      </c>
      <c r="N413" t="b">
        <f>tblContacts2[[#This Row],[Customer Name]]=$B$5</f>
        <v>0</v>
      </c>
      <c r="O413" t="b">
        <f>tblContacts2[[#This Row],[Year]]&gt;=2023</f>
        <v>1</v>
      </c>
      <c r="P413">
        <f>tblContacts2[[#This Row],[Name Match]]*tblContacts2[[#This Row],[Year Match]]</f>
        <v>0</v>
      </c>
      <c r="Q413">
        <f>tblContacts2[[#This Row],[Name Match]]+tblContacts2[[#This Row],[Year Match]]</f>
        <v>1</v>
      </c>
    </row>
    <row r="414" spans="7:17" x14ac:dyDescent="0.25">
      <c r="G414" t="s">
        <v>95</v>
      </c>
      <c r="H414" s="3">
        <v>44792</v>
      </c>
      <c r="I414">
        <f>YEAR(tblContacts2[[#This Row],[Date]])</f>
        <v>2022</v>
      </c>
      <c r="J414" t="s">
        <v>630</v>
      </c>
      <c r="K414" s="1">
        <v>5558682651</v>
      </c>
      <c r="L414" t="s">
        <v>7</v>
      </c>
      <c r="M414" t="s">
        <v>8</v>
      </c>
      <c r="N414" t="b">
        <f>tblContacts2[[#This Row],[Customer Name]]=$B$5</f>
        <v>0</v>
      </c>
      <c r="O414" t="b">
        <f>tblContacts2[[#This Row],[Year]]&gt;=2023</f>
        <v>0</v>
      </c>
      <c r="P414">
        <f>tblContacts2[[#This Row],[Name Match]]*tblContacts2[[#This Row],[Year Match]]</f>
        <v>0</v>
      </c>
      <c r="Q414">
        <f>tblContacts2[[#This Row],[Name Match]]+tblContacts2[[#This Row],[Year Match]]</f>
        <v>0</v>
      </c>
    </row>
    <row r="415" spans="7:17" x14ac:dyDescent="0.25">
      <c r="G415" t="s">
        <v>358</v>
      </c>
      <c r="H415" s="3">
        <v>43833</v>
      </c>
      <c r="I415">
        <f>YEAR(tblContacts2[[#This Row],[Date]])</f>
        <v>2020</v>
      </c>
      <c r="J415" t="s">
        <v>631</v>
      </c>
      <c r="K415" s="1">
        <v>5558725539</v>
      </c>
      <c r="L415" t="s">
        <v>47</v>
      </c>
      <c r="M415" t="s">
        <v>8</v>
      </c>
      <c r="N415" t="b">
        <f>tblContacts2[[#This Row],[Customer Name]]=$B$5</f>
        <v>0</v>
      </c>
      <c r="O415" t="b">
        <f>tblContacts2[[#This Row],[Year]]&gt;=2023</f>
        <v>0</v>
      </c>
      <c r="P415">
        <f>tblContacts2[[#This Row],[Name Match]]*tblContacts2[[#This Row],[Year Match]]</f>
        <v>0</v>
      </c>
      <c r="Q415">
        <f>tblContacts2[[#This Row],[Name Match]]+tblContacts2[[#This Row],[Year Match]]</f>
        <v>0</v>
      </c>
    </row>
    <row r="416" spans="7:17" x14ac:dyDescent="0.25">
      <c r="G416" t="s">
        <v>158</v>
      </c>
      <c r="H416" s="3">
        <v>44883</v>
      </c>
      <c r="I416">
        <f>YEAR(tblContacts2[[#This Row],[Date]])</f>
        <v>2022</v>
      </c>
      <c r="J416" t="s">
        <v>632</v>
      </c>
      <c r="K416" s="1">
        <v>5558735534</v>
      </c>
      <c r="L416" t="s">
        <v>61</v>
      </c>
      <c r="M416" t="s">
        <v>12</v>
      </c>
      <c r="N416" t="b">
        <f>tblContacts2[[#This Row],[Customer Name]]=$B$5</f>
        <v>0</v>
      </c>
      <c r="O416" t="b">
        <f>tblContacts2[[#This Row],[Year]]&gt;=2023</f>
        <v>0</v>
      </c>
      <c r="P416">
        <f>tblContacts2[[#This Row],[Name Match]]*tblContacts2[[#This Row],[Year Match]]</f>
        <v>0</v>
      </c>
      <c r="Q416">
        <f>tblContacts2[[#This Row],[Name Match]]+tblContacts2[[#This Row],[Year Match]]</f>
        <v>0</v>
      </c>
    </row>
    <row r="417" spans="7:17" x14ac:dyDescent="0.25">
      <c r="G417" t="s">
        <v>165</v>
      </c>
      <c r="H417" s="3">
        <v>45246</v>
      </c>
      <c r="I417">
        <f>YEAR(tblContacts2[[#This Row],[Date]])</f>
        <v>2023</v>
      </c>
      <c r="J417" t="s">
        <v>633</v>
      </c>
      <c r="K417" s="1">
        <v>5558763455</v>
      </c>
      <c r="L417" t="s">
        <v>101</v>
      </c>
      <c r="M417" t="s">
        <v>8</v>
      </c>
      <c r="N417" t="b">
        <f>tblContacts2[[#This Row],[Customer Name]]=$B$5</f>
        <v>0</v>
      </c>
      <c r="O417" t="b">
        <f>tblContacts2[[#This Row],[Year]]&gt;=2023</f>
        <v>1</v>
      </c>
      <c r="P417">
        <f>tblContacts2[[#This Row],[Name Match]]*tblContacts2[[#This Row],[Year Match]]</f>
        <v>0</v>
      </c>
      <c r="Q417">
        <f>tblContacts2[[#This Row],[Name Match]]+tblContacts2[[#This Row],[Year Match]]</f>
        <v>1</v>
      </c>
    </row>
    <row r="418" spans="7:17" x14ac:dyDescent="0.25">
      <c r="G418" t="s">
        <v>260</v>
      </c>
      <c r="H418" s="3">
        <v>45147</v>
      </c>
      <c r="I418">
        <f>YEAR(tblContacts2[[#This Row],[Date]])</f>
        <v>2023</v>
      </c>
      <c r="J418" t="s">
        <v>634</v>
      </c>
      <c r="K418" s="1">
        <v>5558790297</v>
      </c>
      <c r="L418" t="s">
        <v>64</v>
      </c>
      <c r="M418" t="s">
        <v>8</v>
      </c>
      <c r="N418" t="b">
        <f>tblContacts2[[#This Row],[Customer Name]]=$B$5</f>
        <v>0</v>
      </c>
      <c r="O418" t="b">
        <f>tblContacts2[[#This Row],[Year]]&gt;=2023</f>
        <v>1</v>
      </c>
      <c r="P418">
        <f>tblContacts2[[#This Row],[Name Match]]*tblContacts2[[#This Row],[Year Match]]</f>
        <v>0</v>
      </c>
      <c r="Q418">
        <f>tblContacts2[[#This Row],[Name Match]]+tblContacts2[[#This Row],[Year Match]]</f>
        <v>1</v>
      </c>
    </row>
    <row r="419" spans="7:17" x14ac:dyDescent="0.25">
      <c r="G419" t="s">
        <v>392</v>
      </c>
      <c r="H419" s="3">
        <v>44475</v>
      </c>
      <c r="I419">
        <f>YEAR(tblContacts2[[#This Row],[Date]])</f>
        <v>2021</v>
      </c>
      <c r="J419" t="s">
        <v>635</v>
      </c>
      <c r="K419" s="1">
        <v>5558813566</v>
      </c>
      <c r="L419" t="s">
        <v>58</v>
      </c>
      <c r="M419" t="s">
        <v>8</v>
      </c>
      <c r="N419" t="b">
        <f>tblContacts2[[#This Row],[Customer Name]]=$B$5</f>
        <v>0</v>
      </c>
      <c r="O419" t="b">
        <f>tblContacts2[[#This Row],[Year]]&gt;=2023</f>
        <v>0</v>
      </c>
      <c r="P419">
        <f>tblContacts2[[#This Row],[Name Match]]*tblContacts2[[#This Row],[Year Match]]</f>
        <v>0</v>
      </c>
      <c r="Q419">
        <f>tblContacts2[[#This Row],[Name Match]]+tblContacts2[[#This Row],[Year Match]]</f>
        <v>0</v>
      </c>
    </row>
    <row r="420" spans="7:17" x14ac:dyDescent="0.25">
      <c r="G420" t="s">
        <v>569</v>
      </c>
      <c r="H420" s="3">
        <v>44880</v>
      </c>
      <c r="I420">
        <f>YEAR(tblContacts2[[#This Row],[Date]])</f>
        <v>2022</v>
      </c>
      <c r="J420" t="s">
        <v>636</v>
      </c>
      <c r="K420" s="1">
        <v>5558838594</v>
      </c>
      <c r="L420" t="s">
        <v>18</v>
      </c>
      <c r="M420" t="s">
        <v>12</v>
      </c>
      <c r="N420" t="b">
        <f>tblContacts2[[#This Row],[Customer Name]]=$B$5</f>
        <v>0</v>
      </c>
      <c r="O420" t="b">
        <f>tblContacts2[[#This Row],[Year]]&gt;=2023</f>
        <v>0</v>
      </c>
      <c r="P420">
        <f>tblContacts2[[#This Row],[Name Match]]*tblContacts2[[#This Row],[Year Match]]</f>
        <v>0</v>
      </c>
      <c r="Q420">
        <f>tblContacts2[[#This Row],[Name Match]]+tblContacts2[[#This Row],[Year Match]]</f>
        <v>0</v>
      </c>
    </row>
    <row r="421" spans="7:17" x14ac:dyDescent="0.25">
      <c r="G421" t="s">
        <v>275</v>
      </c>
      <c r="H421" s="3">
        <v>43980</v>
      </c>
      <c r="I421">
        <f>YEAR(tblContacts2[[#This Row],[Date]])</f>
        <v>2020</v>
      </c>
      <c r="J421" t="s">
        <v>637</v>
      </c>
      <c r="K421" s="1">
        <v>5558840961</v>
      </c>
      <c r="L421" t="s">
        <v>120</v>
      </c>
      <c r="M421" t="s">
        <v>8</v>
      </c>
      <c r="N421" t="b">
        <f>tblContacts2[[#This Row],[Customer Name]]=$B$5</f>
        <v>0</v>
      </c>
      <c r="O421" t="b">
        <f>tblContacts2[[#This Row],[Year]]&gt;=2023</f>
        <v>0</v>
      </c>
      <c r="P421">
        <f>tblContacts2[[#This Row],[Name Match]]*tblContacts2[[#This Row],[Year Match]]</f>
        <v>0</v>
      </c>
      <c r="Q421">
        <f>tblContacts2[[#This Row],[Name Match]]+tblContacts2[[#This Row],[Year Match]]</f>
        <v>0</v>
      </c>
    </row>
    <row r="422" spans="7:17" x14ac:dyDescent="0.25">
      <c r="G422" t="s">
        <v>232</v>
      </c>
      <c r="H422" s="3">
        <v>44279</v>
      </c>
      <c r="I422">
        <f>YEAR(tblContacts2[[#This Row],[Date]])</f>
        <v>2021</v>
      </c>
      <c r="J422" t="s">
        <v>638</v>
      </c>
      <c r="K422" s="1">
        <v>5558865500</v>
      </c>
      <c r="L422" t="s">
        <v>191</v>
      </c>
      <c r="M422" t="s">
        <v>12</v>
      </c>
      <c r="N422" t="b">
        <f>tblContacts2[[#This Row],[Customer Name]]=$B$5</f>
        <v>0</v>
      </c>
      <c r="O422" t="b">
        <f>tblContacts2[[#This Row],[Year]]&gt;=2023</f>
        <v>0</v>
      </c>
      <c r="P422">
        <f>tblContacts2[[#This Row],[Name Match]]*tblContacts2[[#This Row],[Year Match]]</f>
        <v>0</v>
      </c>
      <c r="Q422">
        <f>tblContacts2[[#This Row],[Name Match]]+tblContacts2[[#This Row],[Year Match]]</f>
        <v>0</v>
      </c>
    </row>
    <row r="423" spans="7:17" x14ac:dyDescent="0.25">
      <c r="G423" t="s">
        <v>394</v>
      </c>
      <c r="H423" s="3">
        <v>44410</v>
      </c>
      <c r="I423">
        <f>YEAR(tblContacts2[[#This Row],[Date]])</f>
        <v>2021</v>
      </c>
      <c r="J423" t="s">
        <v>639</v>
      </c>
      <c r="K423" s="1">
        <v>5558866763</v>
      </c>
      <c r="L423" t="s">
        <v>84</v>
      </c>
      <c r="M423" t="s">
        <v>8</v>
      </c>
      <c r="N423" t="b">
        <f>tblContacts2[[#This Row],[Customer Name]]=$B$5</f>
        <v>0</v>
      </c>
      <c r="O423" t="b">
        <f>tblContacts2[[#This Row],[Year]]&gt;=2023</f>
        <v>0</v>
      </c>
      <c r="P423">
        <f>tblContacts2[[#This Row],[Name Match]]*tblContacts2[[#This Row],[Year Match]]</f>
        <v>0</v>
      </c>
      <c r="Q423">
        <f>tblContacts2[[#This Row],[Name Match]]+tblContacts2[[#This Row],[Year Match]]</f>
        <v>0</v>
      </c>
    </row>
    <row r="424" spans="7:17" x14ac:dyDescent="0.25">
      <c r="G424" t="s">
        <v>174</v>
      </c>
      <c r="H424" s="3">
        <v>44341</v>
      </c>
      <c r="I424">
        <f>YEAR(tblContacts2[[#This Row],[Date]])</f>
        <v>2021</v>
      </c>
      <c r="J424" t="s">
        <v>640</v>
      </c>
      <c r="K424" s="1">
        <v>5558900509</v>
      </c>
      <c r="L424" t="s">
        <v>24</v>
      </c>
      <c r="M424" t="s">
        <v>12</v>
      </c>
      <c r="N424" t="b">
        <f>tblContacts2[[#This Row],[Customer Name]]=$B$5</f>
        <v>0</v>
      </c>
      <c r="O424" t="b">
        <f>tblContacts2[[#This Row],[Year]]&gt;=2023</f>
        <v>0</v>
      </c>
      <c r="P424">
        <f>tblContacts2[[#This Row],[Name Match]]*tblContacts2[[#This Row],[Year Match]]</f>
        <v>0</v>
      </c>
      <c r="Q424">
        <f>tblContacts2[[#This Row],[Name Match]]+tblContacts2[[#This Row],[Year Match]]</f>
        <v>0</v>
      </c>
    </row>
    <row r="425" spans="7:17" x14ac:dyDescent="0.25">
      <c r="G425" t="s">
        <v>124</v>
      </c>
      <c r="H425" s="3">
        <v>43902</v>
      </c>
      <c r="I425">
        <f>YEAR(tblContacts2[[#This Row],[Date]])</f>
        <v>2020</v>
      </c>
      <c r="J425" t="s">
        <v>641</v>
      </c>
      <c r="K425" s="1">
        <v>5558917559</v>
      </c>
      <c r="L425" t="s">
        <v>7</v>
      </c>
      <c r="M425" t="s">
        <v>8</v>
      </c>
      <c r="N425" t="b">
        <f>tblContacts2[[#This Row],[Customer Name]]=$B$5</f>
        <v>0</v>
      </c>
      <c r="O425" t="b">
        <f>tblContacts2[[#This Row],[Year]]&gt;=2023</f>
        <v>0</v>
      </c>
      <c r="P425">
        <f>tblContacts2[[#This Row],[Name Match]]*tblContacts2[[#This Row],[Year Match]]</f>
        <v>0</v>
      </c>
      <c r="Q425">
        <f>tblContacts2[[#This Row],[Name Match]]+tblContacts2[[#This Row],[Year Match]]</f>
        <v>0</v>
      </c>
    </row>
    <row r="426" spans="7:17" x14ac:dyDescent="0.25">
      <c r="G426" t="s">
        <v>162</v>
      </c>
      <c r="H426" s="3">
        <v>44296</v>
      </c>
      <c r="I426">
        <f>YEAR(tblContacts2[[#This Row],[Date]])</f>
        <v>2021</v>
      </c>
      <c r="J426" t="s">
        <v>642</v>
      </c>
      <c r="K426" s="1">
        <v>5558920183</v>
      </c>
      <c r="L426" t="s">
        <v>130</v>
      </c>
      <c r="M426" t="s">
        <v>8</v>
      </c>
      <c r="N426" t="b">
        <f>tblContacts2[[#This Row],[Customer Name]]=$B$5</f>
        <v>0</v>
      </c>
      <c r="O426" t="b">
        <f>tblContacts2[[#This Row],[Year]]&gt;=2023</f>
        <v>0</v>
      </c>
      <c r="P426">
        <f>tblContacts2[[#This Row],[Name Match]]*tblContacts2[[#This Row],[Year Match]]</f>
        <v>0</v>
      </c>
      <c r="Q426">
        <f>tblContacts2[[#This Row],[Name Match]]+tblContacts2[[#This Row],[Year Match]]</f>
        <v>0</v>
      </c>
    </row>
    <row r="427" spans="7:17" x14ac:dyDescent="0.25">
      <c r="G427" t="s">
        <v>147</v>
      </c>
      <c r="H427" s="3">
        <v>44064</v>
      </c>
      <c r="I427">
        <f>YEAR(tblContacts2[[#This Row],[Date]])</f>
        <v>2020</v>
      </c>
      <c r="J427" t="s">
        <v>643</v>
      </c>
      <c r="K427" s="1">
        <v>5558961479</v>
      </c>
      <c r="L427" t="s">
        <v>37</v>
      </c>
      <c r="M427" t="s">
        <v>8</v>
      </c>
      <c r="N427" t="b">
        <f>tblContacts2[[#This Row],[Customer Name]]=$B$5</f>
        <v>0</v>
      </c>
      <c r="O427" t="b">
        <f>tblContacts2[[#This Row],[Year]]&gt;=2023</f>
        <v>0</v>
      </c>
      <c r="P427">
        <f>tblContacts2[[#This Row],[Name Match]]*tblContacts2[[#This Row],[Year Match]]</f>
        <v>0</v>
      </c>
      <c r="Q427">
        <f>tblContacts2[[#This Row],[Name Match]]+tblContacts2[[#This Row],[Year Match]]</f>
        <v>0</v>
      </c>
    </row>
    <row r="428" spans="7:17" x14ac:dyDescent="0.25">
      <c r="G428" t="s">
        <v>77</v>
      </c>
      <c r="H428" s="3">
        <v>45009</v>
      </c>
      <c r="I428">
        <f>YEAR(tblContacts2[[#This Row],[Date]])</f>
        <v>2023</v>
      </c>
      <c r="J428" t="s">
        <v>644</v>
      </c>
      <c r="K428" s="1">
        <v>5558974054</v>
      </c>
      <c r="L428" t="s">
        <v>7</v>
      </c>
      <c r="M428" t="s">
        <v>8</v>
      </c>
      <c r="N428" t="b">
        <f>tblContacts2[[#This Row],[Customer Name]]=$B$5</f>
        <v>0</v>
      </c>
      <c r="O428" t="b">
        <f>tblContacts2[[#This Row],[Year]]&gt;=2023</f>
        <v>1</v>
      </c>
      <c r="P428">
        <f>tblContacts2[[#This Row],[Name Match]]*tblContacts2[[#This Row],[Year Match]]</f>
        <v>0</v>
      </c>
      <c r="Q428">
        <f>tblContacts2[[#This Row],[Name Match]]+tblContacts2[[#This Row],[Year Match]]</f>
        <v>1</v>
      </c>
    </row>
    <row r="429" spans="7:17" x14ac:dyDescent="0.25">
      <c r="G429" t="s">
        <v>434</v>
      </c>
      <c r="H429" s="3">
        <v>44456</v>
      </c>
      <c r="I429">
        <f>YEAR(tblContacts2[[#This Row],[Date]])</f>
        <v>2021</v>
      </c>
      <c r="J429" t="s">
        <v>645</v>
      </c>
      <c r="K429" s="1">
        <v>5558998858</v>
      </c>
      <c r="L429" t="s">
        <v>67</v>
      </c>
      <c r="M429" t="s">
        <v>8</v>
      </c>
      <c r="N429" t="b">
        <f>tblContacts2[[#This Row],[Customer Name]]=$B$5</f>
        <v>0</v>
      </c>
      <c r="O429" t="b">
        <f>tblContacts2[[#This Row],[Year]]&gt;=2023</f>
        <v>0</v>
      </c>
      <c r="P429">
        <f>tblContacts2[[#This Row],[Name Match]]*tblContacts2[[#This Row],[Year Match]]</f>
        <v>0</v>
      </c>
      <c r="Q429">
        <f>tblContacts2[[#This Row],[Name Match]]+tblContacts2[[#This Row],[Year Match]]</f>
        <v>0</v>
      </c>
    </row>
    <row r="430" spans="7:17" x14ac:dyDescent="0.25">
      <c r="G430" t="s">
        <v>118</v>
      </c>
      <c r="H430" s="3">
        <v>44863</v>
      </c>
      <c r="I430">
        <f>YEAR(tblContacts2[[#This Row],[Date]])</f>
        <v>2022</v>
      </c>
      <c r="J430" t="s">
        <v>646</v>
      </c>
      <c r="K430" s="1">
        <v>5559004358</v>
      </c>
      <c r="L430" t="s">
        <v>120</v>
      </c>
      <c r="M430" t="s">
        <v>8</v>
      </c>
      <c r="N430" t="b">
        <f>tblContacts2[[#This Row],[Customer Name]]=$B$5</f>
        <v>0</v>
      </c>
      <c r="O430" t="b">
        <f>tblContacts2[[#This Row],[Year]]&gt;=2023</f>
        <v>0</v>
      </c>
      <c r="P430">
        <f>tblContacts2[[#This Row],[Name Match]]*tblContacts2[[#This Row],[Year Match]]</f>
        <v>0</v>
      </c>
      <c r="Q430">
        <f>tblContacts2[[#This Row],[Name Match]]+tblContacts2[[#This Row],[Year Match]]</f>
        <v>0</v>
      </c>
    </row>
    <row r="431" spans="7:17" x14ac:dyDescent="0.25">
      <c r="G431" t="s">
        <v>484</v>
      </c>
      <c r="H431" s="3">
        <v>44752</v>
      </c>
      <c r="I431">
        <f>YEAR(tblContacts2[[#This Row],[Date]])</f>
        <v>2022</v>
      </c>
      <c r="J431" t="s">
        <v>647</v>
      </c>
      <c r="K431" s="1">
        <v>5559031083</v>
      </c>
      <c r="L431" t="s">
        <v>40</v>
      </c>
      <c r="M431" t="s">
        <v>8</v>
      </c>
      <c r="N431" t="b">
        <f>tblContacts2[[#This Row],[Customer Name]]=$B$5</f>
        <v>0</v>
      </c>
      <c r="O431" t="b">
        <f>tblContacts2[[#This Row],[Year]]&gt;=2023</f>
        <v>0</v>
      </c>
      <c r="P431">
        <f>tblContacts2[[#This Row],[Name Match]]*tblContacts2[[#This Row],[Year Match]]</f>
        <v>0</v>
      </c>
      <c r="Q431">
        <f>tblContacts2[[#This Row],[Name Match]]+tblContacts2[[#This Row],[Year Match]]</f>
        <v>0</v>
      </c>
    </row>
    <row r="432" spans="7:17" x14ac:dyDescent="0.25">
      <c r="G432" t="s">
        <v>379</v>
      </c>
      <c r="H432" s="3">
        <v>43881</v>
      </c>
      <c r="I432">
        <f>YEAR(tblContacts2[[#This Row],[Date]])</f>
        <v>2020</v>
      </c>
      <c r="J432" t="s">
        <v>648</v>
      </c>
      <c r="K432" s="1">
        <v>5559056491</v>
      </c>
      <c r="L432" t="s">
        <v>130</v>
      </c>
      <c r="M432" t="s">
        <v>8</v>
      </c>
      <c r="N432" t="b">
        <f>tblContacts2[[#This Row],[Customer Name]]=$B$5</f>
        <v>0</v>
      </c>
      <c r="O432" t="b">
        <f>tblContacts2[[#This Row],[Year]]&gt;=2023</f>
        <v>0</v>
      </c>
      <c r="P432">
        <f>tblContacts2[[#This Row],[Name Match]]*tblContacts2[[#This Row],[Year Match]]</f>
        <v>0</v>
      </c>
      <c r="Q432">
        <f>tblContacts2[[#This Row],[Name Match]]+tblContacts2[[#This Row],[Year Match]]</f>
        <v>0</v>
      </c>
    </row>
    <row r="433" spans="7:17" x14ac:dyDescent="0.25">
      <c r="G433" t="s">
        <v>292</v>
      </c>
      <c r="H433" s="3">
        <v>44181</v>
      </c>
      <c r="I433">
        <f>YEAR(tblContacts2[[#This Row],[Date]])</f>
        <v>2020</v>
      </c>
      <c r="J433" t="s">
        <v>649</v>
      </c>
      <c r="K433" s="1">
        <v>5559062119</v>
      </c>
      <c r="L433" t="s">
        <v>50</v>
      </c>
      <c r="M433" t="s">
        <v>8</v>
      </c>
      <c r="N433" t="b">
        <f>tblContacts2[[#This Row],[Customer Name]]=$B$5</f>
        <v>0</v>
      </c>
      <c r="O433" t="b">
        <f>tblContacts2[[#This Row],[Year]]&gt;=2023</f>
        <v>0</v>
      </c>
      <c r="P433">
        <f>tblContacts2[[#This Row],[Name Match]]*tblContacts2[[#This Row],[Year Match]]</f>
        <v>0</v>
      </c>
      <c r="Q433">
        <f>tblContacts2[[#This Row],[Name Match]]+tblContacts2[[#This Row],[Year Match]]</f>
        <v>0</v>
      </c>
    </row>
    <row r="434" spans="7:17" x14ac:dyDescent="0.25">
      <c r="G434" t="s">
        <v>514</v>
      </c>
      <c r="H434" s="3">
        <v>44424</v>
      </c>
      <c r="I434">
        <f>YEAR(tblContacts2[[#This Row],[Date]])</f>
        <v>2021</v>
      </c>
      <c r="J434" t="s">
        <v>650</v>
      </c>
      <c r="K434" s="1">
        <v>5559072495</v>
      </c>
      <c r="L434" t="s">
        <v>110</v>
      </c>
      <c r="M434" t="s">
        <v>8</v>
      </c>
      <c r="N434" t="b">
        <f>tblContacts2[[#This Row],[Customer Name]]=$B$5</f>
        <v>0</v>
      </c>
      <c r="O434" t="b">
        <f>tblContacts2[[#This Row],[Year]]&gt;=2023</f>
        <v>0</v>
      </c>
      <c r="P434">
        <f>tblContacts2[[#This Row],[Name Match]]*tblContacts2[[#This Row],[Year Match]]</f>
        <v>0</v>
      </c>
      <c r="Q434">
        <f>tblContacts2[[#This Row],[Name Match]]+tblContacts2[[#This Row],[Year Match]]</f>
        <v>0</v>
      </c>
    </row>
    <row r="435" spans="7:17" x14ac:dyDescent="0.25">
      <c r="G435" t="s">
        <v>79</v>
      </c>
      <c r="H435" s="3">
        <v>44103</v>
      </c>
      <c r="I435">
        <f>YEAR(tblContacts2[[#This Row],[Date]])</f>
        <v>2020</v>
      </c>
      <c r="J435" t="s">
        <v>651</v>
      </c>
      <c r="K435" s="1">
        <v>5559077151</v>
      </c>
      <c r="L435" t="s">
        <v>40</v>
      </c>
      <c r="M435" t="s">
        <v>8</v>
      </c>
      <c r="N435" t="b">
        <f>tblContacts2[[#This Row],[Customer Name]]=$B$5</f>
        <v>0</v>
      </c>
      <c r="O435" t="b">
        <f>tblContacts2[[#This Row],[Year]]&gt;=2023</f>
        <v>0</v>
      </c>
      <c r="P435">
        <f>tblContacts2[[#This Row],[Name Match]]*tblContacts2[[#This Row],[Year Match]]</f>
        <v>0</v>
      </c>
      <c r="Q435">
        <f>tblContacts2[[#This Row],[Name Match]]+tblContacts2[[#This Row],[Year Match]]</f>
        <v>0</v>
      </c>
    </row>
    <row r="436" spans="7:17" x14ac:dyDescent="0.25">
      <c r="G436" t="s">
        <v>411</v>
      </c>
      <c r="H436" s="3">
        <v>44774</v>
      </c>
      <c r="I436">
        <f>YEAR(tblContacts2[[#This Row],[Date]])</f>
        <v>2022</v>
      </c>
      <c r="J436" t="s">
        <v>652</v>
      </c>
      <c r="K436" s="1">
        <v>5559116666</v>
      </c>
      <c r="L436" t="s">
        <v>120</v>
      </c>
      <c r="M436" t="s">
        <v>8</v>
      </c>
      <c r="N436" t="b">
        <f>tblContacts2[[#This Row],[Customer Name]]=$B$5</f>
        <v>0</v>
      </c>
      <c r="O436" t="b">
        <f>tblContacts2[[#This Row],[Year]]&gt;=2023</f>
        <v>0</v>
      </c>
      <c r="P436">
        <f>tblContacts2[[#This Row],[Name Match]]*tblContacts2[[#This Row],[Year Match]]</f>
        <v>0</v>
      </c>
      <c r="Q436">
        <f>tblContacts2[[#This Row],[Name Match]]+tblContacts2[[#This Row],[Year Match]]</f>
        <v>0</v>
      </c>
    </row>
    <row r="437" spans="7:17" x14ac:dyDescent="0.25">
      <c r="G437" t="s">
        <v>97</v>
      </c>
      <c r="H437" s="3">
        <v>44391</v>
      </c>
      <c r="I437">
        <f>YEAR(tblContacts2[[#This Row],[Date]])</f>
        <v>2021</v>
      </c>
      <c r="J437" t="s">
        <v>653</v>
      </c>
      <c r="K437" s="1">
        <v>5559116853</v>
      </c>
      <c r="L437" t="s">
        <v>15</v>
      </c>
      <c r="M437" t="s">
        <v>12</v>
      </c>
      <c r="N437" t="b">
        <f>tblContacts2[[#This Row],[Customer Name]]=$B$5</f>
        <v>0</v>
      </c>
      <c r="O437" t="b">
        <f>tblContacts2[[#This Row],[Year]]&gt;=2023</f>
        <v>0</v>
      </c>
      <c r="P437">
        <f>tblContacts2[[#This Row],[Name Match]]*tblContacts2[[#This Row],[Year Match]]</f>
        <v>0</v>
      </c>
      <c r="Q437">
        <f>tblContacts2[[#This Row],[Name Match]]+tblContacts2[[#This Row],[Year Match]]</f>
        <v>0</v>
      </c>
    </row>
    <row r="438" spans="7:17" x14ac:dyDescent="0.25">
      <c r="G438" t="s">
        <v>360</v>
      </c>
      <c r="H438" s="3">
        <v>44045</v>
      </c>
      <c r="I438">
        <f>YEAR(tblContacts2[[#This Row],[Date]])</f>
        <v>2020</v>
      </c>
      <c r="J438" t="s">
        <v>654</v>
      </c>
      <c r="K438" s="1">
        <v>5559130770</v>
      </c>
      <c r="L438" t="s">
        <v>142</v>
      </c>
      <c r="M438" t="s">
        <v>143</v>
      </c>
      <c r="N438" t="b">
        <f>tblContacts2[[#This Row],[Customer Name]]=$B$5</f>
        <v>0</v>
      </c>
      <c r="O438" t="b">
        <f>tblContacts2[[#This Row],[Year]]&gt;=2023</f>
        <v>0</v>
      </c>
      <c r="P438">
        <f>tblContacts2[[#This Row],[Name Match]]*tblContacts2[[#This Row],[Year Match]]</f>
        <v>0</v>
      </c>
      <c r="Q438">
        <f>tblContacts2[[#This Row],[Name Match]]+tblContacts2[[#This Row],[Year Match]]</f>
        <v>0</v>
      </c>
    </row>
    <row r="439" spans="7:17" x14ac:dyDescent="0.25">
      <c r="G439" t="s">
        <v>457</v>
      </c>
      <c r="H439" s="3">
        <v>43893</v>
      </c>
      <c r="I439">
        <f>YEAR(tblContacts2[[#This Row],[Date]])</f>
        <v>2020</v>
      </c>
      <c r="J439" t="s">
        <v>655</v>
      </c>
      <c r="K439" s="1">
        <v>5559155324</v>
      </c>
      <c r="L439" t="s">
        <v>64</v>
      </c>
      <c r="M439" t="s">
        <v>8</v>
      </c>
      <c r="N439" t="b">
        <f>tblContacts2[[#This Row],[Customer Name]]=$B$5</f>
        <v>0</v>
      </c>
      <c r="O439" t="b">
        <f>tblContacts2[[#This Row],[Year]]&gt;=2023</f>
        <v>0</v>
      </c>
      <c r="P439">
        <f>tblContacts2[[#This Row],[Name Match]]*tblContacts2[[#This Row],[Year Match]]</f>
        <v>0</v>
      </c>
      <c r="Q439">
        <f>tblContacts2[[#This Row],[Name Match]]+tblContacts2[[#This Row],[Year Match]]</f>
        <v>0</v>
      </c>
    </row>
    <row r="440" spans="7:17" x14ac:dyDescent="0.25">
      <c r="G440" t="s">
        <v>73</v>
      </c>
      <c r="H440" s="3">
        <v>44206</v>
      </c>
      <c r="I440">
        <f>YEAR(tblContacts2[[#This Row],[Date]])</f>
        <v>2021</v>
      </c>
      <c r="J440" t="s">
        <v>656</v>
      </c>
      <c r="K440" s="1">
        <v>5559203013</v>
      </c>
      <c r="L440" t="s">
        <v>11</v>
      </c>
      <c r="M440" t="s">
        <v>12</v>
      </c>
      <c r="N440" t="b">
        <f>tblContacts2[[#This Row],[Customer Name]]=$B$5</f>
        <v>0</v>
      </c>
      <c r="O440" t="b">
        <f>tblContacts2[[#This Row],[Year]]&gt;=2023</f>
        <v>0</v>
      </c>
      <c r="P440">
        <f>tblContacts2[[#This Row],[Name Match]]*tblContacts2[[#This Row],[Year Match]]</f>
        <v>0</v>
      </c>
      <c r="Q440">
        <f>tblContacts2[[#This Row],[Name Match]]+tblContacts2[[#This Row],[Year Match]]</f>
        <v>0</v>
      </c>
    </row>
    <row r="441" spans="7:17" x14ac:dyDescent="0.25">
      <c r="G441" t="s">
        <v>43</v>
      </c>
      <c r="H441" s="3">
        <v>44943</v>
      </c>
      <c r="I441">
        <f>YEAR(tblContacts2[[#This Row],[Date]])</f>
        <v>2023</v>
      </c>
      <c r="J441" t="s">
        <v>657</v>
      </c>
      <c r="K441" s="1">
        <v>5559232192</v>
      </c>
      <c r="L441" t="s">
        <v>45</v>
      </c>
      <c r="M441" t="s">
        <v>8</v>
      </c>
      <c r="N441" t="b">
        <f>tblContacts2[[#This Row],[Customer Name]]=$B$5</f>
        <v>0</v>
      </c>
      <c r="O441" t="b">
        <f>tblContacts2[[#This Row],[Year]]&gt;=2023</f>
        <v>1</v>
      </c>
      <c r="P441">
        <f>tblContacts2[[#This Row],[Name Match]]*tblContacts2[[#This Row],[Year Match]]</f>
        <v>0</v>
      </c>
      <c r="Q441">
        <f>tblContacts2[[#This Row],[Name Match]]+tblContacts2[[#This Row],[Year Match]]</f>
        <v>1</v>
      </c>
    </row>
    <row r="442" spans="7:17" x14ac:dyDescent="0.25">
      <c r="G442" t="s">
        <v>530</v>
      </c>
      <c r="H442" s="3">
        <v>44415</v>
      </c>
      <c r="I442">
        <f>YEAR(tblContacts2[[#This Row],[Date]])</f>
        <v>2021</v>
      </c>
      <c r="J442" t="s">
        <v>658</v>
      </c>
      <c r="K442" s="1">
        <v>5559235205</v>
      </c>
      <c r="L442" t="s">
        <v>18</v>
      </c>
      <c r="M442" t="s">
        <v>12</v>
      </c>
      <c r="N442" t="b">
        <f>tblContacts2[[#This Row],[Customer Name]]=$B$5</f>
        <v>0</v>
      </c>
      <c r="O442" t="b">
        <f>tblContacts2[[#This Row],[Year]]&gt;=2023</f>
        <v>0</v>
      </c>
      <c r="P442">
        <f>tblContacts2[[#This Row],[Name Match]]*tblContacts2[[#This Row],[Year Match]]</f>
        <v>0</v>
      </c>
      <c r="Q442">
        <f>tblContacts2[[#This Row],[Name Match]]+tblContacts2[[#This Row],[Year Match]]</f>
        <v>0</v>
      </c>
    </row>
    <row r="443" spans="7:17" x14ac:dyDescent="0.25">
      <c r="G443" t="s">
        <v>174</v>
      </c>
      <c r="H443" s="3">
        <v>44519</v>
      </c>
      <c r="I443">
        <f>YEAR(tblContacts2[[#This Row],[Date]])</f>
        <v>2021</v>
      </c>
      <c r="J443" t="s">
        <v>659</v>
      </c>
      <c r="K443" s="1">
        <v>5559242727</v>
      </c>
      <c r="L443" t="s">
        <v>24</v>
      </c>
      <c r="M443" t="s">
        <v>12</v>
      </c>
      <c r="N443" t="b">
        <f>tblContacts2[[#This Row],[Customer Name]]=$B$5</f>
        <v>0</v>
      </c>
      <c r="O443" t="b">
        <f>tblContacts2[[#This Row],[Year]]&gt;=2023</f>
        <v>0</v>
      </c>
      <c r="P443">
        <f>tblContacts2[[#This Row],[Name Match]]*tblContacts2[[#This Row],[Year Match]]</f>
        <v>0</v>
      </c>
      <c r="Q443">
        <f>tblContacts2[[#This Row],[Name Match]]+tblContacts2[[#This Row],[Year Match]]</f>
        <v>0</v>
      </c>
    </row>
    <row r="444" spans="7:17" x14ac:dyDescent="0.25">
      <c r="G444" t="s">
        <v>246</v>
      </c>
      <c r="H444" s="3">
        <v>45389</v>
      </c>
      <c r="I444">
        <f>YEAR(tblContacts2[[#This Row],[Date]])</f>
        <v>2024</v>
      </c>
      <c r="J444" t="s">
        <v>660</v>
      </c>
      <c r="K444" s="1">
        <v>5559244486</v>
      </c>
      <c r="L444" t="s">
        <v>24</v>
      </c>
      <c r="M444" t="s">
        <v>12</v>
      </c>
      <c r="N444" t="b">
        <f>tblContacts2[[#This Row],[Customer Name]]=$B$5</f>
        <v>0</v>
      </c>
      <c r="O444" t="b">
        <f>tblContacts2[[#This Row],[Year]]&gt;=2023</f>
        <v>1</v>
      </c>
      <c r="P444">
        <f>tblContacts2[[#This Row],[Name Match]]*tblContacts2[[#This Row],[Year Match]]</f>
        <v>0</v>
      </c>
      <c r="Q444">
        <f>tblContacts2[[#This Row],[Name Match]]+tblContacts2[[#This Row],[Year Match]]</f>
        <v>1</v>
      </c>
    </row>
    <row r="445" spans="7:17" x14ac:dyDescent="0.25">
      <c r="G445" t="s">
        <v>468</v>
      </c>
      <c r="H445" s="3">
        <v>44239</v>
      </c>
      <c r="I445">
        <f>YEAR(tblContacts2[[#This Row],[Date]])</f>
        <v>2021</v>
      </c>
      <c r="J445" t="s">
        <v>661</v>
      </c>
      <c r="K445" s="1">
        <v>5559266419</v>
      </c>
      <c r="L445" t="s">
        <v>40</v>
      </c>
      <c r="M445" t="s">
        <v>8</v>
      </c>
      <c r="N445" t="b">
        <f>tblContacts2[[#This Row],[Customer Name]]=$B$5</f>
        <v>0</v>
      </c>
      <c r="O445" t="b">
        <f>tblContacts2[[#This Row],[Year]]&gt;=2023</f>
        <v>0</v>
      </c>
      <c r="P445">
        <f>tblContacts2[[#This Row],[Name Match]]*tblContacts2[[#This Row],[Year Match]]</f>
        <v>0</v>
      </c>
      <c r="Q445">
        <f>tblContacts2[[#This Row],[Name Match]]+tblContacts2[[#This Row],[Year Match]]</f>
        <v>0</v>
      </c>
    </row>
    <row r="446" spans="7:17" x14ac:dyDescent="0.25">
      <c r="G446" t="s">
        <v>136</v>
      </c>
      <c r="H446" s="3">
        <v>44848</v>
      </c>
      <c r="I446">
        <f>YEAR(tblContacts2[[#This Row],[Date]])</f>
        <v>2022</v>
      </c>
      <c r="J446" t="s">
        <v>374</v>
      </c>
      <c r="K446" s="1">
        <v>5559271068</v>
      </c>
      <c r="L446" t="s">
        <v>24</v>
      </c>
      <c r="M446" t="s">
        <v>12</v>
      </c>
      <c r="N446" t="b">
        <f>tblContacts2[[#This Row],[Customer Name]]=$B$5</f>
        <v>0</v>
      </c>
      <c r="O446" t="b">
        <f>tblContacts2[[#This Row],[Year]]&gt;=2023</f>
        <v>0</v>
      </c>
      <c r="P446">
        <f>tblContacts2[[#This Row],[Name Match]]*tblContacts2[[#This Row],[Year Match]]</f>
        <v>0</v>
      </c>
      <c r="Q446">
        <f>tblContacts2[[#This Row],[Name Match]]+tblContacts2[[#This Row],[Year Match]]</f>
        <v>0</v>
      </c>
    </row>
    <row r="447" spans="7:17" x14ac:dyDescent="0.25">
      <c r="G447" t="s">
        <v>662</v>
      </c>
      <c r="H447" s="3">
        <v>45275</v>
      </c>
      <c r="I447">
        <f>YEAR(tblContacts2[[#This Row],[Date]])</f>
        <v>2023</v>
      </c>
      <c r="J447" t="s">
        <v>663</v>
      </c>
      <c r="K447" s="1">
        <v>5559279696</v>
      </c>
      <c r="L447" t="s">
        <v>21</v>
      </c>
      <c r="M447" t="s">
        <v>12</v>
      </c>
      <c r="N447" t="b">
        <f>tblContacts2[[#This Row],[Customer Name]]=$B$5</f>
        <v>0</v>
      </c>
      <c r="O447" t="b">
        <f>tblContacts2[[#This Row],[Year]]&gt;=2023</f>
        <v>1</v>
      </c>
      <c r="P447">
        <f>tblContacts2[[#This Row],[Name Match]]*tblContacts2[[#This Row],[Year Match]]</f>
        <v>0</v>
      </c>
      <c r="Q447">
        <f>tblContacts2[[#This Row],[Name Match]]+tblContacts2[[#This Row],[Year Match]]</f>
        <v>1</v>
      </c>
    </row>
    <row r="448" spans="7:17" x14ac:dyDescent="0.25">
      <c r="G448" t="s">
        <v>454</v>
      </c>
      <c r="H448" s="3">
        <v>44742</v>
      </c>
      <c r="I448">
        <f>YEAR(tblContacts2[[#This Row],[Date]])</f>
        <v>2022</v>
      </c>
      <c r="J448" t="s">
        <v>664</v>
      </c>
      <c r="K448" s="1">
        <v>5559285048</v>
      </c>
      <c r="L448" t="s">
        <v>155</v>
      </c>
      <c r="M448" t="s">
        <v>8</v>
      </c>
      <c r="N448" t="b">
        <f>tblContacts2[[#This Row],[Customer Name]]=$B$5</f>
        <v>0</v>
      </c>
      <c r="O448" t="b">
        <f>tblContacts2[[#This Row],[Year]]&gt;=2023</f>
        <v>0</v>
      </c>
      <c r="P448">
        <f>tblContacts2[[#This Row],[Name Match]]*tblContacts2[[#This Row],[Year Match]]</f>
        <v>0</v>
      </c>
      <c r="Q448">
        <f>tblContacts2[[#This Row],[Name Match]]+tblContacts2[[#This Row],[Year Match]]</f>
        <v>0</v>
      </c>
    </row>
    <row r="449" spans="7:17" x14ac:dyDescent="0.25">
      <c r="G449" t="s">
        <v>665</v>
      </c>
      <c r="H449" s="3">
        <v>44370</v>
      </c>
      <c r="I449">
        <f>YEAR(tblContacts2[[#This Row],[Date]])</f>
        <v>2021</v>
      </c>
      <c r="J449" t="s">
        <v>666</v>
      </c>
      <c r="K449" s="1">
        <v>5559290172</v>
      </c>
      <c r="L449" t="s">
        <v>31</v>
      </c>
      <c r="M449" t="s">
        <v>12</v>
      </c>
      <c r="N449" t="b">
        <f>tblContacts2[[#This Row],[Customer Name]]=$B$5</f>
        <v>0</v>
      </c>
      <c r="O449" t="b">
        <f>tblContacts2[[#This Row],[Year]]&gt;=2023</f>
        <v>0</v>
      </c>
      <c r="P449">
        <f>tblContacts2[[#This Row],[Name Match]]*tblContacts2[[#This Row],[Year Match]]</f>
        <v>0</v>
      </c>
      <c r="Q449">
        <f>tblContacts2[[#This Row],[Name Match]]+tblContacts2[[#This Row],[Year Match]]</f>
        <v>0</v>
      </c>
    </row>
    <row r="450" spans="7:17" x14ac:dyDescent="0.25">
      <c r="G450" t="s">
        <v>54</v>
      </c>
      <c r="H450" s="3">
        <v>44002</v>
      </c>
      <c r="I450">
        <f>YEAR(tblContacts2[[#This Row],[Date]])</f>
        <v>2020</v>
      </c>
      <c r="J450" t="s">
        <v>667</v>
      </c>
      <c r="K450" s="1">
        <v>5559308421</v>
      </c>
      <c r="L450" t="s">
        <v>50</v>
      </c>
      <c r="M450" t="s">
        <v>8</v>
      </c>
      <c r="N450" t="b">
        <f>tblContacts2[[#This Row],[Customer Name]]=$B$5</f>
        <v>0</v>
      </c>
      <c r="O450" t="b">
        <f>tblContacts2[[#This Row],[Year]]&gt;=2023</f>
        <v>0</v>
      </c>
      <c r="P450">
        <f>tblContacts2[[#This Row],[Name Match]]*tblContacts2[[#This Row],[Year Match]]</f>
        <v>0</v>
      </c>
      <c r="Q450">
        <f>tblContacts2[[#This Row],[Name Match]]+tblContacts2[[#This Row],[Year Match]]</f>
        <v>0</v>
      </c>
    </row>
    <row r="451" spans="7:17" x14ac:dyDescent="0.25">
      <c r="G451" t="s">
        <v>429</v>
      </c>
      <c r="H451" s="3">
        <v>45287</v>
      </c>
      <c r="I451">
        <f>YEAR(tblContacts2[[#This Row],[Date]])</f>
        <v>2023</v>
      </c>
      <c r="J451" t="s">
        <v>668</v>
      </c>
      <c r="K451" s="1">
        <v>5559312131</v>
      </c>
      <c r="L451" t="s">
        <v>11</v>
      </c>
      <c r="M451" t="s">
        <v>12</v>
      </c>
      <c r="N451" t="b">
        <f>tblContacts2[[#This Row],[Customer Name]]=$B$5</f>
        <v>0</v>
      </c>
      <c r="O451" t="b">
        <f>tblContacts2[[#This Row],[Year]]&gt;=2023</f>
        <v>1</v>
      </c>
      <c r="P451">
        <f>tblContacts2[[#This Row],[Name Match]]*tblContacts2[[#This Row],[Year Match]]</f>
        <v>0</v>
      </c>
      <c r="Q451">
        <f>tblContacts2[[#This Row],[Name Match]]+tblContacts2[[#This Row],[Year Match]]</f>
        <v>1</v>
      </c>
    </row>
    <row r="452" spans="7:17" x14ac:dyDescent="0.25">
      <c r="G452" t="s">
        <v>16</v>
      </c>
      <c r="H452" s="3">
        <v>44484</v>
      </c>
      <c r="I452">
        <f>YEAR(tblContacts2[[#This Row],[Date]])</f>
        <v>2021</v>
      </c>
      <c r="J452" t="s">
        <v>669</v>
      </c>
      <c r="K452" s="1">
        <v>5559322964</v>
      </c>
      <c r="L452" t="s">
        <v>18</v>
      </c>
      <c r="M452" t="s">
        <v>12</v>
      </c>
      <c r="N452" t="b">
        <f>tblContacts2[[#This Row],[Customer Name]]=$B$5</f>
        <v>0</v>
      </c>
      <c r="O452" t="b">
        <f>tblContacts2[[#This Row],[Year]]&gt;=2023</f>
        <v>0</v>
      </c>
      <c r="P452">
        <f>tblContacts2[[#This Row],[Name Match]]*tblContacts2[[#This Row],[Year Match]]</f>
        <v>0</v>
      </c>
      <c r="Q452">
        <f>tblContacts2[[#This Row],[Name Match]]+tblContacts2[[#This Row],[Year Match]]</f>
        <v>0</v>
      </c>
    </row>
    <row r="453" spans="7:17" x14ac:dyDescent="0.25">
      <c r="G453" t="s">
        <v>176</v>
      </c>
      <c r="H453" s="3">
        <v>45442</v>
      </c>
      <c r="I453">
        <f>YEAR(tblContacts2[[#This Row],[Date]])</f>
        <v>2024</v>
      </c>
      <c r="J453" t="s">
        <v>670</v>
      </c>
      <c r="K453" s="1">
        <v>5559375305</v>
      </c>
      <c r="L453" t="s">
        <v>67</v>
      </c>
      <c r="M453" t="s">
        <v>8</v>
      </c>
      <c r="N453" t="b">
        <f>tblContacts2[[#This Row],[Customer Name]]=$B$5</f>
        <v>0</v>
      </c>
      <c r="O453" t="b">
        <f>tblContacts2[[#This Row],[Year]]&gt;=2023</f>
        <v>1</v>
      </c>
      <c r="P453">
        <f>tblContacts2[[#This Row],[Name Match]]*tblContacts2[[#This Row],[Year Match]]</f>
        <v>0</v>
      </c>
      <c r="Q453">
        <f>tblContacts2[[#This Row],[Name Match]]+tblContacts2[[#This Row],[Year Match]]</f>
        <v>1</v>
      </c>
    </row>
    <row r="454" spans="7:17" x14ac:dyDescent="0.25">
      <c r="G454" t="s">
        <v>300</v>
      </c>
      <c r="H454" s="3">
        <v>44676</v>
      </c>
      <c r="I454">
        <f>YEAR(tblContacts2[[#This Row],[Date]])</f>
        <v>2022</v>
      </c>
      <c r="J454" t="s">
        <v>671</v>
      </c>
      <c r="K454" s="1">
        <v>5559376356</v>
      </c>
      <c r="L454" t="s">
        <v>21</v>
      </c>
      <c r="M454" t="s">
        <v>12</v>
      </c>
      <c r="N454" t="b">
        <f>tblContacts2[[#This Row],[Customer Name]]=$B$5</f>
        <v>0</v>
      </c>
      <c r="O454" t="b">
        <f>tblContacts2[[#This Row],[Year]]&gt;=2023</f>
        <v>0</v>
      </c>
      <c r="P454">
        <f>tblContacts2[[#This Row],[Name Match]]*tblContacts2[[#This Row],[Year Match]]</f>
        <v>0</v>
      </c>
      <c r="Q454">
        <f>tblContacts2[[#This Row],[Name Match]]+tblContacts2[[#This Row],[Year Match]]</f>
        <v>0</v>
      </c>
    </row>
    <row r="455" spans="7:17" x14ac:dyDescent="0.25">
      <c r="G455" t="s">
        <v>275</v>
      </c>
      <c r="H455" s="3">
        <v>43840</v>
      </c>
      <c r="I455">
        <f>YEAR(tblContacts2[[#This Row],[Date]])</f>
        <v>2020</v>
      </c>
      <c r="J455" t="s">
        <v>672</v>
      </c>
      <c r="K455" s="1">
        <v>5559395647</v>
      </c>
      <c r="L455" t="s">
        <v>120</v>
      </c>
      <c r="M455" t="s">
        <v>8</v>
      </c>
      <c r="N455" t="b">
        <f>tblContacts2[[#This Row],[Customer Name]]=$B$5</f>
        <v>0</v>
      </c>
      <c r="O455" t="b">
        <f>tblContacts2[[#This Row],[Year]]&gt;=2023</f>
        <v>0</v>
      </c>
      <c r="P455">
        <f>tblContacts2[[#This Row],[Name Match]]*tblContacts2[[#This Row],[Year Match]]</f>
        <v>0</v>
      </c>
      <c r="Q455">
        <f>tblContacts2[[#This Row],[Name Match]]+tblContacts2[[#This Row],[Year Match]]</f>
        <v>0</v>
      </c>
    </row>
    <row r="456" spans="7:17" x14ac:dyDescent="0.25">
      <c r="G456" t="s">
        <v>269</v>
      </c>
      <c r="H456" s="3">
        <v>45369</v>
      </c>
      <c r="I456">
        <f>YEAR(tblContacts2[[#This Row],[Date]])</f>
        <v>2024</v>
      </c>
      <c r="J456" t="s">
        <v>673</v>
      </c>
      <c r="K456" s="1">
        <v>5559396796</v>
      </c>
      <c r="L456" t="s">
        <v>101</v>
      </c>
      <c r="M456" t="s">
        <v>8</v>
      </c>
      <c r="N456" t="b">
        <f>tblContacts2[[#This Row],[Customer Name]]=$B$5</f>
        <v>0</v>
      </c>
      <c r="O456" t="b">
        <f>tblContacts2[[#This Row],[Year]]&gt;=2023</f>
        <v>1</v>
      </c>
      <c r="P456">
        <f>tblContacts2[[#This Row],[Name Match]]*tblContacts2[[#This Row],[Year Match]]</f>
        <v>0</v>
      </c>
      <c r="Q456">
        <f>tblContacts2[[#This Row],[Name Match]]+tblContacts2[[#This Row],[Year Match]]</f>
        <v>1</v>
      </c>
    </row>
    <row r="457" spans="7:17" x14ac:dyDescent="0.25">
      <c r="G457" t="s">
        <v>136</v>
      </c>
      <c r="H457" s="3">
        <v>44629</v>
      </c>
      <c r="I457">
        <f>YEAR(tblContacts2[[#This Row],[Date]])</f>
        <v>2022</v>
      </c>
      <c r="J457" t="s">
        <v>674</v>
      </c>
      <c r="K457" s="1">
        <v>5559405397</v>
      </c>
      <c r="L457" t="s">
        <v>24</v>
      </c>
      <c r="M457" t="s">
        <v>12</v>
      </c>
      <c r="N457" t="b">
        <f>tblContacts2[[#This Row],[Customer Name]]=$B$5</f>
        <v>0</v>
      </c>
      <c r="O457" t="b">
        <f>tblContacts2[[#This Row],[Year]]&gt;=2023</f>
        <v>0</v>
      </c>
      <c r="P457">
        <f>tblContacts2[[#This Row],[Name Match]]*tblContacts2[[#This Row],[Year Match]]</f>
        <v>0</v>
      </c>
      <c r="Q457">
        <f>tblContacts2[[#This Row],[Name Match]]+tblContacts2[[#This Row],[Year Match]]</f>
        <v>0</v>
      </c>
    </row>
    <row r="458" spans="7:17" x14ac:dyDescent="0.25">
      <c r="G458" t="s">
        <v>271</v>
      </c>
      <c r="H458" s="3">
        <v>44638</v>
      </c>
      <c r="I458">
        <f>YEAR(tblContacts2[[#This Row],[Date]])</f>
        <v>2022</v>
      </c>
      <c r="J458" t="s">
        <v>675</v>
      </c>
      <c r="K458" s="1">
        <v>5559411927</v>
      </c>
      <c r="L458" t="s">
        <v>18</v>
      </c>
      <c r="M458" t="s">
        <v>12</v>
      </c>
      <c r="N458" t="b">
        <f>tblContacts2[[#This Row],[Customer Name]]=$B$5</f>
        <v>0</v>
      </c>
      <c r="O458" t="b">
        <f>tblContacts2[[#This Row],[Year]]&gt;=2023</f>
        <v>0</v>
      </c>
      <c r="P458">
        <f>tblContacts2[[#This Row],[Name Match]]*tblContacts2[[#This Row],[Year Match]]</f>
        <v>0</v>
      </c>
      <c r="Q458">
        <f>tblContacts2[[#This Row],[Name Match]]+tblContacts2[[#This Row],[Year Match]]</f>
        <v>0</v>
      </c>
    </row>
    <row r="459" spans="7:17" x14ac:dyDescent="0.25">
      <c r="G459" t="s">
        <v>73</v>
      </c>
      <c r="H459" s="3">
        <v>44330</v>
      </c>
      <c r="I459">
        <f>YEAR(tblContacts2[[#This Row],[Date]])</f>
        <v>2021</v>
      </c>
      <c r="J459" t="s">
        <v>676</v>
      </c>
      <c r="K459" s="1">
        <v>5559414762</v>
      </c>
      <c r="L459" t="s">
        <v>11</v>
      </c>
      <c r="M459" t="s">
        <v>12</v>
      </c>
      <c r="N459" t="b">
        <f>tblContacts2[[#This Row],[Customer Name]]=$B$5</f>
        <v>0</v>
      </c>
      <c r="O459" t="b">
        <f>tblContacts2[[#This Row],[Year]]&gt;=2023</f>
        <v>0</v>
      </c>
      <c r="P459">
        <f>tblContacts2[[#This Row],[Name Match]]*tblContacts2[[#This Row],[Year Match]]</f>
        <v>0</v>
      </c>
      <c r="Q459">
        <f>tblContacts2[[#This Row],[Name Match]]+tblContacts2[[#This Row],[Year Match]]</f>
        <v>0</v>
      </c>
    </row>
    <row r="460" spans="7:17" x14ac:dyDescent="0.25">
      <c r="G460" t="s">
        <v>677</v>
      </c>
      <c r="H460" s="3">
        <v>44195</v>
      </c>
      <c r="I460">
        <f>YEAR(tblContacts2[[#This Row],[Date]])</f>
        <v>2020</v>
      </c>
      <c r="J460" t="s">
        <v>678</v>
      </c>
      <c r="K460" s="1">
        <v>5559415813</v>
      </c>
      <c r="L460" t="s">
        <v>58</v>
      </c>
      <c r="M460" t="s">
        <v>8</v>
      </c>
      <c r="N460" t="b">
        <f>tblContacts2[[#This Row],[Customer Name]]=$B$5</f>
        <v>0</v>
      </c>
      <c r="O460" t="b">
        <f>tblContacts2[[#This Row],[Year]]&gt;=2023</f>
        <v>0</v>
      </c>
      <c r="P460">
        <f>tblContacts2[[#This Row],[Name Match]]*tblContacts2[[#This Row],[Year Match]]</f>
        <v>0</v>
      </c>
      <c r="Q460">
        <f>tblContacts2[[#This Row],[Name Match]]+tblContacts2[[#This Row],[Year Match]]</f>
        <v>0</v>
      </c>
    </row>
    <row r="461" spans="7:17" x14ac:dyDescent="0.25">
      <c r="G461" t="s">
        <v>540</v>
      </c>
      <c r="H461" s="3">
        <v>44045</v>
      </c>
      <c r="I461">
        <f>YEAR(tblContacts2[[#This Row],[Date]])</f>
        <v>2020</v>
      </c>
      <c r="J461" t="s">
        <v>679</v>
      </c>
      <c r="K461" s="1">
        <v>5559451553</v>
      </c>
      <c r="L461" t="s">
        <v>130</v>
      </c>
      <c r="M461" t="s">
        <v>8</v>
      </c>
      <c r="N461" t="b">
        <f>tblContacts2[[#This Row],[Customer Name]]=$B$5</f>
        <v>0</v>
      </c>
      <c r="O461" t="b">
        <f>tblContacts2[[#This Row],[Year]]&gt;=2023</f>
        <v>0</v>
      </c>
      <c r="P461">
        <f>tblContacts2[[#This Row],[Name Match]]*tblContacts2[[#This Row],[Year Match]]</f>
        <v>0</v>
      </c>
      <c r="Q461">
        <f>tblContacts2[[#This Row],[Name Match]]+tblContacts2[[#This Row],[Year Match]]</f>
        <v>0</v>
      </c>
    </row>
    <row r="462" spans="7:17" x14ac:dyDescent="0.25">
      <c r="G462" t="s">
        <v>187</v>
      </c>
      <c r="H462" s="3">
        <v>44308</v>
      </c>
      <c r="I462">
        <f>YEAR(tblContacts2[[#This Row],[Date]])</f>
        <v>2021</v>
      </c>
      <c r="J462" t="s">
        <v>680</v>
      </c>
      <c r="K462" s="1">
        <v>5559457003</v>
      </c>
      <c r="L462" t="s">
        <v>24</v>
      </c>
      <c r="M462" t="s">
        <v>12</v>
      </c>
      <c r="N462" t="b">
        <f>tblContacts2[[#This Row],[Customer Name]]=$B$5</f>
        <v>0</v>
      </c>
      <c r="O462" t="b">
        <f>tblContacts2[[#This Row],[Year]]&gt;=2023</f>
        <v>0</v>
      </c>
      <c r="P462">
        <f>tblContacts2[[#This Row],[Name Match]]*tblContacts2[[#This Row],[Year Match]]</f>
        <v>0</v>
      </c>
      <c r="Q462">
        <f>tblContacts2[[#This Row],[Name Match]]+tblContacts2[[#This Row],[Year Match]]</f>
        <v>0</v>
      </c>
    </row>
    <row r="463" spans="7:17" x14ac:dyDescent="0.25">
      <c r="G463" t="s">
        <v>167</v>
      </c>
      <c r="H463" s="3">
        <v>44670</v>
      </c>
      <c r="I463">
        <f>YEAR(tblContacts2[[#This Row],[Date]])</f>
        <v>2022</v>
      </c>
      <c r="J463" t="s">
        <v>681</v>
      </c>
      <c r="K463" s="1">
        <v>5559466125</v>
      </c>
      <c r="L463" t="s">
        <v>58</v>
      </c>
      <c r="M463" t="s">
        <v>8</v>
      </c>
      <c r="N463" t="b">
        <f>tblContacts2[[#This Row],[Customer Name]]=$B$5</f>
        <v>0</v>
      </c>
      <c r="O463" t="b">
        <f>tblContacts2[[#This Row],[Year]]&gt;=2023</f>
        <v>0</v>
      </c>
      <c r="P463">
        <f>tblContacts2[[#This Row],[Name Match]]*tblContacts2[[#This Row],[Year Match]]</f>
        <v>0</v>
      </c>
      <c r="Q463">
        <f>tblContacts2[[#This Row],[Name Match]]+tblContacts2[[#This Row],[Year Match]]</f>
        <v>0</v>
      </c>
    </row>
    <row r="464" spans="7:17" x14ac:dyDescent="0.25">
      <c r="G464" t="s">
        <v>682</v>
      </c>
      <c r="H464" s="3">
        <v>45364</v>
      </c>
      <c r="I464">
        <f>YEAR(tblContacts2[[#This Row],[Date]])</f>
        <v>2024</v>
      </c>
      <c r="J464" t="s">
        <v>683</v>
      </c>
      <c r="K464" s="1">
        <v>5559472386</v>
      </c>
      <c r="L464" t="s">
        <v>64</v>
      </c>
      <c r="M464" t="s">
        <v>8</v>
      </c>
      <c r="N464" t="b">
        <f>tblContacts2[[#This Row],[Customer Name]]=$B$5</f>
        <v>0</v>
      </c>
      <c r="O464" t="b">
        <f>tblContacts2[[#This Row],[Year]]&gt;=2023</f>
        <v>1</v>
      </c>
      <c r="P464">
        <f>tblContacts2[[#This Row],[Name Match]]*tblContacts2[[#This Row],[Year Match]]</f>
        <v>0</v>
      </c>
      <c r="Q464">
        <f>tblContacts2[[#This Row],[Name Match]]+tblContacts2[[#This Row],[Year Match]]</f>
        <v>1</v>
      </c>
    </row>
    <row r="465" spans="7:17" x14ac:dyDescent="0.25">
      <c r="G465" t="s">
        <v>321</v>
      </c>
      <c r="H465" s="3">
        <v>44254</v>
      </c>
      <c r="I465">
        <f>YEAR(tblContacts2[[#This Row],[Date]])</f>
        <v>2021</v>
      </c>
      <c r="J465" t="s">
        <v>684</v>
      </c>
      <c r="K465" s="1">
        <v>5559480943</v>
      </c>
      <c r="L465" t="s">
        <v>18</v>
      </c>
      <c r="M465" t="s">
        <v>12</v>
      </c>
      <c r="N465" t="b">
        <f>tblContacts2[[#This Row],[Customer Name]]=$B$5</f>
        <v>0</v>
      </c>
      <c r="O465" t="b">
        <f>tblContacts2[[#This Row],[Year]]&gt;=2023</f>
        <v>0</v>
      </c>
      <c r="P465">
        <f>tblContacts2[[#This Row],[Name Match]]*tblContacts2[[#This Row],[Year Match]]</f>
        <v>0</v>
      </c>
      <c r="Q465">
        <f>tblContacts2[[#This Row],[Name Match]]+tblContacts2[[#This Row],[Year Match]]</f>
        <v>0</v>
      </c>
    </row>
    <row r="466" spans="7:17" x14ac:dyDescent="0.25">
      <c r="G466" t="s">
        <v>685</v>
      </c>
      <c r="H466" s="3">
        <v>44845</v>
      </c>
      <c r="I466">
        <f>YEAR(tblContacts2[[#This Row],[Date]])</f>
        <v>2022</v>
      </c>
      <c r="J466" t="s">
        <v>686</v>
      </c>
      <c r="K466" s="1">
        <v>5559489943</v>
      </c>
      <c r="L466" t="s">
        <v>53</v>
      </c>
      <c r="M466" t="s">
        <v>8</v>
      </c>
      <c r="N466" t="b">
        <f>tblContacts2[[#This Row],[Customer Name]]=$B$5</f>
        <v>0</v>
      </c>
      <c r="O466" t="b">
        <f>tblContacts2[[#This Row],[Year]]&gt;=2023</f>
        <v>0</v>
      </c>
      <c r="P466">
        <f>tblContacts2[[#This Row],[Name Match]]*tblContacts2[[#This Row],[Year Match]]</f>
        <v>0</v>
      </c>
      <c r="Q466">
        <f>tblContacts2[[#This Row],[Name Match]]+tblContacts2[[#This Row],[Year Match]]</f>
        <v>0</v>
      </c>
    </row>
    <row r="467" spans="7:17" x14ac:dyDescent="0.25">
      <c r="G467" t="s">
        <v>687</v>
      </c>
      <c r="H467" s="3">
        <v>44534</v>
      </c>
      <c r="I467">
        <f>YEAR(tblContacts2[[#This Row],[Date]])</f>
        <v>2021</v>
      </c>
      <c r="J467" t="s">
        <v>688</v>
      </c>
      <c r="K467" s="1">
        <v>5559501828</v>
      </c>
      <c r="L467" t="s">
        <v>24</v>
      </c>
      <c r="M467" t="s">
        <v>12</v>
      </c>
      <c r="N467" t="b">
        <f>tblContacts2[[#This Row],[Customer Name]]=$B$5</f>
        <v>0</v>
      </c>
      <c r="O467" t="b">
        <f>tblContacts2[[#This Row],[Year]]&gt;=2023</f>
        <v>0</v>
      </c>
      <c r="P467">
        <f>tblContacts2[[#This Row],[Name Match]]*tblContacts2[[#This Row],[Year Match]]</f>
        <v>0</v>
      </c>
      <c r="Q467">
        <f>tblContacts2[[#This Row],[Name Match]]+tblContacts2[[#This Row],[Year Match]]</f>
        <v>0</v>
      </c>
    </row>
    <row r="468" spans="7:17" x14ac:dyDescent="0.25">
      <c r="G468" t="s">
        <v>160</v>
      </c>
      <c r="H468" s="3">
        <v>44364</v>
      </c>
      <c r="I468">
        <f>YEAR(tblContacts2[[#This Row],[Date]])</f>
        <v>2021</v>
      </c>
      <c r="J468" t="s">
        <v>689</v>
      </c>
      <c r="K468" s="1">
        <v>5559523472</v>
      </c>
      <c r="L468" t="s">
        <v>101</v>
      </c>
      <c r="M468" t="s">
        <v>8</v>
      </c>
      <c r="N468" t="b">
        <f>tblContacts2[[#This Row],[Customer Name]]=$B$5</f>
        <v>0</v>
      </c>
      <c r="O468" t="b">
        <f>tblContacts2[[#This Row],[Year]]&gt;=2023</f>
        <v>0</v>
      </c>
      <c r="P468">
        <f>tblContacts2[[#This Row],[Name Match]]*tblContacts2[[#This Row],[Year Match]]</f>
        <v>0</v>
      </c>
      <c r="Q468">
        <f>tblContacts2[[#This Row],[Name Match]]+tblContacts2[[#This Row],[Year Match]]</f>
        <v>0</v>
      </c>
    </row>
    <row r="469" spans="7:17" x14ac:dyDescent="0.25">
      <c r="G469" t="s">
        <v>108</v>
      </c>
      <c r="H469" s="3">
        <v>44113</v>
      </c>
      <c r="I469">
        <f>YEAR(tblContacts2[[#This Row],[Date]])</f>
        <v>2020</v>
      </c>
      <c r="J469" t="s">
        <v>690</v>
      </c>
      <c r="K469" s="1">
        <v>5559533510</v>
      </c>
      <c r="L469" t="s">
        <v>110</v>
      </c>
      <c r="M469" t="s">
        <v>8</v>
      </c>
      <c r="N469" t="b">
        <f>tblContacts2[[#This Row],[Customer Name]]=$B$5</f>
        <v>0</v>
      </c>
      <c r="O469" t="b">
        <f>tblContacts2[[#This Row],[Year]]&gt;=2023</f>
        <v>0</v>
      </c>
      <c r="P469">
        <f>tblContacts2[[#This Row],[Name Match]]*tblContacts2[[#This Row],[Year Match]]</f>
        <v>0</v>
      </c>
      <c r="Q469">
        <f>tblContacts2[[#This Row],[Name Match]]+tblContacts2[[#This Row],[Year Match]]</f>
        <v>0</v>
      </c>
    </row>
    <row r="470" spans="7:17" x14ac:dyDescent="0.25">
      <c r="G470" t="s">
        <v>59</v>
      </c>
      <c r="H470" s="3">
        <v>44268</v>
      </c>
      <c r="I470">
        <f>YEAR(tblContacts2[[#This Row],[Date]])</f>
        <v>2021</v>
      </c>
      <c r="J470" t="s">
        <v>568</v>
      </c>
      <c r="K470" s="1">
        <v>5559554642</v>
      </c>
      <c r="L470" t="s">
        <v>61</v>
      </c>
      <c r="M470" t="s">
        <v>12</v>
      </c>
      <c r="N470" t="b">
        <f>tblContacts2[[#This Row],[Customer Name]]=$B$5</f>
        <v>0</v>
      </c>
      <c r="O470" t="b">
        <f>tblContacts2[[#This Row],[Year]]&gt;=2023</f>
        <v>0</v>
      </c>
      <c r="P470">
        <f>tblContacts2[[#This Row],[Name Match]]*tblContacts2[[#This Row],[Year Match]]</f>
        <v>0</v>
      </c>
      <c r="Q470">
        <f>tblContacts2[[#This Row],[Name Match]]+tblContacts2[[#This Row],[Year Match]]</f>
        <v>0</v>
      </c>
    </row>
    <row r="471" spans="7:17" x14ac:dyDescent="0.25">
      <c r="G471" t="s">
        <v>465</v>
      </c>
      <c r="H471" s="3">
        <v>44663</v>
      </c>
      <c r="I471">
        <f>YEAR(tblContacts2[[#This Row],[Date]])</f>
        <v>2022</v>
      </c>
      <c r="J471" t="s">
        <v>691</v>
      </c>
      <c r="K471" s="1">
        <v>5559557006</v>
      </c>
      <c r="L471" t="s">
        <v>130</v>
      </c>
      <c r="M471" t="s">
        <v>8</v>
      </c>
      <c r="N471" t="b">
        <f>tblContacts2[[#This Row],[Customer Name]]=$B$5</f>
        <v>0</v>
      </c>
      <c r="O471" t="b">
        <f>tblContacts2[[#This Row],[Year]]&gt;=2023</f>
        <v>0</v>
      </c>
      <c r="P471">
        <f>tblContacts2[[#This Row],[Name Match]]*tblContacts2[[#This Row],[Year Match]]</f>
        <v>0</v>
      </c>
      <c r="Q471">
        <f>tblContacts2[[#This Row],[Name Match]]+tblContacts2[[#This Row],[Year Match]]</f>
        <v>0</v>
      </c>
    </row>
    <row r="472" spans="7:17" x14ac:dyDescent="0.25">
      <c r="G472" t="s">
        <v>379</v>
      </c>
      <c r="H472" s="3">
        <v>44579</v>
      </c>
      <c r="I472">
        <f>YEAR(tblContacts2[[#This Row],[Date]])</f>
        <v>2022</v>
      </c>
      <c r="J472" t="s">
        <v>692</v>
      </c>
      <c r="K472" s="1">
        <v>5559576195</v>
      </c>
      <c r="L472" t="s">
        <v>130</v>
      </c>
      <c r="M472" t="s">
        <v>8</v>
      </c>
      <c r="N472" t="b">
        <f>tblContacts2[[#This Row],[Customer Name]]=$B$5</f>
        <v>0</v>
      </c>
      <c r="O472" t="b">
        <f>tblContacts2[[#This Row],[Year]]&gt;=2023</f>
        <v>0</v>
      </c>
      <c r="P472">
        <f>tblContacts2[[#This Row],[Name Match]]*tblContacts2[[#This Row],[Year Match]]</f>
        <v>0</v>
      </c>
      <c r="Q472">
        <f>tblContacts2[[#This Row],[Name Match]]+tblContacts2[[#This Row],[Year Match]]</f>
        <v>0</v>
      </c>
    </row>
    <row r="473" spans="7:17" x14ac:dyDescent="0.25">
      <c r="G473" t="s">
        <v>54</v>
      </c>
      <c r="H473" s="3">
        <v>44734</v>
      </c>
      <c r="I473">
        <f>YEAR(tblContacts2[[#This Row],[Date]])</f>
        <v>2022</v>
      </c>
      <c r="J473" t="s">
        <v>693</v>
      </c>
      <c r="K473" s="1">
        <v>5559625312</v>
      </c>
      <c r="L473" t="s">
        <v>50</v>
      </c>
      <c r="M473" t="s">
        <v>8</v>
      </c>
      <c r="N473" t="b">
        <f>tblContacts2[[#This Row],[Customer Name]]=$B$5</f>
        <v>0</v>
      </c>
      <c r="O473" t="b">
        <f>tblContacts2[[#This Row],[Year]]&gt;=2023</f>
        <v>0</v>
      </c>
      <c r="P473">
        <f>tblContacts2[[#This Row],[Name Match]]*tblContacts2[[#This Row],[Year Match]]</f>
        <v>0</v>
      </c>
      <c r="Q473">
        <f>tblContacts2[[#This Row],[Name Match]]+tblContacts2[[#This Row],[Year Match]]</f>
        <v>0</v>
      </c>
    </row>
    <row r="474" spans="7:17" x14ac:dyDescent="0.25">
      <c r="G474" t="s">
        <v>555</v>
      </c>
      <c r="H474" s="3">
        <v>44705</v>
      </c>
      <c r="I474">
        <f>YEAR(tblContacts2[[#This Row],[Date]])</f>
        <v>2022</v>
      </c>
      <c r="J474" t="s">
        <v>694</v>
      </c>
      <c r="K474" s="1">
        <v>5559628866</v>
      </c>
      <c r="L474" t="s">
        <v>15</v>
      </c>
      <c r="M474" t="s">
        <v>12</v>
      </c>
      <c r="N474" t="b">
        <f>tblContacts2[[#This Row],[Customer Name]]=$B$5</f>
        <v>0</v>
      </c>
      <c r="O474" t="b">
        <f>tblContacts2[[#This Row],[Year]]&gt;=2023</f>
        <v>0</v>
      </c>
      <c r="P474">
        <f>tblContacts2[[#This Row],[Name Match]]*tblContacts2[[#This Row],[Year Match]]</f>
        <v>0</v>
      </c>
      <c r="Q474">
        <f>tblContacts2[[#This Row],[Name Match]]+tblContacts2[[#This Row],[Year Match]]</f>
        <v>0</v>
      </c>
    </row>
    <row r="475" spans="7:17" x14ac:dyDescent="0.25">
      <c r="G475" t="s">
        <v>151</v>
      </c>
      <c r="H475" s="3">
        <v>44646</v>
      </c>
      <c r="I475">
        <f>YEAR(tblContacts2[[#This Row],[Date]])</f>
        <v>2022</v>
      </c>
      <c r="J475" t="s">
        <v>695</v>
      </c>
      <c r="K475" s="1">
        <v>5559636971</v>
      </c>
      <c r="L475" t="s">
        <v>58</v>
      </c>
      <c r="M475" t="s">
        <v>8</v>
      </c>
      <c r="N475" t="b">
        <f>tblContacts2[[#This Row],[Customer Name]]=$B$5</f>
        <v>0</v>
      </c>
      <c r="O475" t="b">
        <f>tblContacts2[[#This Row],[Year]]&gt;=2023</f>
        <v>0</v>
      </c>
      <c r="P475">
        <f>tblContacts2[[#This Row],[Name Match]]*tblContacts2[[#This Row],[Year Match]]</f>
        <v>0</v>
      </c>
      <c r="Q475">
        <f>tblContacts2[[#This Row],[Name Match]]+tblContacts2[[#This Row],[Year Match]]</f>
        <v>0</v>
      </c>
    </row>
    <row r="476" spans="7:17" x14ac:dyDescent="0.25">
      <c r="G476" t="s">
        <v>626</v>
      </c>
      <c r="H476" s="3">
        <v>44083</v>
      </c>
      <c r="I476">
        <f>YEAR(tblContacts2[[#This Row],[Date]])</f>
        <v>2020</v>
      </c>
      <c r="J476" t="s">
        <v>696</v>
      </c>
      <c r="K476" s="1">
        <v>5559694658</v>
      </c>
      <c r="L476" t="s">
        <v>24</v>
      </c>
      <c r="M476" t="s">
        <v>12</v>
      </c>
      <c r="N476" t="b">
        <f>tblContacts2[[#This Row],[Customer Name]]=$B$5</f>
        <v>0</v>
      </c>
      <c r="O476" t="b">
        <f>tblContacts2[[#This Row],[Year]]&gt;=2023</f>
        <v>0</v>
      </c>
      <c r="P476">
        <f>tblContacts2[[#This Row],[Name Match]]*tblContacts2[[#This Row],[Year Match]]</f>
        <v>0</v>
      </c>
      <c r="Q476">
        <f>tblContacts2[[#This Row],[Name Match]]+tblContacts2[[#This Row],[Year Match]]</f>
        <v>0</v>
      </c>
    </row>
    <row r="477" spans="7:17" x14ac:dyDescent="0.25">
      <c r="G477" t="s">
        <v>697</v>
      </c>
      <c r="H477" s="3">
        <v>44021</v>
      </c>
      <c r="I477">
        <f>YEAR(tblContacts2[[#This Row],[Date]])</f>
        <v>2020</v>
      </c>
      <c r="J477" t="s">
        <v>698</v>
      </c>
      <c r="K477" s="1">
        <v>5559696508</v>
      </c>
      <c r="L477" t="s">
        <v>155</v>
      </c>
      <c r="M477" t="s">
        <v>8</v>
      </c>
      <c r="N477" t="b">
        <f>tblContacts2[[#This Row],[Customer Name]]=$B$5</f>
        <v>0</v>
      </c>
      <c r="O477" t="b">
        <f>tblContacts2[[#This Row],[Year]]&gt;=2023</f>
        <v>0</v>
      </c>
      <c r="P477">
        <f>tblContacts2[[#This Row],[Name Match]]*tblContacts2[[#This Row],[Year Match]]</f>
        <v>0</v>
      </c>
      <c r="Q477">
        <f>tblContacts2[[#This Row],[Name Match]]+tblContacts2[[#This Row],[Year Match]]</f>
        <v>0</v>
      </c>
    </row>
    <row r="478" spans="7:17" x14ac:dyDescent="0.25">
      <c r="G478" t="s">
        <v>319</v>
      </c>
      <c r="H478" s="3">
        <v>43853</v>
      </c>
      <c r="I478">
        <f>YEAR(tblContacts2[[#This Row],[Date]])</f>
        <v>2020</v>
      </c>
      <c r="J478" t="s">
        <v>699</v>
      </c>
      <c r="K478" s="1">
        <v>5559716475</v>
      </c>
      <c r="L478" t="s">
        <v>47</v>
      </c>
      <c r="M478" t="s">
        <v>8</v>
      </c>
      <c r="N478" t="b">
        <f>tblContacts2[[#This Row],[Customer Name]]=$B$5</f>
        <v>0</v>
      </c>
      <c r="O478" t="b">
        <f>tblContacts2[[#This Row],[Year]]&gt;=2023</f>
        <v>0</v>
      </c>
      <c r="P478">
        <f>tblContacts2[[#This Row],[Name Match]]*tblContacts2[[#This Row],[Year Match]]</f>
        <v>0</v>
      </c>
      <c r="Q478">
        <f>tblContacts2[[#This Row],[Name Match]]+tblContacts2[[#This Row],[Year Match]]</f>
        <v>0</v>
      </c>
    </row>
    <row r="479" spans="7:17" x14ac:dyDescent="0.25">
      <c r="G479" t="s">
        <v>160</v>
      </c>
      <c r="H479" s="3">
        <v>43909</v>
      </c>
      <c r="I479">
        <f>YEAR(tblContacts2[[#This Row],[Date]])</f>
        <v>2020</v>
      </c>
      <c r="J479" t="s">
        <v>700</v>
      </c>
      <c r="K479" s="1">
        <v>5559753237</v>
      </c>
      <c r="L479" t="s">
        <v>101</v>
      </c>
      <c r="M479" t="s">
        <v>8</v>
      </c>
      <c r="N479" t="b">
        <f>tblContacts2[[#This Row],[Customer Name]]=$B$5</f>
        <v>0</v>
      </c>
      <c r="O479" t="b">
        <f>tblContacts2[[#This Row],[Year]]&gt;=2023</f>
        <v>0</v>
      </c>
      <c r="P479">
        <f>tblContacts2[[#This Row],[Name Match]]*tblContacts2[[#This Row],[Year Match]]</f>
        <v>0</v>
      </c>
      <c r="Q479">
        <f>tblContacts2[[#This Row],[Name Match]]+tblContacts2[[#This Row],[Year Match]]</f>
        <v>0</v>
      </c>
    </row>
    <row r="480" spans="7:17" x14ac:dyDescent="0.25">
      <c r="G480" t="s">
        <v>136</v>
      </c>
      <c r="H480" s="3">
        <v>45075</v>
      </c>
      <c r="I480">
        <f>YEAR(tblContacts2[[#This Row],[Date]])</f>
        <v>2023</v>
      </c>
      <c r="J480" t="s">
        <v>701</v>
      </c>
      <c r="K480" s="1">
        <v>5559801685</v>
      </c>
      <c r="L480" t="s">
        <v>24</v>
      </c>
      <c r="M480" t="s">
        <v>12</v>
      </c>
      <c r="N480" t="b">
        <f>tblContacts2[[#This Row],[Customer Name]]=$B$5</f>
        <v>0</v>
      </c>
      <c r="O480" t="b">
        <f>tblContacts2[[#This Row],[Year]]&gt;=2023</f>
        <v>1</v>
      </c>
      <c r="P480">
        <f>tblContacts2[[#This Row],[Name Match]]*tblContacts2[[#This Row],[Year Match]]</f>
        <v>0</v>
      </c>
      <c r="Q480">
        <f>tblContacts2[[#This Row],[Name Match]]+tblContacts2[[#This Row],[Year Match]]</f>
        <v>1</v>
      </c>
    </row>
    <row r="481" spans="7:17" x14ac:dyDescent="0.25">
      <c r="G481" t="s">
        <v>13</v>
      </c>
      <c r="H481" s="3">
        <v>45064</v>
      </c>
      <c r="I481">
        <f>YEAR(tblContacts2[[#This Row],[Date]])</f>
        <v>2023</v>
      </c>
      <c r="J481" t="s">
        <v>702</v>
      </c>
      <c r="K481" s="1">
        <v>5559806632</v>
      </c>
      <c r="L481" t="s">
        <v>15</v>
      </c>
      <c r="M481" t="s">
        <v>12</v>
      </c>
      <c r="N481" t="b">
        <f>tblContacts2[[#This Row],[Customer Name]]=$B$5</f>
        <v>0</v>
      </c>
      <c r="O481" t="b">
        <f>tblContacts2[[#This Row],[Year]]&gt;=2023</f>
        <v>1</v>
      </c>
      <c r="P481">
        <f>tblContacts2[[#This Row],[Name Match]]*tblContacts2[[#This Row],[Year Match]]</f>
        <v>0</v>
      </c>
      <c r="Q481">
        <f>tblContacts2[[#This Row],[Name Match]]+tblContacts2[[#This Row],[Year Match]]</f>
        <v>1</v>
      </c>
    </row>
    <row r="482" spans="7:17" x14ac:dyDescent="0.25">
      <c r="G482" t="s">
        <v>351</v>
      </c>
      <c r="H482" s="3">
        <v>44808</v>
      </c>
      <c r="I482">
        <f>YEAR(tblContacts2[[#This Row],[Date]])</f>
        <v>2022</v>
      </c>
      <c r="J482" t="s">
        <v>703</v>
      </c>
      <c r="K482" s="1">
        <v>5559812577</v>
      </c>
      <c r="L482" t="s">
        <v>45</v>
      </c>
      <c r="M482" t="s">
        <v>8</v>
      </c>
      <c r="N482" t="b">
        <f>tblContacts2[[#This Row],[Customer Name]]=$B$5</f>
        <v>0</v>
      </c>
      <c r="O482" t="b">
        <f>tblContacts2[[#This Row],[Year]]&gt;=2023</f>
        <v>0</v>
      </c>
      <c r="P482">
        <f>tblContacts2[[#This Row],[Name Match]]*tblContacts2[[#This Row],[Year Match]]</f>
        <v>0</v>
      </c>
      <c r="Q482">
        <f>tblContacts2[[#This Row],[Name Match]]+tblContacts2[[#This Row],[Year Match]]</f>
        <v>0</v>
      </c>
    </row>
    <row r="483" spans="7:17" x14ac:dyDescent="0.25">
      <c r="G483" t="s">
        <v>500</v>
      </c>
      <c r="H483" s="3">
        <v>44979</v>
      </c>
      <c r="I483">
        <f>YEAR(tblContacts2[[#This Row],[Date]])</f>
        <v>2023</v>
      </c>
      <c r="J483" t="s">
        <v>390</v>
      </c>
      <c r="K483" s="1">
        <v>5559852704</v>
      </c>
      <c r="L483" t="s">
        <v>64</v>
      </c>
      <c r="M483" t="s">
        <v>8</v>
      </c>
      <c r="N483" t="b">
        <f>tblContacts2[[#This Row],[Customer Name]]=$B$5</f>
        <v>0</v>
      </c>
      <c r="O483" t="b">
        <f>tblContacts2[[#This Row],[Year]]&gt;=2023</f>
        <v>1</v>
      </c>
      <c r="P483">
        <f>tblContacts2[[#This Row],[Name Match]]*tblContacts2[[#This Row],[Year Match]]</f>
        <v>0</v>
      </c>
      <c r="Q483">
        <f>tblContacts2[[#This Row],[Name Match]]+tblContacts2[[#This Row],[Year Match]]</f>
        <v>1</v>
      </c>
    </row>
    <row r="484" spans="7:17" x14ac:dyDescent="0.25">
      <c r="G484" t="s">
        <v>704</v>
      </c>
      <c r="H484" s="3">
        <v>44715</v>
      </c>
      <c r="I484">
        <f>YEAR(tblContacts2[[#This Row],[Date]])</f>
        <v>2022</v>
      </c>
      <c r="J484" t="s">
        <v>705</v>
      </c>
      <c r="K484" s="1">
        <v>5559904117</v>
      </c>
      <c r="L484" t="s">
        <v>133</v>
      </c>
      <c r="M484" t="s">
        <v>8</v>
      </c>
      <c r="N484" t="b">
        <f>tblContacts2[[#This Row],[Customer Name]]=$B$5</f>
        <v>0</v>
      </c>
      <c r="O484" t="b">
        <f>tblContacts2[[#This Row],[Year]]&gt;=2023</f>
        <v>0</v>
      </c>
      <c r="P484">
        <f>tblContacts2[[#This Row],[Name Match]]*tblContacts2[[#This Row],[Year Match]]</f>
        <v>0</v>
      </c>
      <c r="Q484">
        <f>tblContacts2[[#This Row],[Name Match]]+tblContacts2[[#This Row],[Year Match]]</f>
        <v>0</v>
      </c>
    </row>
    <row r="485" spans="7:17" x14ac:dyDescent="0.25">
      <c r="G485" t="s">
        <v>706</v>
      </c>
      <c r="H485" s="3">
        <v>44766</v>
      </c>
      <c r="I485">
        <f>YEAR(tblContacts2[[#This Row],[Date]])</f>
        <v>2022</v>
      </c>
      <c r="J485" t="s">
        <v>707</v>
      </c>
      <c r="K485" s="1">
        <v>5559956229</v>
      </c>
      <c r="L485" t="s">
        <v>31</v>
      </c>
      <c r="M485" t="s">
        <v>12</v>
      </c>
      <c r="N485" t="b">
        <f>tblContacts2[[#This Row],[Customer Name]]=$B$5</f>
        <v>0</v>
      </c>
      <c r="O485" t="b">
        <f>tblContacts2[[#This Row],[Year]]&gt;=2023</f>
        <v>0</v>
      </c>
      <c r="P485">
        <f>tblContacts2[[#This Row],[Name Match]]*tblContacts2[[#This Row],[Year Match]]</f>
        <v>0</v>
      </c>
      <c r="Q485">
        <f>tblContacts2[[#This Row],[Name Match]]+tblContacts2[[#This Row],[Year Match]]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FILTER</vt:lpstr>
      <vt:lpstr>FILTER vs XLOOKUP</vt:lpstr>
      <vt:lpstr>Tables</vt:lpstr>
      <vt:lpstr>Non-Adjacent</vt:lpstr>
      <vt:lpstr>Copy Down</vt:lpstr>
      <vt:lpstr>Choose Rows</vt:lpstr>
      <vt:lpstr>Multiple Critieria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2024-08-21T17:07:54Z</dcterms:created>
  <dcterms:modified xsi:type="dcterms:W3CDTF">2024-08-23T22:03:47Z</dcterms:modified>
</cp:coreProperties>
</file>