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xml" ContentType="application/vnd.openxmlformats-officedocument.drawingml.chartshapes+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4.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5.xml" ContentType="application/vnd.openxmlformats-officedocument.drawingml.chartshapes+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6.xml" ContentType="application/vnd.openxmlformats-officedocument.drawing+xml"/>
  <Override PartName="/xl/ctrlProps/ctrlProp1.xml" ContentType="application/vnd.ms-excel.controlproperties+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7.xml" ContentType="application/vnd.openxmlformats-officedocument.drawing+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8.xml" ContentType="application/vnd.openxmlformats-officedocument.drawing+xml"/>
  <Override PartName="/xl/ctrlProps/ctrlProp2.xml" ContentType="application/vnd.ms-excel.controlproperties+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9.xml" ContentType="application/vnd.openxmlformats-officedocument.drawing+xml"/>
  <Override PartName="/xl/ctrlProps/ctrlProp3.xml" ContentType="application/vnd.ms-excel.controlproperties+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10.xml" ContentType="application/vnd.openxmlformats-officedocument.drawing+xml"/>
  <Override PartName="/xl/ctrlProps/ctrlProp4.xml" ContentType="application/vnd.ms-excel.controlproperties+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11.xml" ContentType="application/vnd.openxmlformats-officedocument.drawing+xml"/>
  <Override PartName="/xl/ctrlProps/ctrlProp5.xml" ContentType="application/vnd.ms-excel.controlproperties+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12.xml" ContentType="application/vnd.openxmlformats-officedocument.drawing+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13.xml" ContentType="application/vnd.openxmlformats-officedocument.drawingml.chartshapes+xml"/>
  <Override PartName="/xl/drawings/drawing14.xml" ContentType="application/vnd.openxmlformats-officedocument.drawing+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15.xml" ContentType="application/vnd.openxmlformats-officedocument.drawing+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16.xml" ContentType="application/vnd.openxmlformats-officedocument.drawing+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17.xml" ContentType="application/vnd.openxmlformats-officedocument.drawing+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drawings/drawing18.xml" ContentType="application/vnd.openxmlformats-officedocument.drawing+xml"/>
  <Override PartName="/xl/ctrlProps/ctrlProp6.xml" ContentType="application/vnd.ms-excel.controlproperties+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drawings/drawing19.xml" ContentType="application/vnd.openxmlformats-officedocument.drawing+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drawings/drawing20.xml" ContentType="application/vnd.openxmlformats-officedocument.drawing+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drawings/drawing21.xml" ContentType="application/vnd.openxmlformats-officedocument.drawing+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drawings/drawing22.xml" ContentType="application/vnd.openxmlformats-officedocument.drawingml.chartshapes+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drawings/drawing23.xml" ContentType="application/vnd.openxmlformats-officedocument.drawing+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drawings/drawing24.xml" ContentType="application/vnd.openxmlformats-officedocument.drawingml.chartshapes+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08"/>
  <workbookPr codeName="ThisWorkbook" defaultThemeVersion="166925"/>
  <mc:AlternateContent xmlns:mc="http://schemas.openxmlformats.org/markup-compatibility/2006">
    <mc:Choice Requires="x15">
      <x15ac:absPath xmlns:x15ac="http://schemas.microsoft.com/office/spreadsheetml/2010/11/ac" url="C:\Users\jonac\Dropbox\Excel Campus\Posts\Progress Charts\Calendar Chart\"/>
    </mc:Choice>
  </mc:AlternateContent>
  <xr:revisionPtr revIDLastSave="0" documentId="8_{2C38C1F3-C34E-4E6A-9D80-AF7A64DDAACE}" xr6:coauthVersionLast="47" xr6:coauthVersionMax="47" xr10:uidLastSave="{00000000-0000-0000-0000-000000000000}"/>
  <bookViews>
    <workbookView xWindow="-120" yWindow="-120" windowWidth="29040" windowHeight="16440" firstSheet="3" activeTab="5" xr2:uid="{9068311E-CE78-442A-9C60-AECF023F4D55}"/>
  </bookViews>
  <sheets>
    <sheet name="TOC Gallery" sheetId="24" r:id="rId1"/>
    <sheet name="Control" sheetId="19" state="hidden" r:id="rId2"/>
    <sheet name="Dashboard" sheetId="26" r:id="rId3"/>
    <sheet name="Dashboard Dark" sheetId="21" r:id="rId4"/>
    <sheet name="Calendar Styles" sheetId="41" r:id="rId5"/>
    <sheet name="Follow Along" sheetId="42" r:id="rId6"/>
    <sheet name="Original Calendar" sheetId="28" r:id="rId7"/>
    <sheet name="Month Only" sheetId="37" r:id="rId8"/>
    <sheet name="Full Calendar" sheetId="43" r:id="rId9"/>
    <sheet name="Goals" sheetId="39" r:id="rId10"/>
    <sheet name="Donut" sheetId="5" r:id="rId11"/>
    <sheet name="Progress Bar" sheetId="2" r:id="rId12"/>
    <sheet name="Dot" sheetId="8" r:id="rId13"/>
    <sheet name="Steps" sheetId="4" r:id="rId14"/>
    <sheet name="Scorecard" sheetId="3" r:id="rId15"/>
    <sheet name="Calendar" sheetId="13" r:id="rId16"/>
    <sheet name="Outline" sheetId="33" r:id="rId17"/>
    <sheet name="Waffle" sheetId="11" r:id="rId18"/>
    <sheet name="Gauge" sheetId="10" r:id="rId19"/>
    <sheet name="Dashboard Vertical" sheetId="18" r:id="rId20"/>
    <sheet name="Dashboard Dark Vertical" sheetId="20" r:id="rId21"/>
    <sheet name="Source" sheetId="27" r:id="rId2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 i="42" l="1"/>
  <c r="K5" i="42" s="1"/>
  <c r="K6" i="42" s="1"/>
  <c r="K7" i="42" s="1"/>
  <c r="K8" i="42" s="1"/>
  <c r="K9" i="42" s="1"/>
  <c r="K10" i="42" s="1"/>
  <c r="K11" i="42" s="1"/>
  <c r="K12" i="42" s="1"/>
  <c r="K13" i="42" s="1"/>
  <c r="K14" i="42" s="1"/>
  <c r="K15" i="42" s="1"/>
  <c r="K16" i="42" s="1"/>
  <c r="K17" i="42" s="1"/>
  <c r="K18" i="42" s="1"/>
  <c r="K19" i="42" s="1"/>
  <c r="K20" i="42" s="1"/>
  <c r="K21" i="42" s="1"/>
  <c r="K22" i="42" s="1"/>
  <c r="K23" i="42" s="1"/>
  <c r="K24" i="42" s="1"/>
  <c r="K25" i="42" s="1"/>
  <c r="K26" i="42" s="1"/>
  <c r="K27" i="42" s="1"/>
  <c r="K28" i="42" s="1"/>
  <c r="K29" i="42" s="1"/>
  <c r="K30" i="42" s="1"/>
  <c r="K31" i="42" s="1"/>
  <c r="K32" i="42" s="1"/>
  <c r="K33" i="42" s="1"/>
  <c r="K34" i="42" s="1"/>
  <c r="K35" i="42" s="1"/>
  <c r="K36" i="42" s="1"/>
  <c r="K37" i="42" s="1"/>
  <c r="K38" i="42" s="1"/>
  <c r="K39" i="42" s="1"/>
  <c r="K40" i="42" s="1"/>
  <c r="K41" i="42" s="1"/>
  <c r="K42" i="42" s="1"/>
  <c r="K43" i="42" s="1"/>
  <c r="K44" i="42" s="1"/>
  <c r="K45" i="42" s="1"/>
  <c r="T3" i="28"/>
  <c r="K40" i="28" s="1"/>
  <c r="M40" i="28" s="1"/>
  <c r="I23" i="43"/>
  <c r="I30" i="43" s="1"/>
  <c r="I37" i="43" s="1"/>
  <c r="I44" i="43" s="1"/>
  <c r="I19" i="43"/>
  <c r="I26" i="43" s="1"/>
  <c r="I33" i="43" s="1"/>
  <c r="I40" i="43" s="1"/>
  <c r="S18" i="43"/>
  <c r="S25" i="43" s="1"/>
  <c r="S32" i="43" s="1"/>
  <c r="S39" i="43" s="1"/>
  <c r="O18" i="43"/>
  <c r="O25" i="43" s="1"/>
  <c r="O32" i="43" s="1"/>
  <c r="O39" i="43" s="1"/>
  <c r="I18" i="43"/>
  <c r="I25" i="43" s="1"/>
  <c r="I32" i="43" s="1"/>
  <c r="I39" i="43" s="1"/>
  <c r="S17" i="43"/>
  <c r="S24" i="43" s="1"/>
  <c r="S31" i="43" s="1"/>
  <c r="S38" i="43" s="1"/>
  <c r="S45" i="43" s="1"/>
  <c r="O17" i="43"/>
  <c r="O24" i="43" s="1"/>
  <c r="O31" i="43" s="1"/>
  <c r="O38" i="43" s="1"/>
  <c r="O45" i="43" s="1"/>
  <c r="J17" i="43"/>
  <c r="J24" i="43" s="1"/>
  <c r="J31" i="43" s="1"/>
  <c r="J38" i="43" s="1"/>
  <c r="J45" i="43" s="1"/>
  <c r="I17" i="43"/>
  <c r="I24" i="43" s="1"/>
  <c r="I31" i="43" s="1"/>
  <c r="I38" i="43" s="1"/>
  <c r="I45" i="43" s="1"/>
  <c r="S16" i="43"/>
  <c r="S23" i="43" s="1"/>
  <c r="S30" i="43" s="1"/>
  <c r="S37" i="43" s="1"/>
  <c r="S44" i="43" s="1"/>
  <c r="O16" i="43"/>
  <c r="O23" i="43" s="1"/>
  <c r="O30" i="43" s="1"/>
  <c r="O37" i="43" s="1"/>
  <c r="O44" i="43" s="1"/>
  <c r="J16" i="43"/>
  <c r="J23" i="43" s="1"/>
  <c r="J30" i="43" s="1"/>
  <c r="J37" i="43" s="1"/>
  <c r="J44" i="43" s="1"/>
  <c r="I16" i="43"/>
  <c r="S15" i="43"/>
  <c r="S22" i="43" s="1"/>
  <c r="S29" i="43" s="1"/>
  <c r="S36" i="43" s="1"/>
  <c r="S43" i="43" s="1"/>
  <c r="O15" i="43"/>
  <c r="O22" i="43" s="1"/>
  <c r="O29" i="43" s="1"/>
  <c r="O36" i="43" s="1"/>
  <c r="O43" i="43" s="1"/>
  <c r="J15" i="43"/>
  <c r="J22" i="43" s="1"/>
  <c r="J29" i="43" s="1"/>
  <c r="J36" i="43" s="1"/>
  <c r="J43" i="43" s="1"/>
  <c r="I15" i="43"/>
  <c r="I22" i="43" s="1"/>
  <c r="I29" i="43" s="1"/>
  <c r="I36" i="43" s="1"/>
  <c r="I43" i="43" s="1"/>
  <c r="S14" i="43"/>
  <c r="S21" i="43" s="1"/>
  <c r="S28" i="43" s="1"/>
  <c r="S35" i="43" s="1"/>
  <c r="S42" i="43" s="1"/>
  <c r="O14" i="43"/>
  <c r="O21" i="43" s="1"/>
  <c r="O28" i="43" s="1"/>
  <c r="O35" i="43" s="1"/>
  <c r="O42" i="43" s="1"/>
  <c r="J14" i="43"/>
  <c r="J21" i="43" s="1"/>
  <c r="J28" i="43" s="1"/>
  <c r="J35" i="43" s="1"/>
  <c r="J42" i="43" s="1"/>
  <c r="I14" i="43"/>
  <c r="I21" i="43" s="1"/>
  <c r="I28" i="43" s="1"/>
  <c r="I35" i="43" s="1"/>
  <c r="I42" i="43" s="1"/>
  <c r="S13" i="43"/>
  <c r="S20" i="43" s="1"/>
  <c r="S27" i="43" s="1"/>
  <c r="S34" i="43" s="1"/>
  <c r="S41" i="43" s="1"/>
  <c r="O13" i="43"/>
  <c r="O20" i="43" s="1"/>
  <c r="O27" i="43" s="1"/>
  <c r="O34" i="43" s="1"/>
  <c r="O41" i="43" s="1"/>
  <c r="J13" i="43"/>
  <c r="J20" i="43" s="1"/>
  <c r="J27" i="43" s="1"/>
  <c r="J34" i="43" s="1"/>
  <c r="J41" i="43" s="1"/>
  <c r="I13" i="43"/>
  <c r="I20" i="43" s="1"/>
  <c r="I27" i="43" s="1"/>
  <c r="I34" i="43" s="1"/>
  <c r="I41" i="43" s="1"/>
  <c r="S12" i="43"/>
  <c r="S19" i="43" s="1"/>
  <c r="S26" i="43" s="1"/>
  <c r="S33" i="43" s="1"/>
  <c r="S40" i="43" s="1"/>
  <c r="O12" i="43"/>
  <c r="O19" i="43" s="1"/>
  <c r="O26" i="43" s="1"/>
  <c r="O33" i="43" s="1"/>
  <c r="O40" i="43" s="1"/>
  <c r="J12" i="43"/>
  <c r="J19" i="43" s="1"/>
  <c r="J26" i="43" s="1"/>
  <c r="J33" i="43" s="1"/>
  <c r="J40" i="43" s="1"/>
  <c r="I12" i="43"/>
  <c r="S11" i="43"/>
  <c r="O11" i="43"/>
  <c r="J11" i="43"/>
  <c r="J18" i="43" s="1"/>
  <c r="J25" i="43" s="1"/>
  <c r="J32" i="43" s="1"/>
  <c r="J39" i="43" s="1"/>
  <c r="I11" i="43"/>
  <c r="Z7" i="43"/>
  <c r="Z3" i="43"/>
  <c r="J26" i="42"/>
  <c r="J33" i="42" s="1"/>
  <c r="J40" i="42" s="1"/>
  <c r="I24" i="42"/>
  <c r="I31" i="42" s="1"/>
  <c r="I38" i="42" s="1"/>
  <c r="I45" i="42" s="1"/>
  <c r="I23" i="42"/>
  <c r="I30" i="42" s="1"/>
  <c r="I37" i="42" s="1"/>
  <c r="I44" i="42" s="1"/>
  <c r="N22" i="42"/>
  <c r="N29" i="42" s="1"/>
  <c r="N36" i="42" s="1"/>
  <c r="N43" i="42" s="1"/>
  <c r="I22" i="42"/>
  <c r="I29" i="42" s="1"/>
  <c r="I36" i="42" s="1"/>
  <c r="I43" i="42" s="1"/>
  <c r="J21" i="42"/>
  <c r="J28" i="42" s="1"/>
  <c r="J35" i="42" s="1"/>
  <c r="J42" i="42" s="1"/>
  <c r="N20" i="42"/>
  <c r="N27" i="42" s="1"/>
  <c r="N34" i="42" s="1"/>
  <c r="N41" i="42" s="1"/>
  <c r="N19" i="42"/>
  <c r="N26" i="42" s="1"/>
  <c r="N33" i="42" s="1"/>
  <c r="N40" i="42" s="1"/>
  <c r="J19" i="42"/>
  <c r="N18" i="42"/>
  <c r="N25" i="42" s="1"/>
  <c r="N32" i="42" s="1"/>
  <c r="N39" i="42" s="1"/>
  <c r="I18" i="42"/>
  <c r="I25" i="42" s="1"/>
  <c r="I32" i="42" s="1"/>
  <c r="I39" i="42" s="1"/>
  <c r="N17" i="42"/>
  <c r="N24" i="42" s="1"/>
  <c r="N31" i="42" s="1"/>
  <c r="N38" i="42" s="1"/>
  <c r="N45" i="42" s="1"/>
  <c r="J17" i="42"/>
  <c r="J24" i="42" s="1"/>
  <c r="J31" i="42" s="1"/>
  <c r="J38" i="42" s="1"/>
  <c r="J45" i="42" s="1"/>
  <c r="I17" i="42"/>
  <c r="N16" i="42"/>
  <c r="N23" i="42" s="1"/>
  <c r="N30" i="42" s="1"/>
  <c r="N37" i="42" s="1"/>
  <c r="N44" i="42" s="1"/>
  <c r="J16" i="42"/>
  <c r="J23" i="42" s="1"/>
  <c r="J30" i="42" s="1"/>
  <c r="J37" i="42" s="1"/>
  <c r="J44" i="42" s="1"/>
  <c r="I16" i="42"/>
  <c r="N15" i="42"/>
  <c r="J15" i="42"/>
  <c r="J22" i="42" s="1"/>
  <c r="J29" i="42" s="1"/>
  <c r="J36" i="42" s="1"/>
  <c r="J43" i="42" s="1"/>
  <c r="I15" i="42"/>
  <c r="N14" i="42"/>
  <c r="N21" i="42" s="1"/>
  <c r="N28" i="42" s="1"/>
  <c r="N35" i="42" s="1"/>
  <c r="N42" i="42" s="1"/>
  <c r="J14" i="42"/>
  <c r="I14" i="42"/>
  <c r="I21" i="42" s="1"/>
  <c r="I28" i="42" s="1"/>
  <c r="I35" i="42" s="1"/>
  <c r="I42" i="42" s="1"/>
  <c r="N13" i="42"/>
  <c r="J13" i="42"/>
  <c r="J20" i="42" s="1"/>
  <c r="J27" i="42" s="1"/>
  <c r="J34" i="42" s="1"/>
  <c r="J41" i="42" s="1"/>
  <c r="I13" i="42"/>
  <c r="I20" i="42" s="1"/>
  <c r="I27" i="42" s="1"/>
  <c r="I34" i="42" s="1"/>
  <c r="I41" i="42" s="1"/>
  <c r="N12" i="42"/>
  <c r="J12" i="42"/>
  <c r="I12" i="42"/>
  <c r="I19" i="42" s="1"/>
  <c r="I26" i="42" s="1"/>
  <c r="I33" i="42" s="1"/>
  <c r="I40" i="42" s="1"/>
  <c r="N11" i="42"/>
  <c r="J11" i="42"/>
  <c r="J18" i="42" s="1"/>
  <c r="J25" i="42" s="1"/>
  <c r="J32" i="42" s="1"/>
  <c r="J39" i="42" s="1"/>
  <c r="I11" i="42"/>
  <c r="T7" i="42"/>
  <c r="O102" i="10"/>
  <c r="O2" i="10"/>
  <c r="O2" i="10" a="1"/>
  <c r="N2" i="10"/>
  <c r="N2" i="10" a="1"/>
  <c r="M2" i="10"/>
  <c r="M2" i="10" a="1"/>
  <c r="N103" i="11"/>
  <c r="M103" i="11"/>
  <c r="L103" i="11"/>
  <c r="K103" i="11"/>
  <c r="J103" i="11"/>
  <c r="I103" i="11"/>
  <c r="H103" i="11"/>
  <c r="N102" i="11"/>
  <c r="M102" i="11"/>
  <c r="L102" i="11"/>
  <c r="K102" i="11"/>
  <c r="J102" i="11"/>
  <c r="I102" i="11"/>
  <c r="H102" i="11"/>
  <c r="N101" i="11"/>
  <c r="M101" i="11"/>
  <c r="L101" i="11"/>
  <c r="K101" i="11"/>
  <c r="J101" i="11"/>
  <c r="I101" i="11"/>
  <c r="H101" i="11"/>
  <c r="N100" i="11"/>
  <c r="M100" i="11"/>
  <c r="L100" i="11"/>
  <c r="K100" i="11"/>
  <c r="J100" i="11"/>
  <c r="I100" i="11"/>
  <c r="H100" i="11"/>
  <c r="N99" i="11"/>
  <c r="M99" i="11"/>
  <c r="L99" i="11"/>
  <c r="K99" i="11"/>
  <c r="J99" i="11"/>
  <c r="I99" i="11"/>
  <c r="H99" i="11"/>
  <c r="N98" i="11"/>
  <c r="M98" i="11"/>
  <c r="L98" i="11"/>
  <c r="K98" i="11"/>
  <c r="J98" i="11"/>
  <c r="I98" i="11"/>
  <c r="H98" i="11"/>
  <c r="N97" i="11"/>
  <c r="M97" i="11"/>
  <c r="L97" i="11"/>
  <c r="K97" i="11"/>
  <c r="J97" i="11"/>
  <c r="I97" i="11"/>
  <c r="H97" i="11"/>
  <c r="N96" i="11"/>
  <c r="M96" i="11"/>
  <c r="L96" i="11"/>
  <c r="K96" i="11"/>
  <c r="J96" i="11"/>
  <c r="I96" i="11"/>
  <c r="H96" i="11"/>
  <c r="N95" i="11"/>
  <c r="M95" i="11"/>
  <c r="L95" i="11"/>
  <c r="K95" i="11"/>
  <c r="J95" i="11"/>
  <c r="I95" i="11"/>
  <c r="H95" i="11"/>
  <c r="N94" i="11"/>
  <c r="M94" i="11"/>
  <c r="L94" i="11"/>
  <c r="K94" i="11"/>
  <c r="J94" i="11"/>
  <c r="I94" i="11"/>
  <c r="H94" i="11"/>
  <c r="N93" i="11"/>
  <c r="M93" i="11"/>
  <c r="L93" i="11"/>
  <c r="K93" i="11"/>
  <c r="J93" i="11"/>
  <c r="I93" i="11"/>
  <c r="H93" i="11"/>
  <c r="N92" i="11"/>
  <c r="M92" i="11"/>
  <c r="L92" i="11"/>
  <c r="K92" i="11"/>
  <c r="J92" i="11"/>
  <c r="I92" i="11"/>
  <c r="H92" i="11"/>
  <c r="N91" i="11"/>
  <c r="M91" i="11"/>
  <c r="L91" i="11"/>
  <c r="K91" i="11"/>
  <c r="J91" i="11"/>
  <c r="I91" i="11"/>
  <c r="H91" i="11"/>
  <c r="N90" i="11"/>
  <c r="M90" i="11"/>
  <c r="L90" i="11"/>
  <c r="K90" i="11"/>
  <c r="J90" i="11"/>
  <c r="I90" i="11"/>
  <c r="H90" i="11"/>
  <c r="N89" i="11"/>
  <c r="M89" i="11"/>
  <c r="L89" i="11"/>
  <c r="K89" i="11"/>
  <c r="J89" i="11"/>
  <c r="I89" i="11"/>
  <c r="H89" i="11"/>
  <c r="N88" i="11"/>
  <c r="M88" i="11"/>
  <c r="L88" i="11"/>
  <c r="K88" i="11"/>
  <c r="J88" i="11"/>
  <c r="I88" i="11"/>
  <c r="H88" i="11"/>
  <c r="N87" i="11"/>
  <c r="M87" i="11"/>
  <c r="L87" i="11"/>
  <c r="K87" i="11"/>
  <c r="J87" i="11"/>
  <c r="I87" i="11"/>
  <c r="H87" i="11"/>
  <c r="N86" i="11"/>
  <c r="M86" i="11"/>
  <c r="L86" i="11"/>
  <c r="K86" i="11"/>
  <c r="J86" i="11"/>
  <c r="I86" i="11"/>
  <c r="H86" i="11"/>
  <c r="N85" i="11"/>
  <c r="M85" i="11"/>
  <c r="L85" i="11"/>
  <c r="K85" i="11"/>
  <c r="J85" i="11"/>
  <c r="I85" i="11"/>
  <c r="H85" i="11"/>
  <c r="N84" i="11"/>
  <c r="M84" i="11"/>
  <c r="L84" i="11"/>
  <c r="K84" i="11"/>
  <c r="J84" i="11"/>
  <c r="I84" i="11"/>
  <c r="H84" i="11"/>
  <c r="N83" i="11"/>
  <c r="M83" i="11"/>
  <c r="L83" i="11"/>
  <c r="K83" i="11"/>
  <c r="J83" i="11"/>
  <c r="I83" i="11"/>
  <c r="H83" i="11"/>
  <c r="N82" i="11"/>
  <c r="M82" i="11"/>
  <c r="L82" i="11"/>
  <c r="K82" i="11"/>
  <c r="J82" i="11"/>
  <c r="I82" i="11"/>
  <c r="H82" i="11"/>
  <c r="N81" i="11"/>
  <c r="M81" i="11"/>
  <c r="L81" i="11"/>
  <c r="K81" i="11"/>
  <c r="J81" i="11"/>
  <c r="I81" i="11"/>
  <c r="H81" i="11"/>
  <c r="N80" i="11"/>
  <c r="M80" i="11"/>
  <c r="L80" i="11"/>
  <c r="K80" i="11"/>
  <c r="J80" i="11"/>
  <c r="I80" i="11"/>
  <c r="H80" i="11"/>
  <c r="N79" i="11"/>
  <c r="M79" i="11"/>
  <c r="L79" i="11"/>
  <c r="K79" i="11"/>
  <c r="J79" i="11"/>
  <c r="I79" i="11"/>
  <c r="H79" i="11"/>
  <c r="N78" i="11"/>
  <c r="M78" i="11"/>
  <c r="L78" i="11"/>
  <c r="K78" i="11"/>
  <c r="J78" i="11"/>
  <c r="I78" i="11"/>
  <c r="H78" i="11"/>
  <c r="N77" i="11"/>
  <c r="M77" i="11"/>
  <c r="L77" i="11"/>
  <c r="K77" i="11"/>
  <c r="J77" i="11"/>
  <c r="I77" i="11"/>
  <c r="H77" i="11"/>
  <c r="N76" i="11"/>
  <c r="M76" i="11"/>
  <c r="L76" i="11"/>
  <c r="K76" i="11"/>
  <c r="J76" i="11"/>
  <c r="I76" i="11"/>
  <c r="H76" i="11"/>
  <c r="N75" i="11"/>
  <c r="M75" i="11"/>
  <c r="L75" i="11"/>
  <c r="K75" i="11"/>
  <c r="J75" i="11"/>
  <c r="I75" i="11"/>
  <c r="H75" i="11"/>
  <c r="N74" i="11"/>
  <c r="M74" i="11"/>
  <c r="L74" i="11"/>
  <c r="K74" i="11"/>
  <c r="J74" i="11"/>
  <c r="I74" i="11"/>
  <c r="H74" i="11"/>
  <c r="N73" i="11"/>
  <c r="M73" i="11"/>
  <c r="L73" i="11"/>
  <c r="K73" i="11"/>
  <c r="J73" i="11"/>
  <c r="I73" i="11"/>
  <c r="H73" i="11"/>
  <c r="N72" i="11"/>
  <c r="M72" i="11"/>
  <c r="L72" i="11"/>
  <c r="K72" i="11"/>
  <c r="J72" i="11"/>
  <c r="I72" i="11"/>
  <c r="H72" i="11"/>
  <c r="N71" i="11"/>
  <c r="M71" i="11"/>
  <c r="L71" i="11"/>
  <c r="K71" i="11"/>
  <c r="J71" i="11"/>
  <c r="I71" i="11"/>
  <c r="H71" i="11"/>
  <c r="N70" i="11"/>
  <c r="M70" i="11"/>
  <c r="L70" i="11"/>
  <c r="K70" i="11"/>
  <c r="J70" i="11"/>
  <c r="I70" i="11"/>
  <c r="H70" i="11"/>
  <c r="N69" i="11"/>
  <c r="M69" i="11"/>
  <c r="L69" i="11"/>
  <c r="K69" i="11"/>
  <c r="J69" i="11"/>
  <c r="I69" i="11"/>
  <c r="H69" i="11"/>
  <c r="N68" i="11"/>
  <c r="M68" i="11"/>
  <c r="L68" i="11"/>
  <c r="K68" i="11"/>
  <c r="J68" i="11"/>
  <c r="I68" i="11"/>
  <c r="H68" i="11"/>
  <c r="N67" i="11"/>
  <c r="M67" i="11"/>
  <c r="L67" i="11"/>
  <c r="K67" i="11"/>
  <c r="J67" i="11"/>
  <c r="I67" i="11"/>
  <c r="H67" i="11"/>
  <c r="N66" i="11"/>
  <c r="M66" i="11"/>
  <c r="L66" i="11"/>
  <c r="K66" i="11"/>
  <c r="J66" i="11"/>
  <c r="I66" i="11"/>
  <c r="H66" i="11"/>
  <c r="N65" i="11"/>
  <c r="M65" i="11"/>
  <c r="L65" i="11"/>
  <c r="K65" i="11"/>
  <c r="J65" i="11"/>
  <c r="I65" i="11"/>
  <c r="H65" i="11"/>
  <c r="N64" i="11"/>
  <c r="M64" i="11"/>
  <c r="L64" i="11"/>
  <c r="K64" i="11"/>
  <c r="J64" i="11"/>
  <c r="I64" i="11"/>
  <c r="H64" i="11"/>
  <c r="N63" i="11"/>
  <c r="M63" i="11"/>
  <c r="L63" i="11"/>
  <c r="K63" i="11"/>
  <c r="J63" i="11"/>
  <c r="I63" i="11"/>
  <c r="H63" i="11"/>
  <c r="N62" i="11"/>
  <c r="M62" i="11"/>
  <c r="L62" i="11"/>
  <c r="K62" i="11"/>
  <c r="J62" i="11"/>
  <c r="I62" i="11"/>
  <c r="H62" i="11"/>
  <c r="N61" i="11"/>
  <c r="M61" i="11"/>
  <c r="L61" i="11"/>
  <c r="K61" i="11"/>
  <c r="J61" i="11"/>
  <c r="I61" i="11"/>
  <c r="H61" i="11"/>
  <c r="N60" i="11"/>
  <c r="M60" i="11"/>
  <c r="L60" i="11"/>
  <c r="K60" i="11"/>
  <c r="J60" i="11"/>
  <c r="I60" i="11"/>
  <c r="H60" i="11"/>
  <c r="N59" i="11"/>
  <c r="M59" i="11"/>
  <c r="L59" i="11"/>
  <c r="K59" i="11"/>
  <c r="J59" i="11"/>
  <c r="I59" i="11"/>
  <c r="H59" i="11"/>
  <c r="N58" i="11"/>
  <c r="M58" i="11"/>
  <c r="L58" i="11"/>
  <c r="K58" i="11"/>
  <c r="J58" i="11"/>
  <c r="I58" i="11"/>
  <c r="H58" i="11"/>
  <c r="N57" i="11"/>
  <c r="M57" i="11"/>
  <c r="L57" i="11"/>
  <c r="K57" i="11"/>
  <c r="J57" i="11"/>
  <c r="I57" i="11"/>
  <c r="H57" i="11"/>
  <c r="N56" i="11"/>
  <c r="M56" i="11"/>
  <c r="L56" i="11"/>
  <c r="K56" i="11"/>
  <c r="J56" i="11"/>
  <c r="I56" i="11"/>
  <c r="H56" i="11"/>
  <c r="N55" i="11"/>
  <c r="M55" i="11"/>
  <c r="L55" i="11"/>
  <c r="K55" i="11"/>
  <c r="J55" i="11"/>
  <c r="I55" i="11"/>
  <c r="H55" i="11"/>
  <c r="N54" i="11"/>
  <c r="M54" i="11"/>
  <c r="L54" i="11"/>
  <c r="K54" i="11"/>
  <c r="J54" i="11"/>
  <c r="I54" i="11"/>
  <c r="H54" i="11"/>
  <c r="N53" i="11"/>
  <c r="M53" i="11"/>
  <c r="L53" i="11"/>
  <c r="K53" i="11"/>
  <c r="J53" i="11"/>
  <c r="I53" i="11"/>
  <c r="H53" i="11"/>
  <c r="N52" i="11"/>
  <c r="M52" i="11"/>
  <c r="L52" i="11"/>
  <c r="K52" i="11"/>
  <c r="J52" i="11"/>
  <c r="I52" i="11"/>
  <c r="H52" i="11"/>
  <c r="N51" i="11"/>
  <c r="M51" i="11"/>
  <c r="L51" i="11"/>
  <c r="K51" i="11"/>
  <c r="J51" i="11"/>
  <c r="I51" i="11"/>
  <c r="H51" i="11"/>
  <c r="N50" i="11"/>
  <c r="M50" i="11"/>
  <c r="L50" i="11"/>
  <c r="K50" i="11"/>
  <c r="J50" i="11"/>
  <c r="I50" i="11"/>
  <c r="H50" i="11"/>
  <c r="N49" i="11"/>
  <c r="M49" i="11"/>
  <c r="L49" i="11"/>
  <c r="K49" i="11"/>
  <c r="J49" i="11"/>
  <c r="I49" i="11"/>
  <c r="H49" i="11"/>
  <c r="N48" i="11"/>
  <c r="M48" i="11"/>
  <c r="L48" i="11"/>
  <c r="K48" i="11"/>
  <c r="J48" i="11"/>
  <c r="I48" i="11"/>
  <c r="H48" i="11"/>
  <c r="N47" i="11"/>
  <c r="M47" i="11"/>
  <c r="L47" i="11"/>
  <c r="K47" i="11"/>
  <c r="J47" i="11"/>
  <c r="I47" i="11"/>
  <c r="H47" i="11"/>
  <c r="N46" i="11"/>
  <c r="M46" i="11"/>
  <c r="L46" i="11"/>
  <c r="K46" i="11"/>
  <c r="J46" i="11"/>
  <c r="I46" i="11"/>
  <c r="H46" i="11"/>
  <c r="N45" i="11"/>
  <c r="M45" i="11"/>
  <c r="L45" i="11"/>
  <c r="K45" i="11"/>
  <c r="J45" i="11"/>
  <c r="I45" i="11"/>
  <c r="H45" i="11"/>
  <c r="N44" i="11"/>
  <c r="M44" i="11"/>
  <c r="L44" i="11"/>
  <c r="K44" i="11"/>
  <c r="J44" i="11"/>
  <c r="I44" i="11"/>
  <c r="H44" i="11"/>
  <c r="N43" i="11"/>
  <c r="M43" i="11"/>
  <c r="L43" i="11"/>
  <c r="K43" i="11"/>
  <c r="J43" i="11"/>
  <c r="I43" i="11"/>
  <c r="H43" i="11"/>
  <c r="N42" i="11"/>
  <c r="M42" i="11"/>
  <c r="L42" i="11"/>
  <c r="K42" i="11"/>
  <c r="J42" i="11"/>
  <c r="I42" i="11"/>
  <c r="H42" i="11"/>
  <c r="N41" i="11"/>
  <c r="M41" i="11"/>
  <c r="L41" i="11"/>
  <c r="K41" i="11"/>
  <c r="J41" i="11"/>
  <c r="I41" i="11"/>
  <c r="H41" i="11"/>
  <c r="N40" i="11"/>
  <c r="M40" i="11"/>
  <c r="L40" i="11"/>
  <c r="K40" i="11"/>
  <c r="J40" i="11"/>
  <c r="I40" i="11"/>
  <c r="H40" i="11"/>
  <c r="N39" i="11"/>
  <c r="M39" i="11"/>
  <c r="L39" i="11"/>
  <c r="K39" i="11"/>
  <c r="J39" i="11"/>
  <c r="I39" i="11"/>
  <c r="H39" i="11"/>
  <c r="N38" i="11"/>
  <c r="M38" i="11"/>
  <c r="L38" i="11"/>
  <c r="K38" i="11"/>
  <c r="J38" i="11"/>
  <c r="I38" i="11"/>
  <c r="H38" i="11"/>
  <c r="N37" i="11"/>
  <c r="M37" i="11"/>
  <c r="L37" i="11"/>
  <c r="K37" i="11"/>
  <c r="J37" i="11"/>
  <c r="I37" i="11"/>
  <c r="H37" i="11"/>
  <c r="N36" i="11"/>
  <c r="M36" i="11"/>
  <c r="L36" i="11"/>
  <c r="K36" i="11"/>
  <c r="J36" i="11"/>
  <c r="I36" i="11"/>
  <c r="H36" i="11"/>
  <c r="N35" i="11"/>
  <c r="M35" i="11"/>
  <c r="L35" i="11"/>
  <c r="K35" i="11"/>
  <c r="J35" i="11"/>
  <c r="I35" i="11"/>
  <c r="H35" i="11"/>
  <c r="N34" i="11"/>
  <c r="M34" i="11"/>
  <c r="L34" i="11"/>
  <c r="K34" i="11"/>
  <c r="J34" i="11"/>
  <c r="I34" i="11"/>
  <c r="H34" i="11"/>
  <c r="N33" i="11"/>
  <c r="M33" i="11"/>
  <c r="L33" i="11"/>
  <c r="K33" i="11"/>
  <c r="J33" i="11"/>
  <c r="I33" i="11"/>
  <c r="H33" i="11"/>
  <c r="N32" i="11"/>
  <c r="M32" i="11"/>
  <c r="L32" i="11"/>
  <c r="K32" i="11"/>
  <c r="J32" i="11"/>
  <c r="I32" i="11"/>
  <c r="H32" i="11"/>
  <c r="N31" i="11"/>
  <c r="M31" i="11"/>
  <c r="L31" i="11"/>
  <c r="K31" i="11"/>
  <c r="J31" i="11"/>
  <c r="I31" i="11"/>
  <c r="H31" i="11"/>
  <c r="N30" i="11"/>
  <c r="M30" i="11"/>
  <c r="L30" i="11"/>
  <c r="K30" i="11"/>
  <c r="J30" i="11"/>
  <c r="I30" i="11"/>
  <c r="H30" i="11"/>
  <c r="N29" i="11"/>
  <c r="M29" i="11"/>
  <c r="L29" i="11"/>
  <c r="K29" i="11"/>
  <c r="J29" i="11"/>
  <c r="I29" i="11"/>
  <c r="H29" i="11"/>
  <c r="N28" i="11"/>
  <c r="M28" i="11"/>
  <c r="L28" i="11"/>
  <c r="K28" i="11"/>
  <c r="J28" i="11"/>
  <c r="I28" i="11"/>
  <c r="H28" i="11"/>
  <c r="N27" i="11"/>
  <c r="M27" i="11"/>
  <c r="L27" i="11"/>
  <c r="K27" i="11"/>
  <c r="J27" i="11"/>
  <c r="I27" i="11"/>
  <c r="H27" i="11"/>
  <c r="N26" i="11"/>
  <c r="M26" i="11"/>
  <c r="L26" i="11"/>
  <c r="K26" i="11"/>
  <c r="J26" i="11"/>
  <c r="I26" i="11"/>
  <c r="H26" i="11"/>
  <c r="N25" i="11"/>
  <c r="M25" i="11"/>
  <c r="L25" i="11"/>
  <c r="K25" i="11"/>
  <c r="J25" i="11"/>
  <c r="I25" i="11"/>
  <c r="H25" i="11"/>
  <c r="N24" i="11"/>
  <c r="M24" i="11"/>
  <c r="L24" i="11"/>
  <c r="K24" i="11"/>
  <c r="J24" i="11"/>
  <c r="I24" i="11"/>
  <c r="H24" i="11"/>
  <c r="N23" i="11"/>
  <c r="M23" i="11"/>
  <c r="L23" i="11"/>
  <c r="K23" i="11"/>
  <c r="J23" i="11"/>
  <c r="I23" i="11"/>
  <c r="H23" i="11"/>
  <c r="N22" i="11"/>
  <c r="M22" i="11"/>
  <c r="L22" i="11"/>
  <c r="K22" i="11"/>
  <c r="J22" i="11"/>
  <c r="I22" i="11"/>
  <c r="H22" i="11"/>
  <c r="N21" i="11"/>
  <c r="M21" i="11"/>
  <c r="L21" i="11"/>
  <c r="K21" i="11"/>
  <c r="J21" i="11"/>
  <c r="I21" i="11"/>
  <c r="H21" i="11"/>
  <c r="N20" i="11"/>
  <c r="M20" i="11"/>
  <c r="L20" i="11"/>
  <c r="K20" i="11"/>
  <c r="J20" i="11"/>
  <c r="I20" i="11"/>
  <c r="H20" i="11"/>
  <c r="N19" i="11"/>
  <c r="M19" i="11"/>
  <c r="L19" i="11"/>
  <c r="K19" i="11"/>
  <c r="J19" i="11"/>
  <c r="I19" i="11"/>
  <c r="H19" i="11"/>
  <c r="N18" i="11"/>
  <c r="M18" i="11"/>
  <c r="L18" i="11"/>
  <c r="K18" i="11"/>
  <c r="J18" i="11"/>
  <c r="I18" i="11"/>
  <c r="H18" i="11"/>
  <c r="N17" i="11"/>
  <c r="M17" i="11"/>
  <c r="L17" i="11"/>
  <c r="K17" i="11"/>
  <c r="J17" i="11"/>
  <c r="I17" i="11"/>
  <c r="H17" i="11"/>
  <c r="N16" i="11"/>
  <c r="M16" i="11"/>
  <c r="L16" i="11"/>
  <c r="K16" i="11"/>
  <c r="J16" i="11"/>
  <c r="I16" i="11"/>
  <c r="H16" i="11"/>
  <c r="N15" i="11"/>
  <c r="M15" i="11"/>
  <c r="L15" i="11"/>
  <c r="K15" i="11"/>
  <c r="J15" i="11"/>
  <c r="I15" i="11"/>
  <c r="H15" i="11"/>
  <c r="N14" i="11"/>
  <c r="M14" i="11"/>
  <c r="L14" i="11"/>
  <c r="K14" i="11"/>
  <c r="J14" i="11"/>
  <c r="I14" i="11"/>
  <c r="H14" i="11"/>
  <c r="N13" i="11"/>
  <c r="M13" i="11"/>
  <c r="L13" i="11"/>
  <c r="K13" i="11"/>
  <c r="J13" i="11"/>
  <c r="N12" i="11"/>
  <c r="M12" i="11"/>
  <c r="L12" i="11"/>
  <c r="K12" i="11"/>
  <c r="J12" i="11"/>
  <c r="N11" i="11"/>
  <c r="M11" i="11"/>
  <c r="L11" i="11"/>
  <c r="K11" i="11"/>
  <c r="J11" i="11"/>
  <c r="N10" i="11"/>
  <c r="M10" i="11"/>
  <c r="L10" i="11"/>
  <c r="K10" i="11"/>
  <c r="J10" i="11"/>
  <c r="N9" i="11"/>
  <c r="M9" i="11"/>
  <c r="L9" i="11"/>
  <c r="K9" i="11"/>
  <c r="J9" i="11"/>
  <c r="N8" i="11"/>
  <c r="M8" i="11"/>
  <c r="L8" i="11"/>
  <c r="K8" i="11"/>
  <c r="J8" i="11"/>
  <c r="N7" i="11"/>
  <c r="M7" i="11"/>
  <c r="L7" i="11"/>
  <c r="K7" i="11"/>
  <c r="J7" i="11"/>
  <c r="N6" i="11"/>
  <c r="M6" i="11"/>
  <c r="L6" i="11"/>
  <c r="K6" i="11"/>
  <c r="J6" i="11"/>
  <c r="N5" i="11"/>
  <c r="M5" i="11"/>
  <c r="L5" i="11"/>
  <c r="K5" i="11"/>
  <c r="J5" i="11"/>
  <c r="Q4" i="11"/>
  <c r="N4" i="11"/>
  <c r="M4" i="11"/>
  <c r="L4" i="11"/>
  <c r="K4" i="11"/>
  <c r="J4" i="11"/>
  <c r="G4" i="11"/>
  <c r="G4" i="11" a="1"/>
  <c r="Q3" i="11"/>
  <c r="X50" i="39"/>
  <c r="X49" i="39"/>
  <c r="X48" i="39"/>
  <c r="X47" i="39"/>
  <c r="X46" i="39"/>
  <c r="X45" i="39"/>
  <c r="W45" i="39"/>
  <c r="V45" i="39"/>
  <c r="T45" i="39"/>
  <c r="S45" i="39"/>
  <c r="R45" i="39"/>
  <c r="P45" i="39"/>
  <c r="O45" i="39"/>
  <c r="N45" i="39"/>
  <c r="L45" i="39"/>
  <c r="K45" i="39"/>
  <c r="J45" i="39"/>
  <c r="I45" i="39"/>
  <c r="X44" i="39"/>
  <c r="W44" i="39"/>
  <c r="V44" i="39"/>
  <c r="T44" i="39"/>
  <c r="S44" i="39"/>
  <c r="R44" i="39"/>
  <c r="P44" i="39"/>
  <c r="O44" i="39"/>
  <c r="N44" i="39"/>
  <c r="L44" i="39"/>
  <c r="K44" i="39"/>
  <c r="J44" i="39"/>
  <c r="I44" i="39"/>
  <c r="W43" i="39"/>
  <c r="V43" i="39"/>
  <c r="T43" i="39"/>
  <c r="S43" i="39"/>
  <c r="R43" i="39"/>
  <c r="P43" i="39"/>
  <c r="O43" i="39"/>
  <c r="N43" i="39"/>
  <c r="L43" i="39"/>
  <c r="K43" i="39"/>
  <c r="J43" i="39"/>
  <c r="I43" i="39"/>
  <c r="X42" i="39"/>
  <c r="W42" i="39"/>
  <c r="V42" i="39"/>
  <c r="T42" i="39"/>
  <c r="S42" i="39"/>
  <c r="R42" i="39"/>
  <c r="P42" i="39"/>
  <c r="O42" i="39"/>
  <c r="N42" i="39"/>
  <c r="L42" i="39"/>
  <c r="K42" i="39"/>
  <c r="J42" i="39"/>
  <c r="I42" i="39"/>
  <c r="X41" i="39"/>
  <c r="W41" i="39"/>
  <c r="V41" i="39"/>
  <c r="T41" i="39"/>
  <c r="S41" i="39"/>
  <c r="R41" i="39"/>
  <c r="P41" i="39"/>
  <c r="O41" i="39"/>
  <c r="N41" i="39"/>
  <c r="L41" i="39"/>
  <c r="K41" i="39"/>
  <c r="J41" i="39"/>
  <c r="I41" i="39"/>
  <c r="X40" i="39"/>
  <c r="W40" i="39"/>
  <c r="V40" i="39"/>
  <c r="T40" i="39"/>
  <c r="S40" i="39"/>
  <c r="R40" i="39"/>
  <c r="P40" i="39"/>
  <c r="O40" i="39"/>
  <c r="N40" i="39"/>
  <c r="L40" i="39"/>
  <c r="K40" i="39"/>
  <c r="J40" i="39"/>
  <c r="I40" i="39"/>
  <c r="X39" i="39"/>
  <c r="W39" i="39"/>
  <c r="V39" i="39"/>
  <c r="T39" i="39"/>
  <c r="S39" i="39"/>
  <c r="R39" i="39"/>
  <c r="P39" i="39"/>
  <c r="O39" i="39"/>
  <c r="N39" i="39"/>
  <c r="L39" i="39"/>
  <c r="K39" i="39"/>
  <c r="J39" i="39"/>
  <c r="I39" i="39"/>
  <c r="X38" i="39"/>
  <c r="W38" i="39"/>
  <c r="V38" i="39"/>
  <c r="T38" i="39"/>
  <c r="S38" i="39"/>
  <c r="R38" i="39"/>
  <c r="P38" i="39"/>
  <c r="O38" i="39"/>
  <c r="N38" i="39"/>
  <c r="L38" i="39"/>
  <c r="K38" i="39"/>
  <c r="J38" i="39"/>
  <c r="I38" i="39"/>
  <c r="X37" i="39"/>
  <c r="W37" i="39"/>
  <c r="V37" i="39"/>
  <c r="T37" i="39"/>
  <c r="S37" i="39"/>
  <c r="R37" i="39"/>
  <c r="P37" i="39"/>
  <c r="O37" i="39"/>
  <c r="N37" i="39"/>
  <c r="L37" i="39"/>
  <c r="K37" i="39"/>
  <c r="J37" i="39"/>
  <c r="I37" i="39"/>
  <c r="X36" i="39"/>
  <c r="W36" i="39"/>
  <c r="V36" i="39"/>
  <c r="T36" i="39"/>
  <c r="S36" i="39"/>
  <c r="R36" i="39"/>
  <c r="P36" i="39"/>
  <c r="O36" i="39"/>
  <c r="N36" i="39"/>
  <c r="L36" i="39"/>
  <c r="K36" i="39"/>
  <c r="J36" i="39"/>
  <c r="I36" i="39"/>
  <c r="W35" i="39"/>
  <c r="V35" i="39"/>
  <c r="T35" i="39"/>
  <c r="S35" i="39"/>
  <c r="R35" i="39"/>
  <c r="P35" i="39"/>
  <c r="O35" i="39"/>
  <c r="N35" i="39"/>
  <c r="L35" i="39"/>
  <c r="K35" i="39"/>
  <c r="J35" i="39"/>
  <c r="I35" i="39"/>
  <c r="X34" i="39"/>
  <c r="W34" i="39"/>
  <c r="V34" i="39"/>
  <c r="T34" i="39"/>
  <c r="S34" i="39"/>
  <c r="R34" i="39"/>
  <c r="P34" i="39"/>
  <c r="O34" i="39"/>
  <c r="N34" i="39"/>
  <c r="L34" i="39"/>
  <c r="K34" i="39"/>
  <c r="J34" i="39"/>
  <c r="I34" i="39"/>
  <c r="X33" i="39"/>
  <c r="W33" i="39"/>
  <c r="V33" i="39"/>
  <c r="T33" i="39"/>
  <c r="S33" i="39"/>
  <c r="R33" i="39"/>
  <c r="P33" i="39"/>
  <c r="O33" i="39"/>
  <c r="N33" i="39"/>
  <c r="L33" i="39"/>
  <c r="K33" i="39"/>
  <c r="J33" i="39"/>
  <c r="I33" i="39"/>
  <c r="X32" i="39"/>
  <c r="W32" i="39"/>
  <c r="V32" i="39"/>
  <c r="T32" i="39"/>
  <c r="S32" i="39"/>
  <c r="R32" i="39"/>
  <c r="P32" i="39"/>
  <c r="O32" i="39"/>
  <c r="N32" i="39"/>
  <c r="L32" i="39"/>
  <c r="K32" i="39"/>
  <c r="J32" i="39"/>
  <c r="I32" i="39"/>
  <c r="X31" i="39"/>
  <c r="W31" i="39"/>
  <c r="V31" i="39"/>
  <c r="T31" i="39"/>
  <c r="S31" i="39"/>
  <c r="R31" i="39"/>
  <c r="P31" i="39"/>
  <c r="O31" i="39"/>
  <c r="N31" i="39"/>
  <c r="L31" i="39"/>
  <c r="K31" i="39"/>
  <c r="J31" i="39"/>
  <c r="I31" i="39"/>
  <c r="X30" i="39"/>
  <c r="W30" i="39"/>
  <c r="V30" i="39"/>
  <c r="T30" i="39"/>
  <c r="S30" i="39"/>
  <c r="R30" i="39"/>
  <c r="P30" i="39"/>
  <c r="O30" i="39"/>
  <c r="N30" i="39"/>
  <c r="L30" i="39"/>
  <c r="K30" i="39"/>
  <c r="J30" i="39"/>
  <c r="I30" i="39"/>
  <c r="X29" i="39"/>
  <c r="W29" i="39"/>
  <c r="V29" i="39"/>
  <c r="T29" i="39"/>
  <c r="S29" i="39"/>
  <c r="R29" i="39"/>
  <c r="P29" i="39"/>
  <c r="O29" i="39"/>
  <c r="N29" i="39"/>
  <c r="L29" i="39"/>
  <c r="K29" i="39"/>
  <c r="J29" i="39"/>
  <c r="I29" i="39"/>
  <c r="X28" i="39"/>
  <c r="W28" i="39"/>
  <c r="V28" i="39"/>
  <c r="T28" i="39"/>
  <c r="S28" i="39"/>
  <c r="R28" i="39"/>
  <c r="P28" i="39"/>
  <c r="O28" i="39"/>
  <c r="N28" i="39"/>
  <c r="L28" i="39"/>
  <c r="K28" i="39"/>
  <c r="J28" i="39"/>
  <c r="I28" i="39"/>
  <c r="W27" i="39"/>
  <c r="V27" i="39"/>
  <c r="T27" i="39"/>
  <c r="S27" i="39"/>
  <c r="R27" i="39"/>
  <c r="P27" i="39"/>
  <c r="O27" i="39"/>
  <c r="N27" i="39"/>
  <c r="L27" i="39"/>
  <c r="K27" i="39"/>
  <c r="J27" i="39"/>
  <c r="I27" i="39"/>
  <c r="X26" i="39"/>
  <c r="W26" i="39"/>
  <c r="V26" i="39"/>
  <c r="T26" i="39"/>
  <c r="S26" i="39"/>
  <c r="R26" i="39"/>
  <c r="P26" i="39"/>
  <c r="O26" i="39"/>
  <c r="N26" i="39"/>
  <c r="L26" i="39"/>
  <c r="K26" i="39"/>
  <c r="J26" i="39"/>
  <c r="I26" i="39"/>
  <c r="X25" i="39"/>
  <c r="W25" i="39"/>
  <c r="V25" i="39"/>
  <c r="T25" i="39"/>
  <c r="S25" i="39"/>
  <c r="R25" i="39"/>
  <c r="P25" i="39"/>
  <c r="O25" i="39"/>
  <c r="N25" i="39"/>
  <c r="L25" i="39"/>
  <c r="K25" i="39"/>
  <c r="J25" i="39"/>
  <c r="I25" i="39"/>
  <c r="X24" i="39"/>
  <c r="W24" i="39"/>
  <c r="V24" i="39"/>
  <c r="T24" i="39"/>
  <c r="S24" i="39"/>
  <c r="R24" i="39"/>
  <c r="P24" i="39"/>
  <c r="O24" i="39"/>
  <c r="N24" i="39"/>
  <c r="L24" i="39"/>
  <c r="K24" i="39"/>
  <c r="J24" i="39"/>
  <c r="I24" i="39"/>
  <c r="X23" i="39"/>
  <c r="W23" i="39"/>
  <c r="V23" i="39"/>
  <c r="T23" i="39"/>
  <c r="S23" i="39"/>
  <c r="R23" i="39"/>
  <c r="P23" i="39"/>
  <c r="O23" i="39"/>
  <c r="N23" i="39"/>
  <c r="L23" i="39"/>
  <c r="K23" i="39"/>
  <c r="J23" i="39"/>
  <c r="I23" i="39"/>
  <c r="X22" i="39"/>
  <c r="W22" i="39"/>
  <c r="V22" i="39"/>
  <c r="T22" i="39"/>
  <c r="S22" i="39"/>
  <c r="R22" i="39"/>
  <c r="P22" i="39"/>
  <c r="O22" i="39"/>
  <c r="N22" i="39"/>
  <c r="L22" i="39"/>
  <c r="K22" i="39"/>
  <c r="J22" i="39"/>
  <c r="I22" i="39"/>
  <c r="X21" i="39"/>
  <c r="W21" i="39"/>
  <c r="V21" i="39"/>
  <c r="T21" i="39"/>
  <c r="S21" i="39"/>
  <c r="R21" i="39"/>
  <c r="P21" i="39"/>
  <c r="O21" i="39"/>
  <c r="N21" i="39"/>
  <c r="L21" i="39"/>
  <c r="K21" i="39"/>
  <c r="J21" i="39"/>
  <c r="I21" i="39"/>
  <c r="X20" i="39"/>
  <c r="W20" i="39"/>
  <c r="V20" i="39"/>
  <c r="T20" i="39"/>
  <c r="S20" i="39"/>
  <c r="R20" i="39"/>
  <c r="P20" i="39"/>
  <c r="O20" i="39"/>
  <c r="N20" i="39"/>
  <c r="L20" i="39"/>
  <c r="K20" i="39"/>
  <c r="J20" i="39"/>
  <c r="I20" i="39"/>
  <c r="W19" i="39"/>
  <c r="V19" i="39"/>
  <c r="T19" i="39"/>
  <c r="S19" i="39"/>
  <c r="R19" i="39"/>
  <c r="P19" i="39"/>
  <c r="O19" i="39"/>
  <c r="N19" i="39"/>
  <c r="L19" i="39"/>
  <c r="K19" i="39"/>
  <c r="J19" i="39"/>
  <c r="I19" i="39"/>
  <c r="X18" i="39"/>
  <c r="W18" i="39"/>
  <c r="V18" i="39"/>
  <c r="T18" i="39"/>
  <c r="S18" i="39"/>
  <c r="R18" i="39"/>
  <c r="P18" i="39"/>
  <c r="O18" i="39"/>
  <c r="N18" i="39"/>
  <c r="L18" i="39"/>
  <c r="K18" i="39"/>
  <c r="J18" i="39"/>
  <c r="I18" i="39"/>
  <c r="X17" i="39"/>
  <c r="W17" i="39"/>
  <c r="V17" i="39"/>
  <c r="T17" i="39"/>
  <c r="S17" i="39"/>
  <c r="R17" i="39"/>
  <c r="P17" i="39"/>
  <c r="O17" i="39"/>
  <c r="N17" i="39"/>
  <c r="L17" i="39"/>
  <c r="K17" i="39"/>
  <c r="J17" i="39"/>
  <c r="I17" i="39"/>
  <c r="X16" i="39"/>
  <c r="W16" i="39"/>
  <c r="V16" i="39"/>
  <c r="T16" i="39"/>
  <c r="S16" i="39"/>
  <c r="R16" i="39"/>
  <c r="P16" i="39"/>
  <c r="O16" i="39"/>
  <c r="N16" i="39"/>
  <c r="L16" i="39"/>
  <c r="K16" i="39"/>
  <c r="J16" i="39"/>
  <c r="I16" i="39"/>
  <c r="X15" i="39"/>
  <c r="W15" i="39"/>
  <c r="V15" i="39"/>
  <c r="T15" i="39"/>
  <c r="S15" i="39"/>
  <c r="R15" i="39"/>
  <c r="P15" i="39"/>
  <c r="O15" i="39"/>
  <c r="N15" i="39"/>
  <c r="L15" i="39"/>
  <c r="K15" i="39"/>
  <c r="J15" i="39"/>
  <c r="I15" i="39"/>
  <c r="X14" i="39"/>
  <c r="W14" i="39"/>
  <c r="V14" i="39"/>
  <c r="T14" i="39"/>
  <c r="S14" i="39"/>
  <c r="R14" i="39"/>
  <c r="P14" i="39"/>
  <c r="O14" i="39"/>
  <c r="N14" i="39"/>
  <c r="L14" i="39"/>
  <c r="K14" i="39"/>
  <c r="J14" i="39"/>
  <c r="I14" i="39"/>
  <c r="X13" i="39"/>
  <c r="W13" i="39"/>
  <c r="V13" i="39"/>
  <c r="T13" i="39"/>
  <c r="S13" i="39"/>
  <c r="R13" i="39"/>
  <c r="P13" i="39"/>
  <c r="O13" i="39"/>
  <c r="N13" i="39"/>
  <c r="L13" i="39"/>
  <c r="K13" i="39"/>
  <c r="J13" i="39"/>
  <c r="I13" i="39"/>
  <c r="X12" i="39"/>
  <c r="W12" i="39"/>
  <c r="V12" i="39"/>
  <c r="T12" i="39"/>
  <c r="S12" i="39"/>
  <c r="R12" i="39"/>
  <c r="P12" i="39"/>
  <c r="O12" i="39"/>
  <c r="N12" i="39"/>
  <c r="L12" i="39"/>
  <c r="K12" i="39"/>
  <c r="J12" i="39"/>
  <c r="I12" i="39"/>
  <c r="W11" i="39"/>
  <c r="V11" i="39"/>
  <c r="T11" i="39"/>
  <c r="S11" i="39"/>
  <c r="R11" i="39"/>
  <c r="P11" i="39"/>
  <c r="O11" i="39"/>
  <c r="N11" i="39"/>
  <c r="L11" i="39"/>
  <c r="K11" i="39"/>
  <c r="J11" i="39"/>
  <c r="I11" i="39"/>
  <c r="AA10" i="39"/>
  <c r="X10" i="39"/>
  <c r="W10" i="39"/>
  <c r="V10" i="39"/>
  <c r="T10" i="39"/>
  <c r="R10" i="39"/>
  <c r="P10" i="39"/>
  <c r="N10" i="39"/>
  <c r="L10" i="39"/>
  <c r="K10" i="39"/>
  <c r="AA9" i="39"/>
  <c r="X9" i="39"/>
  <c r="W9" i="39"/>
  <c r="V9" i="39"/>
  <c r="T9" i="39"/>
  <c r="R9" i="39"/>
  <c r="P9" i="39"/>
  <c r="N9" i="39"/>
  <c r="L9" i="39"/>
  <c r="K9" i="39"/>
  <c r="AA8" i="39"/>
  <c r="X8" i="39"/>
  <c r="W8" i="39"/>
  <c r="V8" i="39"/>
  <c r="T8" i="39"/>
  <c r="R8" i="39"/>
  <c r="P8" i="39"/>
  <c r="N8" i="39"/>
  <c r="L8" i="39"/>
  <c r="K8" i="39"/>
  <c r="AE7" i="39"/>
  <c r="AA7" i="39"/>
  <c r="X7" i="39"/>
  <c r="W7" i="39"/>
  <c r="V7" i="39"/>
  <c r="T7" i="39"/>
  <c r="R7" i="39"/>
  <c r="P7" i="39"/>
  <c r="N7" i="39"/>
  <c r="L7" i="39"/>
  <c r="K7" i="39"/>
  <c r="AA6" i="39"/>
  <c r="X6" i="39"/>
  <c r="W6" i="39"/>
  <c r="V6" i="39"/>
  <c r="T6" i="39"/>
  <c r="R6" i="39"/>
  <c r="P6" i="39"/>
  <c r="N6" i="39"/>
  <c r="L6" i="39"/>
  <c r="K6" i="39"/>
  <c r="AA5" i="39"/>
  <c r="X5" i="39"/>
  <c r="W5" i="39"/>
  <c r="V5" i="39"/>
  <c r="T5" i="39"/>
  <c r="R5" i="39"/>
  <c r="P5" i="39"/>
  <c r="N5" i="39"/>
  <c r="L5" i="39"/>
  <c r="K5" i="39"/>
  <c r="AE4" i="39"/>
  <c r="AA4" i="39"/>
  <c r="X4" i="39"/>
  <c r="W4" i="39"/>
  <c r="V4" i="39"/>
  <c r="T4" i="39"/>
  <c r="R4" i="39"/>
  <c r="P4" i="39"/>
  <c r="N4" i="39"/>
  <c r="L4" i="39"/>
  <c r="K4" i="39"/>
  <c r="AE3" i="39"/>
  <c r="I26" i="37"/>
  <c r="I33" i="37" s="1"/>
  <c r="I40" i="37" s="1"/>
  <c r="I19" i="37"/>
  <c r="Q17" i="37"/>
  <c r="Q24" i="37" s="1"/>
  <c r="Q31" i="37" s="1"/>
  <c r="Q38" i="37" s="1"/>
  <c r="Q45" i="37" s="1"/>
  <c r="N17" i="37"/>
  <c r="N24" i="37" s="1"/>
  <c r="N31" i="37" s="1"/>
  <c r="N38" i="37" s="1"/>
  <c r="N45" i="37" s="1"/>
  <c r="J17" i="37"/>
  <c r="J24" i="37" s="1"/>
  <c r="J31" i="37" s="1"/>
  <c r="J38" i="37" s="1"/>
  <c r="J45" i="37" s="1"/>
  <c r="I17" i="37"/>
  <c r="I24" i="37" s="1"/>
  <c r="I31" i="37" s="1"/>
  <c r="I38" i="37" s="1"/>
  <c r="I45" i="37" s="1"/>
  <c r="Q16" i="37"/>
  <c r="Q23" i="37" s="1"/>
  <c r="Q30" i="37" s="1"/>
  <c r="Q37" i="37" s="1"/>
  <c r="Q44" i="37" s="1"/>
  <c r="N16" i="37"/>
  <c r="N23" i="37" s="1"/>
  <c r="N30" i="37" s="1"/>
  <c r="N37" i="37" s="1"/>
  <c r="N44" i="37" s="1"/>
  <c r="J16" i="37"/>
  <c r="J23" i="37" s="1"/>
  <c r="J30" i="37" s="1"/>
  <c r="J37" i="37" s="1"/>
  <c r="J44" i="37" s="1"/>
  <c r="I16" i="37"/>
  <c r="I23" i="37" s="1"/>
  <c r="I30" i="37" s="1"/>
  <c r="I37" i="37" s="1"/>
  <c r="I44" i="37" s="1"/>
  <c r="Q15" i="37"/>
  <c r="Q22" i="37" s="1"/>
  <c r="Q29" i="37" s="1"/>
  <c r="Q36" i="37" s="1"/>
  <c r="Q43" i="37" s="1"/>
  <c r="N15" i="37"/>
  <c r="N22" i="37" s="1"/>
  <c r="N29" i="37" s="1"/>
  <c r="N36" i="37" s="1"/>
  <c r="N43" i="37" s="1"/>
  <c r="J15" i="37"/>
  <c r="J22" i="37" s="1"/>
  <c r="J29" i="37" s="1"/>
  <c r="J36" i="37" s="1"/>
  <c r="J43" i="37" s="1"/>
  <c r="I15" i="37"/>
  <c r="I22" i="37" s="1"/>
  <c r="I29" i="37" s="1"/>
  <c r="I36" i="37" s="1"/>
  <c r="I43" i="37" s="1"/>
  <c r="Q14" i="37"/>
  <c r="Q21" i="37" s="1"/>
  <c r="Q28" i="37" s="1"/>
  <c r="Q35" i="37" s="1"/>
  <c r="Q42" i="37" s="1"/>
  <c r="N14" i="37"/>
  <c r="N21" i="37" s="1"/>
  <c r="N28" i="37" s="1"/>
  <c r="N35" i="37" s="1"/>
  <c r="N42" i="37" s="1"/>
  <c r="J14" i="37"/>
  <c r="J21" i="37" s="1"/>
  <c r="J28" i="37" s="1"/>
  <c r="J35" i="37" s="1"/>
  <c r="J42" i="37" s="1"/>
  <c r="I14" i="37"/>
  <c r="I21" i="37" s="1"/>
  <c r="I28" i="37" s="1"/>
  <c r="I35" i="37" s="1"/>
  <c r="I42" i="37" s="1"/>
  <c r="Q13" i="37"/>
  <c r="Q20" i="37" s="1"/>
  <c r="Q27" i="37" s="1"/>
  <c r="Q34" i="37" s="1"/>
  <c r="Q41" i="37" s="1"/>
  <c r="N13" i="37"/>
  <c r="N20" i="37" s="1"/>
  <c r="N27" i="37" s="1"/>
  <c r="N34" i="37" s="1"/>
  <c r="N41" i="37" s="1"/>
  <c r="J13" i="37"/>
  <c r="J20" i="37" s="1"/>
  <c r="J27" i="37" s="1"/>
  <c r="J34" i="37" s="1"/>
  <c r="J41" i="37" s="1"/>
  <c r="I13" i="37"/>
  <c r="I20" i="37" s="1"/>
  <c r="I27" i="37" s="1"/>
  <c r="I34" i="37" s="1"/>
  <c r="I41" i="37" s="1"/>
  <c r="Q12" i="37"/>
  <c r="Q19" i="37" s="1"/>
  <c r="Q26" i="37" s="1"/>
  <c r="Q33" i="37" s="1"/>
  <c r="Q40" i="37" s="1"/>
  <c r="N12" i="37"/>
  <c r="N19" i="37" s="1"/>
  <c r="N26" i="37" s="1"/>
  <c r="N33" i="37" s="1"/>
  <c r="N40" i="37" s="1"/>
  <c r="J12" i="37"/>
  <c r="J19" i="37" s="1"/>
  <c r="J26" i="37" s="1"/>
  <c r="J33" i="37" s="1"/>
  <c r="J40" i="37" s="1"/>
  <c r="I12" i="37"/>
  <c r="Q11" i="37"/>
  <c r="Q18" i="37" s="1"/>
  <c r="Q25" i="37" s="1"/>
  <c r="Q32" i="37" s="1"/>
  <c r="Q39" i="37" s="1"/>
  <c r="N11" i="37"/>
  <c r="N18" i="37" s="1"/>
  <c r="N25" i="37" s="1"/>
  <c r="N32" i="37" s="1"/>
  <c r="N39" i="37" s="1"/>
  <c r="J11" i="37"/>
  <c r="J18" i="37" s="1"/>
  <c r="J25" i="37" s="1"/>
  <c r="J32" i="37" s="1"/>
  <c r="J39" i="37" s="1"/>
  <c r="I11" i="37"/>
  <c r="I18" i="37" s="1"/>
  <c r="I25" i="37" s="1"/>
  <c r="I32" i="37" s="1"/>
  <c r="I39" i="37" s="1"/>
  <c r="W7" i="37"/>
  <c r="W3" i="37"/>
  <c r="K22" i="37" s="1"/>
  <c r="N45" i="28"/>
  <c r="J45" i="28"/>
  <c r="I45" i="28"/>
  <c r="N44" i="28"/>
  <c r="J44" i="28"/>
  <c r="I44" i="28"/>
  <c r="N43" i="28"/>
  <c r="J43" i="28"/>
  <c r="I43" i="28"/>
  <c r="N42" i="28"/>
  <c r="J42" i="28"/>
  <c r="I42" i="28"/>
  <c r="N41" i="28"/>
  <c r="J41" i="28"/>
  <c r="I41" i="28"/>
  <c r="N40" i="28"/>
  <c r="J40" i="28"/>
  <c r="I40" i="28"/>
  <c r="N39" i="28"/>
  <c r="J39" i="28"/>
  <c r="I39" i="28"/>
  <c r="N38" i="28"/>
  <c r="J38" i="28"/>
  <c r="I38" i="28"/>
  <c r="N37" i="28"/>
  <c r="J37" i="28"/>
  <c r="I37" i="28"/>
  <c r="N36" i="28"/>
  <c r="J36" i="28"/>
  <c r="I36" i="28"/>
  <c r="N35" i="28"/>
  <c r="J35" i="28"/>
  <c r="I35" i="28"/>
  <c r="N34" i="28"/>
  <c r="J34" i="28"/>
  <c r="I34" i="28"/>
  <c r="N33" i="28"/>
  <c r="J33" i="28"/>
  <c r="I33" i="28"/>
  <c r="N32" i="28"/>
  <c r="J32" i="28"/>
  <c r="I32" i="28"/>
  <c r="N31" i="28"/>
  <c r="J31" i="28"/>
  <c r="I31" i="28"/>
  <c r="N30" i="28"/>
  <c r="J30" i="28"/>
  <c r="I30" i="28"/>
  <c r="N29" i="28"/>
  <c r="J29" i="28"/>
  <c r="I29" i="28"/>
  <c r="N28" i="28"/>
  <c r="J28" i="28"/>
  <c r="I28" i="28"/>
  <c r="N27" i="28"/>
  <c r="J27" i="28"/>
  <c r="I27" i="28"/>
  <c r="N26" i="28"/>
  <c r="J26" i="28"/>
  <c r="I26" i="28"/>
  <c r="N25" i="28"/>
  <c r="J25" i="28"/>
  <c r="I25" i="28"/>
  <c r="N24" i="28"/>
  <c r="J24" i="28"/>
  <c r="I24" i="28"/>
  <c r="N23" i="28"/>
  <c r="J23" i="28"/>
  <c r="I23" i="28"/>
  <c r="N22" i="28"/>
  <c r="J22" i="28"/>
  <c r="I22" i="28"/>
  <c r="N21" i="28"/>
  <c r="J21" i="28"/>
  <c r="I21" i="28"/>
  <c r="N20" i="28"/>
  <c r="J20" i="28"/>
  <c r="I20" i="28"/>
  <c r="N19" i="28"/>
  <c r="J19" i="28"/>
  <c r="I19" i="28"/>
  <c r="N18" i="28"/>
  <c r="J18" i="28"/>
  <c r="I18" i="28"/>
  <c r="N17" i="28"/>
  <c r="J17" i="28"/>
  <c r="I17" i="28"/>
  <c r="N16" i="28"/>
  <c r="J16" i="28"/>
  <c r="I16" i="28"/>
  <c r="N15" i="28"/>
  <c r="J15" i="28"/>
  <c r="I15" i="28"/>
  <c r="N14" i="28"/>
  <c r="J14" i="28"/>
  <c r="I14" i="28"/>
  <c r="N13" i="28"/>
  <c r="J13" i="28"/>
  <c r="I13" i="28"/>
  <c r="N12" i="28"/>
  <c r="J12" i="28"/>
  <c r="I12" i="28"/>
  <c r="N11" i="28"/>
  <c r="J11" i="28"/>
  <c r="I11" i="28"/>
  <c r="T7" i="28"/>
  <c r="U50" i="13"/>
  <c r="U49" i="13"/>
  <c r="U48" i="13"/>
  <c r="U47" i="13"/>
  <c r="U46" i="13"/>
  <c r="U45" i="13"/>
  <c r="T45" i="13"/>
  <c r="S45" i="13"/>
  <c r="Q45" i="13"/>
  <c r="P45" i="13"/>
  <c r="N45" i="13"/>
  <c r="M45" i="13"/>
  <c r="J45" i="13"/>
  <c r="I45" i="13"/>
  <c r="U44" i="13"/>
  <c r="T44" i="13"/>
  <c r="S44" i="13"/>
  <c r="Q44" i="13"/>
  <c r="P44" i="13"/>
  <c r="N44" i="13"/>
  <c r="M44" i="13"/>
  <c r="J44" i="13"/>
  <c r="I44" i="13"/>
  <c r="T43" i="13"/>
  <c r="S43" i="13"/>
  <c r="Q43" i="13"/>
  <c r="P43" i="13"/>
  <c r="N43" i="13"/>
  <c r="M43" i="13"/>
  <c r="J43" i="13"/>
  <c r="I43" i="13"/>
  <c r="U42" i="13"/>
  <c r="T42" i="13"/>
  <c r="S42" i="13"/>
  <c r="Q42" i="13"/>
  <c r="P42" i="13"/>
  <c r="N42" i="13"/>
  <c r="M42" i="13"/>
  <c r="J42" i="13"/>
  <c r="I42" i="13"/>
  <c r="U41" i="13"/>
  <c r="T41" i="13"/>
  <c r="S41" i="13"/>
  <c r="Q41" i="13"/>
  <c r="P41" i="13"/>
  <c r="N41" i="13"/>
  <c r="M41" i="13"/>
  <c r="J41" i="13"/>
  <c r="I41" i="13"/>
  <c r="U40" i="13"/>
  <c r="T40" i="13"/>
  <c r="S40" i="13"/>
  <c r="Q40" i="13"/>
  <c r="P40" i="13"/>
  <c r="N40" i="13"/>
  <c r="M40" i="13"/>
  <c r="J40" i="13"/>
  <c r="I40" i="13"/>
  <c r="U39" i="13"/>
  <c r="T39" i="13"/>
  <c r="S39" i="13"/>
  <c r="Q39" i="13"/>
  <c r="P39" i="13"/>
  <c r="N39" i="13"/>
  <c r="M39" i="13"/>
  <c r="J39" i="13"/>
  <c r="I39" i="13"/>
  <c r="U38" i="13"/>
  <c r="T38" i="13"/>
  <c r="S38" i="13"/>
  <c r="Q38" i="13"/>
  <c r="P38" i="13"/>
  <c r="N38" i="13"/>
  <c r="M38" i="13"/>
  <c r="J38" i="13"/>
  <c r="I38" i="13"/>
  <c r="U37" i="13"/>
  <c r="T37" i="13"/>
  <c r="S37" i="13"/>
  <c r="Q37" i="13"/>
  <c r="P37" i="13"/>
  <c r="N37" i="13"/>
  <c r="M37" i="13"/>
  <c r="J37" i="13"/>
  <c r="I37" i="13"/>
  <c r="U36" i="13"/>
  <c r="T36" i="13"/>
  <c r="S36" i="13"/>
  <c r="Q36" i="13"/>
  <c r="P36" i="13"/>
  <c r="N36" i="13"/>
  <c r="M36" i="13"/>
  <c r="J36" i="13"/>
  <c r="I36" i="13"/>
  <c r="T35" i="13"/>
  <c r="S35" i="13"/>
  <c r="Q35" i="13"/>
  <c r="P35" i="13"/>
  <c r="N35" i="13"/>
  <c r="M35" i="13"/>
  <c r="J35" i="13"/>
  <c r="I35" i="13"/>
  <c r="U34" i="13"/>
  <c r="T34" i="13"/>
  <c r="S34" i="13"/>
  <c r="Q34" i="13"/>
  <c r="P34" i="13"/>
  <c r="N34" i="13"/>
  <c r="M34" i="13"/>
  <c r="J34" i="13"/>
  <c r="I34" i="13"/>
  <c r="U33" i="13"/>
  <c r="T33" i="13"/>
  <c r="S33" i="13"/>
  <c r="Q33" i="13"/>
  <c r="P33" i="13"/>
  <c r="N33" i="13"/>
  <c r="M33" i="13"/>
  <c r="J33" i="13"/>
  <c r="I33" i="13"/>
  <c r="U32" i="13"/>
  <c r="T32" i="13"/>
  <c r="S32" i="13"/>
  <c r="Q32" i="13"/>
  <c r="P32" i="13"/>
  <c r="N32" i="13"/>
  <c r="M32" i="13"/>
  <c r="J32" i="13"/>
  <c r="I32" i="13"/>
  <c r="U31" i="13"/>
  <c r="T31" i="13"/>
  <c r="S31" i="13"/>
  <c r="Q31" i="13"/>
  <c r="P31" i="13"/>
  <c r="N31" i="13"/>
  <c r="M31" i="13"/>
  <c r="J31" i="13"/>
  <c r="I31" i="13"/>
  <c r="U30" i="13"/>
  <c r="T30" i="13"/>
  <c r="S30" i="13"/>
  <c r="Q30" i="13"/>
  <c r="P30" i="13"/>
  <c r="N30" i="13"/>
  <c r="M30" i="13"/>
  <c r="J30" i="13"/>
  <c r="I30" i="13"/>
  <c r="U29" i="13"/>
  <c r="T29" i="13"/>
  <c r="S29" i="13"/>
  <c r="Q29" i="13"/>
  <c r="P29" i="13"/>
  <c r="N29" i="13"/>
  <c r="M29" i="13"/>
  <c r="J29" i="13"/>
  <c r="I29" i="13"/>
  <c r="U28" i="13"/>
  <c r="T28" i="13"/>
  <c r="S28" i="13"/>
  <c r="Q28" i="13"/>
  <c r="P28" i="13"/>
  <c r="N28" i="13"/>
  <c r="M28" i="13"/>
  <c r="J28" i="13"/>
  <c r="I28" i="13"/>
  <c r="T27" i="13"/>
  <c r="S27" i="13"/>
  <c r="Q27" i="13"/>
  <c r="P27" i="13"/>
  <c r="N27" i="13"/>
  <c r="M27" i="13"/>
  <c r="J27" i="13"/>
  <c r="I27" i="13"/>
  <c r="U26" i="13"/>
  <c r="T26" i="13"/>
  <c r="S26" i="13"/>
  <c r="Q26" i="13"/>
  <c r="P26" i="13"/>
  <c r="N26" i="13"/>
  <c r="M26" i="13"/>
  <c r="J26" i="13"/>
  <c r="I26" i="13"/>
  <c r="U25" i="13"/>
  <c r="T25" i="13"/>
  <c r="S25" i="13"/>
  <c r="Q25" i="13"/>
  <c r="P25" i="13"/>
  <c r="N25" i="13"/>
  <c r="M25" i="13"/>
  <c r="J25" i="13"/>
  <c r="I25" i="13"/>
  <c r="U24" i="13"/>
  <c r="T24" i="13"/>
  <c r="S24" i="13"/>
  <c r="Q24" i="13"/>
  <c r="P24" i="13"/>
  <c r="N24" i="13"/>
  <c r="M24" i="13"/>
  <c r="J24" i="13"/>
  <c r="I24" i="13"/>
  <c r="U23" i="13"/>
  <c r="T23" i="13"/>
  <c r="S23" i="13"/>
  <c r="Q23" i="13"/>
  <c r="P23" i="13"/>
  <c r="N23" i="13"/>
  <c r="M23" i="13"/>
  <c r="J23" i="13"/>
  <c r="I23" i="13"/>
  <c r="U22" i="13"/>
  <c r="T22" i="13"/>
  <c r="S22" i="13"/>
  <c r="Q22" i="13"/>
  <c r="P22" i="13"/>
  <c r="N22" i="13"/>
  <c r="M22" i="13"/>
  <c r="J22" i="13"/>
  <c r="I22" i="13"/>
  <c r="U21" i="13"/>
  <c r="T21" i="13"/>
  <c r="S21" i="13"/>
  <c r="Q21" i="13"/>
  <c r="P21" i="13"/>
  <c r="N21" i="13"/>
  <c r="M21" i="13"/>
  <c r="J21" i="13"/>
  <c r="I21" i="13"/>
  <c r="U20" i="13"/>
  <c r="T20" i="13"/>
  <c r="S20" i="13"/>
  <c r="Q20" i="13"/>
  <c r="P20" i="13"/>
  <c r="N20" i="13"/>
  <c r="M20" i="13"/>
  <c r="J20" i="13"/>
  <c r="I20" i="13"/>
  <c r="T19" i="13"/>
  <c r="S19" i="13"/>
  <c r="Q19" i="13"/>
  <c r="P19" i="13"/>
  <c r="N19" i="13"/>
  <c r="M19" i="13"/>
  <c r="J19" i="13"/>
  <c r="I19" i="13"/>
  <c r="U18" i="13"/>
  <c r="T18" i="13"/>
  <c r="S18" i="13"/>
  <c r="Q18" i="13"/>
  <c r="P18" i="13"/>
  <c r="N18" i="13"/>
  <c r="M18" i="13"/>
  <c r="J18" i="13"/>
  <c r="I18" i="13"/>
  <c r="U17" i="13"/>
  <c r="T17" i="13"/>
  <c r="S17" i="13"/>
  <c r="Q17" i="13"/>
  <c r="P17" i="13"/>
  <c r="N17" i="13"/>
  <c r="M17" i="13"/>
  <c r="J17" i="13"/>
  <c r="I17" i="13"/>
  <c r="U16" i="13"/>
  <c r="T16" i="13"/>
  <c r="S16" i="13"/>
  <c r="Q16" i="13"/>
  <c r="P16" i="13"/>
  <c r="N16" i="13"/>
  <c r="M16" i="13"/>
  <c r="J16" i="13"/>
  <c r="I16" i="13"/>
  <c r="U15" i="13"/>
  <c r="T15" i="13"/>
  <c r="S15" i="13"/>
  <c r="Q15" i="13"/>
  <c r="P15" i="13"/>
  <c r="N15" i="13"/>
  <c r="M15" i="13"/>
  <c r="J15" i="13"/>
  <c r="I15" i="13"/>
  <c r="U14" i="13"/>
  <c r="T14" i="13"/>
  <c r="S14" i="13"/>
  <c r="Q14" i="13"/>
  <c r="P14" i="13"/>
  <c r="N14" i="13"/>
  <c r="M14" i="13"/>
  <c r="J14" i="13"/>
  <c r="I14" i="13"/>
  <c r="U13" i="13"/>
  <c r="T13" i="13"/>
  <c r="S13" i="13"/>
  <c r="Q13" i="13"/>
  <c r="P13" i="13"/>
  <c r="N13" i="13"/>
  <c r="M13" i="13"/>
  <c r="J13" i="13"/>
  <c r="I13" i="13"/>
  <c r="U12" i="13"/>
  <c r="T12" i="13"/>
  <c r="S12" i="13"/>
  <c r="Q12" i="13"/>
  <c r="P12" i="13"/>
  <c r="N12" i="13"/>
  <c r="M12" i="13"/>
  <c r="J12" i="13"/>
  <c r="I12" i="13"/>
  <c r="T11" i="13"/>
  <c r="S11" i="13"/>
  <c r="Q11" i="13"/>
  <c r="P11" i="13"/>
  <c r="N11" i="13"/>
  <c r="M11" i="13"/>
  <c r="J11" i="13"/>
  <c r="I11" i="13"/>
  <c r="U10" i="13"/>
  <c r="T10" i="13"/>
  <c r="S10" i="13"/>
  <c r="P10" i="13"/>
  <c r="M10" i="13"/>
  <c r="U9" i="13"/>
  <c r="T9" i="13"/>
  <c r="S9" i="13"/>
  <c r="P9" i="13"/>
  <c r="M9" i="13"/>
  <c r="U8" i="13"/>
  <c r="T8" i="13"/>
  <c r="S8" i="13"/>
  <c r="P8" i="13"/>
  <c r="M8" i="13"/>
  <c r="U7" i="13"/>
  <c r="T7" i="13"/>
  <c r="S7" i="13"/>
  <c r="P7" i="13"/>
  <c r="M7" i="13"/>
  <c r="U6" i="13"/>
  <c r="T6" i="13"/>
  <c r="S6" i="13"/>
  <c r="P6" i="13"/>
  <c r="M6" i="13"/>
  <c r="U5" i="13"/>
  <c r="T5" i="13"/>
  <c r="S5" i="13"/>
  <c r="P5" i="13"/>
  <c r="M5" i="13"/>
  <c r="U4" i="13"/>
  <c r="T4" i="13"/>
  <c r="S4" i="13"/>
  <c r="P4" i="13"/>
  <c r="M4" i="13"/>
  <c r="K4" i="13"/>
  <c r="K4" i="13" a="1"/>
  <c r="H4" i="13"/>
  <c r="H4" i="13" a="1"/>
  <c r="Y3" i="13"/>
  <c r="Y2" i="13"/>
  <c r="M5" i="3"/>
  <c r="L5" i="3"/>
  <c r="K5" i="3"/>
  <c r="J5" i="3"/>
  <c r="I5" i="3"/>
  <c r="M4" i="3"/>
  <c r="L4" i="3"/>
  <c r="K4" i="3"/>
  <c r="J4" i="3"/>
  <c r="I4" i="3"/>
  <c r="M3" i="3"/>
  <c r="L3" i="3"/>
  <c r="K3" i="3"/>
  <c r="J3" i="3"/>
  <c r="I3" i="3"/>
  <c r="O4" i="4"/>
  <c r="N4" i="4"/>
  <c r="M4" i="4"/>
  <c r="L4" i="4"/>
  <c r="K4" i="4"/>
  <c r="L22" i="8"/>
  <c r="L21" i="8"/>
  <c r="L20" i="8"/>
  <c r="L19" i="8"/>
  <c r="L18" i="8"/>
  <c r="L17" i="8"/>
  <c r="L16" i="8"/>
  <c r="L15" i="8"/>
  <c r="L14" i="8"/>
  <c r="L13" i="8"/>
  <c r="L12" i="8"/>
  <c r="L11" i="8"/>
  <c r="L10" i="8"/>
  <c r="L9" i="8"/>
  <c r="L8" i="8"/>
  <c r="L7" i="8"/>
  <c r="L6" i="8"/>
  <c r="L5" i="8"/>
  <c r="L4" i="8"/>
  <c r="L3" i="8"/>
  <c r="K3" i="8"/>
  <c r="K3" i="8" a="1"/>
  <c r="J3" i="8"/>
  <c r="J3" i="8" a="1"/>
  <c r="I3" i="8"/>
  <c r="I3" i="8" a="1"/>
  <c r="M3" i="2"/>
  <c r="L3" i="5"/>
  <c r="A1" i="19"/>
  <c r="K5" i="37" l="1"/>
  <c r="M5" i="37" s="1"/>
  <c r="K28" i="37"/>
  <c r="M28" i="37" s="1"/>
  <c r="K12" i="37"/>
  <c r="M12" i="37" s="1"/>
  <c r="K26" i="37"/>
  <c r="P26" i="37" s="1"/>
  <c r="K35" i="37"/>
  <c r="M35" i="37" s="1"/>
  <c r="K6" i="37"/>
  <c r="K13" i="37"/>
  <c r="P13" i="37" s="1"/>
  <c r="K38" i="37"/>
  <c r="M38" i="37" s="1"/>
  <c r="K42" i="37"/>
  <c r="P42" i="37" s="1"/>
  <c r="K44" i="37"/>
  <c r="K37" i="37"/>
  <c r="K9" i="37"/>
  <c r="S9" i="37" s="1"/>
  <c r="K19" i="37"/>
  <c r="P19" i="37" s="1"/>
  <c r="K7" i="37"/>
  <c r="S7" i="37" s="1"/>
  <c r="K7" i="43"/>
  <c r="P7" i="43" s="1"/>
  <c r="K45" i="43"/>
  <c r="N45" i="43" s="1"/>
  <c r="K4" i="43"/>
  <c r="K14" i="43"/>
  <c r="N14" i="43" s="1"/>
  <c r="L45" i="43"/>
  <c r="L4" i="43"/>
  <c r="K19" i="43"/>
  <c r="N19" i="43" s="1"/>
  <c r="K24" i="43"/>
  <c r="N24" i="43" s="1"/>
  <c r="K29" i="43"/>
  <c r="N29" i="43" s="1"/>
  <c r="K34" i="43"/>
  <c r="K39" i="43"/>
  <c r="N39" i="43" s="1"/>
  <c r="K44" i="43"/>
  <c r="N44" i="43" s="1"/>
  <c r="P4" i="43"/>
  <c r="K13" i="43"/>
  <c r="N13" i="43" s="1"/>
  <c r="L34" i="43"/>
  <c r="L39" i="43"/>
  <c r="L44" i="43"/>
  <c r="P45" i="43"/>
  <c r="K35" i="43"/>
  <c r="N35" i="43" s="1"/>
  <c r="K9" i="43"/>
  <c r="N9" i="43" s="1"/>
  <c r="K18" i="43"/>
  <c r="N18" i="43" s="1"/>
  <c r="K23" i="43"/>
  <c r="N23" i="43" s="1"/>
  <c r="K28" i="43"/>
  <c r="N28" i="43" s="1"/>
  <c r="N34" i="43"/>
  <c r="K6" i="43"/>
  <c r="N6" i="43" s="1"/>
  <c r="L18" i="43"/>
  <c r="P19" i="43"/>
  <c r="L23" i="43"/>
  <c r="K33" i="43"/>
  <c r="L33" i="43" s="1"/>
  <c r="K38" i="43"/>
  <c r="N38" i="43" s="1"/>
  <c r="K40" i="43"/>
  <c r="N40" i="43" s="1"/>
  <c r="K12" i="43"/>
  <c r="P34" i="43"/>
  <c r="K43" i="43"/>
  <c r="P43" i="43" s="1"/>
  <c r="L12" i="43"/>
  <c r="P13" i="43"/>
  <c r="K17" i="43"/>
  <c r="L17" i="43" s="1"/>
  <c r="K22" i="43"/>
  <c r="L22" i="43" s="1"/>
  <c r="P6" i="43"/>
  <c r="N12" i="43"/>
  <c r="P18" i="43"/>
  <c r="P23" i="43"/>
  <c r="K27" i="43"/>
  <c r="P27" i="43" s="1"/>
  <c r="K32" i="43"/>
  <c r="L32" i="43" s="1"/>
  <c r="K37" i="43"/>
  <c r="N37" i="43" s="1"/>
  <c r="L27" i="43"/>
  <c r="L37" i="43"/>
  <c r="K42" i="43"/>
  <c r="Z4" i="43"/>
  <c r="K8" i="43"/>
  <c r="P8" i="43" s="1"/>
  <c r="K11" i="43"/>
  <c r="N11" i="43" s="1"/>
  <c r="K16" i="43"/>
  <c r="K21" i="43"/>
  <c r="P21" i="43" s="1"/>
  <c r="K5" i="43"/>
  <c r="L16" i="43"/>
  <c r="L21" i="43"/>
  <c r="K26" i="43"/>
  <c r="L26" i="43" s="1"/>
  <c r="K31" i="43"/>
  <c r="L31" i="43" s="1"/>
  <c r="K36" i="43"/>
  <c r="L36" i="43" s="1"/>
  <c r="L5" i="43"/>
  <c r="N16" i="43"/>
  <c r="N21" i="43"/>
  <c r="K41" i="43"/>
  <c r="L41" i="43" s="1"/>
  <c r="N5" i="43"/>
  <c r="K15" i="43"/>
  <c r="N15" i="43" s="1"/>
  <c r="K20" i="43"/>
  <c r="P20" i="43" s="1"/>
  <c r="P5" i="43"/>
  <c r="K10" i="43"/>
  <c r="N10" i="43" s="1"/>
  <c r="L15" i="43"/>
  <c r="P16" i="43"/>
  <c r="L20" i="43"/>
  <c r="K25" i="43"/>
  <c r="N25" i="43" s="1"/>
  <c r="K30" i="43"/>
  <c r="N30" i="43" s="1"/>
  <c r="P22" i="37"/>
  <c r="P35" i="37"/>
  <c r="M44" i="37"/>
  <c r="P37" i="37"/>
  <c r="M37" i="37"/>
  <c r="P9" i="37"/>
  <c r="M19" i="37"/>
  <c r="P44" i="37"/>
  <c r="M9" i="37"/>
  <c r="M26" i="37"/>
  <c r="K33" i="37"/>
  <c r="P33" i="37" s="1"/>
  <c r="M6" i="37"/>
  <c r="K10" i="37"/>
  <c r="M10" i="37" s="1"/>
  <c r="M17" i="37"/>
  <c r="K24" i="37"/>
  <c r="P24" i="37" s="1"/>
  <c r="M33" i="37"/>
  <c r="K40" i="37"/>
  <c r="P40" i="37" s="1"/>
  <c r="P12" i="37"/>
  <c r="K17" i="37"/>
  <c r="P17" i="37" s="1"/>
  <c r="K15" i="37"/>
  <c r="K31" i="37"/>
  <c r="M22" i="37"/>
  <c r="K29" i="37"/>
  <c r="P29" i="37" s="1"/>
  <c r="K45" i="37"/>
  <c r="P45" i="37" s="1"/>
  <c r="M13" i="37"/>
  <c r="K20" i="37"/>
  <c r="P20" i="37" s="1"/>
  <c r="M29" i="37"/>
  <c r="K36" i="37"/>
  <c r="P36" i="37" s="1"/>
  <c r="P7" i="37"/>
  <c r="K11" i="37"/>
  <c r="P11" i="37" s="1"/>
  <c r="K27" i="37"/>
  <c r="P27" i="37" s="1"/>
  <c r="K43" i="37"/>
  <c r="P43" i="37" s="1"/>
  <c r="K4" i="37"/>
  <c r="K18" i="37"/>
  <c r="P18" i="37" s="1"/>
  <c r="K34" i="37"/>
  <c r="P34" i="37" s="1"/>
  <c r="K25" i="37"/>
  <c r="P25" i="37" s="1"/>
  <c r="K41" i="37"/>
  <c r="P41" i="37" s="1"/>
  <c r="K8" i="37"/>
  <c r="K16" i="37"/>
  <c r="K32" i="37"/>
  <c r="K23" i="37"/>
  <c r="P23" i="37" s="1"/>
  <c r="K39" i="37"/>
  <c r="P39" i="37" s="1"/>
  <c r="W4" i="37"/>
  <c r="K14" i="37"/>
  <c r="M23" i="37"/>
  <c r="K30" i="37"/>
  <c r="M39" i="37"/>
  <c r="K21" i="37"/>
  <c r="M19" i="42"/>
  <c r="P8" i="42"/>
  <c r="M9" i="42"/>
  <c r="M24" i="42"/>
  <c r="M11" i="42"/>
  <c r="M26" i="42"/>
  <c r="M29" i="42"/>
  <c r="M30" i="42"/>
  <c r="M32" i="42"/>
  <c r="M27" i="42"/>
  <c r="M13" i="42"/>
  <c r="M18" i="42"/>
  <c r="M28" i="42"/>
  <c r="M14" i="42"/>
  <c r="M44" i="42"/>
  <c r="M20" i="42"/>
  <c r="M45" i="42"/>
  <c r="M34" i="42"/>
  <c r="M35" i="42"/>
  <c r="P4" i="42"/>
  <c r="M36" i="42"/>
  <c r="T4" i="42"/>
  <c r="M16" i="42"/>
  <c r="M22" i="42"/>
  <c r="M38" i="42"/>
  <c r="M12" i="42"/>
  <c r="M40" i="42"/>
  <c r="M42" i="42"/>
  <c r="P7" i="42"/>
  <c r="M43" i="42"/>
  <c r="K30" i="28"/>
  <c r="M30" i="28" s="1"/>
  <c r="K27" i="28"/>
  <c r="M27" i="28" s="1"/>
  <c r="K17" i="28"/>
  <c r="M17" i="28" s="1"/>
  <c r="K43" i="28"/>
  <c r="M43" i="28" s="1"/>
  <c r="K21" i="28"/>
  <c r="M21" i="28" s="1"/>
  <c r="K14" i="28"/>
  <c r="M14" i="28" s="1"/>
  <c r="K34" i="28"/>
  <c r="M34" i="28" s="1"/>
  <c r="K37" i="28"/>
  <c r="M37" i="28" s="1"/>
  <c r="K33" i="28"/>
  <c r="M33" i="28" s="1"/>
  <c r="M39" i="42"/>
  <c r="M17" i="42"/>
  <c r="M33" i="42"/>
  <c r="M21" i="42"/>
  <c r="M37" i="42"/>
  <c r="M15" i="42"/>
  <c r="M31" i="42"/>
  <c r="M8" i="42"/>
  <c r="M25" i="42"/>
  <c r="M41" i="42"/>
  <c r="M4" i="42"/>
  <c r="M23" i="42"/>
  <c r="K18" i="28"/>
  <c r="M18" i="28" s="1"/>
  <c r="K6" i="28"/>
  <c r="P6" i="28" s="1"/>
  <c r="K11" i="28"/>
  <c r="M11" i="28" s="1"/>
  <c r="K15" i="28"/>
  <c r="M15" i="28" s="1"/>
  <c r="K31" i="28"/>
  <c r="M31" i="28" s="1"/>
  <c r="K8" i="28"/>
  <c r="K12" i="28"/>
  <c r="M12" i="28" s="1"/>
  <c r="K28" i="28"/>
  <c r="M28" i="28" s="1"/>
  <c r="K44" i="28"/>
  <c r="M44" i="28" s="1"/>
  <c r="K25" i="28"/>
  <c r="M25" i="28" s="1"/>
  <c r="K41" i="28"/>
  <c r="M41" i="28" s="1"/>
  <c r="K4" i="28"/>
  <c r="K22" i="28"/>
  <c r="M22" i="28" s="1"/>
  <c r="K38" i="28"/>
  <c r="M38" i="28" s="1"/>
  <c r="K9" i="28"/>
  <c r="K19" i="28"/>
  <c r="M19" i="28" s="1"/>
  <c r="K35" i="28"/>
  <c r="M35" i="28" s="1"/>
  <c r="K16" i="28"/>
  <c r="M16" i="28" s="1"/>
  <c r="K32" i="28"/>
  <c r="M32" i="28" s="1"/>
  <c r="T4" i="28"/>
  <c r="K13" i="28"/>
  <c r="M13" i="28" s="1"/>
  <c r="K29" i="28"/>
  <c r="M29" i="28" s="1"/>
  <c r="K45" i="28"/>
  <c r="M45" i="28" s="1"/>
  <c r="K5" i="28"/>
  <c r="K10" i="28"/>
  <c r="K26" i="28"/>
  <c r="M26" i="28" s="1"/>
  <c r="K42" i="28"/>
  <c r="M42" i="28" s="1"/>
  <c r="K23" i="28"/>
  <c r="M23" i="28" s="1"/>
  <c r="K39" i="28"/>
  <c r="M39" i="28" s="1"/>
  <c r="K20" i="28"/>
  <c r="M20" i="28" s="1"/>
  <c r="K36" i="28"/>
  <c r="M36" i="28" s="1"/>
  <c r="K7" i="28"/>
  <c r="K24" i="28"/>
  <c r="M24" i="28" s="1"/>
  <c r="P28" i="37" l="1"/>
  <c r="M20" i="37"/>
  <c r="P38" i="37"/>
  <c r="M34" i="37"/>
  <c r="M7" i="37"/>
  <c r="P6" i="37"/>
  <c r="S6" i="37"/>
  <c r="M42" i="37"/>
  <c r="M43" i="37"/>
  <c r="M27" i="37"/>
  <c r="M24" i="37"/>
  <c r="S5" i="37"/>
  <c r="P5" i="37"/>
  <c r="P38" i="43"/>
  <c r="P24" i="43"/>
  <c r="P10" i="43"/>
  <c r="N33" i="43"/>
  <c r="N7" i="43"/>
  <c r="N36" i="43"/>
  <c r="P39" i="43"/>
  <c r="N22" i="43"/>
  <c r="L7" i="43"/>
  <c r="P33" i="43"/>
  <c r="P9" i="43"/>
  <c r="L9" i="43"/>
  <c r="P37" i="43"/>
  <c r="N31" i="43"/>
  <c r="P17" i="43"/>
  <c r="N27" i="43"/>
  <c r="L29" i="43"/>
  <c r="P22" i="43"/>
  <c r="L38" i="43"/>
  <c r="N32" i="43"/>
  <c r="P32" i="43"/>
  <c r="L24" i="43"/>
  <c r="L30" i="43"/>
  <c r="L19" i="43"/>
  <c r="P40" i="43"/>
  <c r="N17" i="43"/>
  <c r="P14" i="43"/>
  <c r="L10" i="43"/>
  <c r="P25" i="43"/>
  <c r="L11" i="43"/>
  <c r="V7" i="43"/>
  <c r="R7" i="43"/>
  <c r="T7" i="43" s="1"/>
  <c r="L8" i="43"/>
  <c r="V5" i="43"/>
  <c r="R5" i="43"/>
  <c r="T5" i="43" s="1"/>
  <c r="R42" i="43"/>
  <c r="T42" i="43" s="1"/>
  <c r="P41" i="43"/>
  <c r="P11" i="43"/>
  <c r="P42" i="43"/>
  <c r="R12" i="43"/>
  <c r="T12" i="43" s="1"/>
  <c r="L42" i="43"/>
  <c r="R22" i="43"/>
  <c r="T22" i="43" s="1"/>
  <c r="R14" i="43"/>
  <c r="T14" i="43" s="1"/>
  <c r="R26" i="43"/>
  <c r="T26" i="43" s="1"/>
  <c r="R43" i="43"/>
  <c r="T43" i="43" s="1"/>
  <c r="R17" i="43"/>
  <c r="T17" i="43" s="1"/>
  <c r="L6" i="43"/>
  <c r="R28" i="43"/>
  <c r="T28" i="43" s="1"/>
  <c r="R13" i="43"/>
  <c r="T13" i="43" s="1"/>
  <c r="R29" i="43"/>
  <c r="T29" i="43" s="1"/>
  <c r="R25" i="43"/>
  <c r="T25" i="43" s="1"/>
  <c r="P26" i="43"/>
  <c r="R40" i="43"/>
  <c r="T40" i="43" s="1"/>
  <c r="R23" i="43"/>
  <c r="T23" i="43" s="1"/>
  <c r="R24" i="43"/>
  <c r="T24" i="43" s="1"/>
  <c r="N26" i="43"/>
  <c r="R21" i="43"/>
  <c r="T21" i="43" s="1"/>
  <c r="R39" i="43"/>
  <c r="T39" i="43" s="1"/>
  <c r="R19" i="43"/>
  <c r="T19" i="43" s="1"/>
  <c r="R45" i="43"/>
  <c r="T45" i="43" s="1"/>
  <c r="L25" i="43"/>
  <c r="N8" i="43"/>
  <c r="N43" i="43"/>
  <c r="R38" i="43"/>
  <c r="T38" i="43" s="1"/>
  <c r="R18" i="43"/>
  <c r="T18" i="43" s="1"/>
  <c r="V4" i="43"/>
  <c r="R4" i="43"/>
  <c r="T4" i="43" s="1"/>
  <c r="N20" i="43"/>
  <c r="R20" i="43"/>
  <c r="T20" i="43" s="1"/>
  <c r="N42" i="43"/>
  <c r="R32" i="43"/>
  <c r="T32" i="43" s="1"/>
  <c r="R33" i="43"/>
  <c r="T33" i="43" s="1"/>
  <c r="R15" i="43"/>
  <c r="T15" i="43" s="1"/>
  <c r="R36" i="43"/>
  <c r="T36" i="43" s="1"/>
  <c r="R16" i="43"/>
  <c r="T16" i="43" s="1"/>
  <c r="P28" i="43"/>
  <c r="P29" i="43"/>
  <c r="L13" i="43"/>
  <c r="R34" i="43"/>
  <c r="T34" i="43" s="1"/>
  <c r="P15" i="43"/>
  <c r="P36" i="43"/>
  <c r="R35" i="43"/>
  <c r="T35" i="43" s="1"/>
  <c r="R41" i="43"/>
  <c r="T41" i="43" s="1"/>
  <c r="R37" i="43"/>
  <c r="T37" i="43" s="1"/>
  <c r="R44" i="43"/>
  <c r="T44" i="43" s="1"/>
  <c r="R30" i="43"/>
  <c r="T30" i="43" s="1"/>
  <c r="R31" i="43"/>
  <c r="T31" i="43" s="1"/>
  <c r="P12" i="43"/>
  <c r="R27" i="43"/>
  <c r="T27" i="43" s="1"/>
  <c r="P44" i="43"/>
  <c r="L28" i="43"/>
  <c r="V9" i="43"/>
  <c r="R9" i="43"/>
  <c r="T9" i="43" s="1"/>
  <c r="P30" i="43"/>
  <c r="L14" i="43"/>
  <c r="P31" i="43"/>
  <c r="R11" i="43"/>
  <c r="T11" i="43" s="1"/>
  <c r="R8" i="43"/>
  <c r="T8" i="43" s="1"/>
  <c r="V8" i="43"/>
  <c r="P35" i="43"/>
  <c r="L40" i="43"/>
  <c r="V10" i="43"/>
  <c r="R10" i="43"/>
  <c r="T10" i="43" s="1"/>
  <c r="L43" i="43"/>
  <c r="V6" i="43"/>
  <c r="R6" i="43"/>
  <c r="T6" i="43" s="1"/>
  <c r="N4" i="43"/>
  <c r="L35" i="43"/>
  <c r="N41" i="43"/>
  <c r="M14" i="37"/>
  <c r="P14" i="37"/>
  <c r="S4" i="37"/>
  <c r="P4" i="37"/>
  <c r="M4" i="37"/>
  <c r="M30" i="37"/>
  <c r="P30" i="37"/>
  <c r="M11" i="37"/>
  <c r="M40" i="37"/>
  <c r="M41" i="37"/>
  <c r="M36" i="37"/>
  <c r="M31" i="37"/>
  <c r="P31" i="37"/>
  <c r="P32" i="37"/>
  <c r="M32" i="37"/>
  <c r="M25" i="37"/>
  <c r="M15" i="37"/>
  <c r="P15" i="37"/>
  <c r="S8" i="37"/>
  <c r="P8" i="37"/>
  <c r="M8" i="37"/>
  <c r="M45" i="37"/>
  <c r="P16" i="37"/>
  <c r="M16" i="37"/>
  <c r="M21" i="37"/>
  <c r="P21" i="37"/>
  <c r="M18" i="37"/>
  <c r="S10" i="37"/>
  <c r="P10" i="37"/>
  <c r="P9" i="42"/>
  <c r="M10" i="42"/>
  <c r="P10" i="42"/>
  <c r="M5" i="42"/>
  <c r="P5" i="42"/>
  <c r="M7" i="42"/>
  <c r="M6" i="28"/>
  <c r="P6" i="42"/>
  <c r="M6" i="42"/>
  <c r="P7" i="28"/>
  <c r="M7" i="28"/>
  <c r="P9" i="28"/>
  <c r="M9" i="28"/>
  <c r="P4" i="28"/>
  <c r="M4" i="28"/>
  <c r="P10" i="28"/>
  <c r="M10" i="28"/>
  <c r="P5" i="28"/>
  <c r="M5" i="28"/>
  <c r="P8" i="28"/>
  <c r="M8" i="28"/>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<sst xmlns="http://schemas.openxmlformats.org/spreadsheetml/2006/main" count="777" uniqueCount="82">
  <si>
    <t>Complete</t>
  </si>
  <si>
    <t>Chart Data</t>
  </si>
  <si>
    <t>Progress</t>
  </si>
  <si>
    <t>Remainder</t>
  </si>
  <si>
    <t>Step</t>
  </si>
  <si>
    <t>Grey</t>
  </si>
  <si>
    <t>Green</t>
  </si>
  <si>
    <t>Step 1</t>
  </si>
  <si>
    <t>Step 2</t>
  </si>
  <si>
    <t>Step 3</t>
  </si>
  <si>
    <t>Step 4</t>
  </si>
  <si>
    <t>Step 5</t>
  </si>
  <si>
    <t>Donut Chart</t>
  </si>
  <si>
    <t>Marker</t>
  </si>
  <si>
    <t>Number</t>
  </si>
  <si>
    <t>X</t>
  </si>
  <si>
    <t>Y</t>
  </si>
  <si>
    <t>Value</t>
  </si>
  <si>
    <t>Date</t>
  </si>
  <si>
    <t>Date Label</t>
  </si>
  <si>
    <t>Yes</t>
  </si>
  <si>
    <t>No</t>
  </si>
  <si>
    <t>Day</t>
  </si>
  <si>
    <t>S</t>
  </si>
  <si>
    <t>M</t>
  </si>
  <si>
    <t>T</t>
  </si>
  <si>
    <t>W</t>
  </si>
  <si>
    <t>F</t>
  </si>
  <si>
    <t>Red</t>
  </si>
  <si>
    <t>Dot</t>
  </si>
  <si>
    <t>Steps Chart</t>
  </si>
  <si>
    <t>Scorecard Chart</t>
  </si>
  <si>
    <t>Calendar Chart</t>
  </si>
  <si>
    <t>Start Date:</t>
  </si>
  <si>
    <t>Chart Title:</t>
  </si>
  <si>
    <t>Day Labels</t>
  </si>
  <si>
    <t>Waffle Chart</t>
  </si>
  <si>
    <t>Complete:</t>
  </si>
  <si>
    <t>Integer:</t>
  </si>
  <si>
    <t>Label Row:</t>
  </si>
  <si>
    <t>Color</t>
  </si>
  <si>
    <t>Sequence</t>
  </si>
  <si>
    <t>Gauge Chart</t>
  </si>
  <si>
    <t>Progress Bar Chart</t>
  </si>
  <si>
    <t>Table of Contents</t>
  </si>
  <si>
    <t>True|False|3|Medium|Medium|False</t>
  </si>
  <si>
    <t>Author:</t>
  </si>
  <si>
    <t>Jon Acampora</t>
  </si>
  <si>
    <t>Source:</t>
  </si>
  <si>
    <t>https://www.excelcampus.com/charts/8-types-of-progress-charts/</t>
  </si>
  <si>
    <t>Outside Month</t>
  </si>
  <si>
    <t>Current Month</t>
  </si>
  <si>
    <t>Month #:</t>
  </si>
  <si>
    <t>Streak</t>
  </si>
  <si>
    <t>Week</t>
  </si>
  <si>
    <t>Count</t>
  </si>
  <si>
    <t>Intro - 8 types of progress charts. Calendar one of the most popular</t>
  </si>
  <si>
    <t>Preview of variations</t>
  </si>
  <si>
    <t>The source data setup</t>
  </si>
  <si>
    <t>Create the basic XY chart</t>
  </si>
  <si>
    <t>Explain the variations</t>
  </si>
  <si>
    <t>When to use</t>
  </si>
  <si>
    <t>Often used in fitness and habit tracking apps for personal use.  Can also be used for visualizing how often daily goals are met for things like attendance, store opening on time, daily sales goals, daily outbound call goals, etc.</t>
  </si>
  <si>
    <t>Leave a comment and let us know what you will be using it for.</t>
  </si>
  <si>
    <t>Day No.</t>
  </si>
  <si>
    <t>Complete (color)</t>
  </si>
  <si>
    <t>Data</t>
  </si>
  <si>
    <t>Calendar Data</t>
  </si>
  <si>
    <t>Prev/Next Month</t>
  </si>
  <si>
    <t>Mon</t>
  </si>
  <si>
    <t>Tue</t>
  </si>
  <si>
    <t>Wed</t>
  </si>
  <si>
    <t>Thu</t>
  </si>
  <si>
    <t>Fri</t>
  </si>
  <si>
    <t>Sat</t>
  </si>
  <si>
    <t>Sun</t>
  </si>
  <si>
    <t xml:space="preserve">Weekday: </t>
  </si>
  <si>
    <t>Start Day Data</t>
  </si>
  <si>
    <t>WEEKDAY Start</t>
  </si>
  <si>
    <t>Day Label</t>
  </si>
  <si>
    <t>Goal</t>
  </si>
  <si>
    <t>Goal (days per week):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</si>
</sst>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
  </numFmts>
  <fonts count="10" x14ac:knownFonts="1">
    <font>
      <sz val="11"/>
      <color theme="1"/>
      <name val="Calibri"/>
      <family val="2"/>
      <scheme val="minor"/>
    </font>
    <font>
      <sz val="11"/>
      <color theme="1"/>
      <name val="Calibri"/>
      <family val="2"/>
      <scheme val="minor"/>
    </font>
    <font>
      <b/>
      <sz val="11"/>
      <color theme="1"/>
      <name val="Calibri"/>
      <family val="2"/>
      <scheme val="minor"/>
    </font>
    <font>
      <sz val="8"/>
      <name val="Calibri"/>
      <family val="2"/>
      <scheme val="minor"/>
    </font>
    <font>
      <sz val="11"/>
      <color theme="1"/>
      <name val="Fira Mono"/>
      <family val="3"/>
    </font>
    <font>
      <b/>
      <sz val="14"/>
      <color theme="1"/>
      <name val="Calibri"/>
      <family val="2"/>
      <scheme val="minor"/>
    </font>
    <font>
      <sz val="11"/>
      <color rgb="FFFFFFFF"/>
      <name val="Calibri"/>
      <family val="2"/>
      <scheme val="minor"/>
    </font>
    <font>
      <sz val="11"/>
      <color theme="0" tint="-0.34998626667073579"/>
      <name val="Wingdings"/>
      <charset val="2"/>
    </font>
    <font>
      <u/>
      <sz val="11"/>
      <color theme="10"/>
      <name val="Calibri"/>
      <family val="2"/>
      <scheme val="minor"/>
    </font>
    <font>
      <sz val="14"/>
      <color theme="1"/>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1B1B1B"/>
        <bgColor indexed="64"/>
      </patternFill>
    </fill>
    <fill>
      <patternFill patternType="solid">
        <fgColor rgb="FF00B0F0"/>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69D8FF"/>
        <bgColor indexed="64"/>
      </patternFill>
    </fill>
  </fills>
  <borders count="3">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s>
  <cellStyleXfs count="3">
    <xf numFmtId="0" fontId="0" fillId="0" borderId="0"/>
    <xf numFmtId="9" fontId="1" fillId="0" borderId="0" applyFont="0" applyFill="0" applyBorder="0" applyAlignment="0" applyProtection="0"/>
    <xf numFmtId="0" fontId="8" fillId="0" borderId="0" applyNumberFormat="0" applyFill="0" applyBorder="0" applyAlignment="0" applyProtection="0"/>
  </cellStyleXfs>
  <cellXfs count="37">
    <xf numFmtId="0" fontId="0" fillId="0" borderId="0" xfId="0"/>
    <xf numFmtId="9" fontId="0" fillId="0" borderId="0" xfId="1" applyFont="1"/>
    <xf numFmtId="0" fontId="2" fillId="0" borderId="0" xfId="0" applyFont="1"/>
    <xf numFmtId="0" fontId="2" fillId="2" borderId="0" xfId="0" applyFont="1" applyFill="1"/>
    <xf numFmtId="0" fontId="0" fillId="2" borderId="0" xfId="0" applyFill="1"/>
    <xf numFmtId="9" fontId="0" fillId="0" borderId="0" xfId="0" applyNumberFormat="1"/>
    <xf numFmtId="9" fontId="4" fillId="0" borderId="0" xfId="0" applyNumberFormat="1" applyFont="1"/>
    <xf numFmtId="9" fontId="2" fillId="0" borderId="0" xfId="0" applyNumberFormat="1" applyFont="1"/>
    <xf numFmtId="14" fontId="2" fillId="0" borderId="0" xfId="0" applyNumberFormat="1" applyFont="1"/>
    <xf numFmtId="14" fontId="0" fillId="0" borderId="0" xfId="0" applyNumberFormat="1"/>
    <xf numFmtId="164" fontId="0" fillId="0" borderId="0" xfId="0" applyNumberFormat="1"/>
    <xf numFmtId="0" fontId="0" fillId="3" borderId="0" xfId="0" applyFill="1"/>
    <xf numFmtId="0" fontId="0" fillId="4" borderId="0" xfId="0" applyFill="1"/>
    <xf numFmtId="0" fontId="5" fillId="0" borderId="0" xfId="0" applyFont="1"/>
    <xf numFmtId="0" fontId="6" fillId="0" borderId="0" xfId="0" applyFont="1"/>
    <xf numFmtId="0" fontId="7" fillId="0" borderId="0" xfId="0" applyFont="1"/>
    <xf numFmtId="0" fontId="7" fillId="4" borderId="0" xfId="0" applyFont="1" applyFill="1" applyAlignment="1">
      <alignment horizontal="left"/>
    </xf>
    <xf numFmtId="0" fontId="7" fillId="3" borderId="0" xfId="0" applyFont="1" applyFill="1" applyAlignment="1">
      <alignment horizontal="left"/>
    </xf>
    <xf numFmtId="0" fontId="8" fillId="0" borderId="0" xfId="2"/>
    <xf numFmtId="9" fontId="2" fillId="0" borderId="0" xfId="1" applyFont="1"/>
    <xf numFmtId="0" fontId="2" fillId="5" borderId="0" xfId="0" applyFont="1" applyFill="1"/>
    <xf numFmtId="0" fontId="0" fillId="5" borderId="0" xfId="0" applyFill="1"/>
    <xf numFmtId="0" fontId="2" fillId="6" borderId="0" xfId="0" applyFont="1" applyFill="1"/>
    <xf numFmtId="0" fontId="2" fillId="7" borderId="0" xfId="0" applyFont="1" applyFill="1"/>
    <xf numFmtId="0" fontId="0" fillId="7" borderId="0" xfId="0" applyFill="1"/>
    <xf numFmtId="0" fontId="2" fillId="8" borderId="0" xfId="0" applyFont="1" applyFill="1"/>
    <xf numFmtId="0" fontId="0" fillId="8" borderId="0" xfId="0" applyFill="1"/>
    <xf numFmtId="0" fontId="9" fillId="0" borderId="0" xfId="0" applyFont="1"/>
    <xf numFmtId="0" fontId="7" fillId="0" borderId="1" xfId="0" applyFont="1" applyBorder="1"/>
    <xf numFmtId="0" fontId="5" fillId="0" borderId="1" xfId="0" applyFont="1" applyBorder="1"/>
    <xf numFmtId="0" fontId="0" fillId="0" borderId="1" xfId="0" applyBorder="1"/>
    <xf numFmtId="0" fontId="0" fillId="0" borderId="2" xfId="0" applyBorder="1"/>
    <xf numFmtId="0" fontId="2" fillId="3" borderId="0" xfId="0" applyFont="1" applyFill="1"/>
    <xf numFmtId="0" fontId="2" fillId="9" borderId="0" xfId="0" applyFont="1" applyFill="1"/>
    <xf numFmtId="0" fontId="0" fillId="9" borderId="0" xfId="0" applyFill="1"/>
    <xf numFmtId="0" fontId="2" fillId="10" borderId="0" xfId="0" applyFont="1" applyFill="1"/>
    <xf numFmtId="0" fontId="0" fillId="10" borderId="0" xfId="0" applyFill="1"/>
  </cellXfs>
  <cellStyles count="3">
    <cellStyle name="Hyperlink" xfId="2" builtinId="8"/>
    <cellStyle name="Normal" xfId="0" builtinId="0"/>
    <cellStyle name="Percent" xfId="1" builtinId="5"/>
  </cellStyles>
  <dxfs count="0"/>
  <tableStyles count="0" defaultTableStyle="TableStyleMedium2" defaultPivotStyle="PivotStyleLight16"/>
  <colors>
    <mruColors>
      <color rgb="FF4DBF35"/>
      <color rgb="FFFF3399"/>
      <color rgb="FF69D8FF"/>
      <color rgb="FF009ED6"/>
      <color rgb="FF0088B8"/>
      <color rgb="FF1B1B1B"/>
      <color rgb="FF66CF51"/>
      <color rgb="FF00CC00"/>
      <color rgb="FF7CBF33"/>
      <color rgb="FFCFCFC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8" Type="http://schemas.openxmlformats.org/officeDocument/2006/relationships/image" Target="../media/image18.svg"/><Relationship Id="rId3" Type="http://schemas.openxmlformats.org/officeDocument/2006/relationships/image" Target="../media/image13.png"/><Relationship Id="rId7" Type="http://schemas.openxmlformats.org/officeDocument/2006/relationships/image" Target="../media/image17.png"/><Relationship Id="rId2" Type="http://schemas.microsoft.com/office/2011/relationships/chartColorStyle" Target="colors6.xml"/><Relationship Id="rId1" Type="http://schemas.microsoft.com/office/2011/relationships/chartStyle" Target="style6.xml"/><Relationship Id="rId6" Type="http://schemas.openxmlformats.org/officeDocument/2006/relationships/image" Target="../media/image16.svg"/><Relationship Id="rId5" Type="http://schemas.openxmlformats.org/officeDocument/2006/relationships/image" Target="../media/image15.png"/><Relationship Id="rId4" Type="http://schemas.openxmlformats.org/officeDocument/2006/relationships/image" Target="../media/image14.svg"/></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8" Type="http://schemas.openxmlformats.org/officeDocument/2006/relationships/image" Target="../media/image18.svg"/><Relationship Id="rId3" Type="http://schemas.openxmlformats.org/officeDocument/2006/relationships/image" Target="../media/image20.png"/><Relationship Id="rId7" Type="http://schemas.openxmlformats.org/officeDocument/2006/relationships/image" Target="../media/image17.png"/><Relationship Id="rId2" Type="http://schemas.microsoft.com/office/2011/relationships/chartColorStyle" Target="colors15.xml"/><Relationship Id="rId1" Type="http://schemas.microsoft.com/office/2011/relationships/chartStyle" Target="style15.xml"/><Relationship Id="rId6" Type="http://schemas.openxmlformats.org/officeDocument/2006/relationships/image" Target="../media/image16.svg"/><Relationship Id="rId5" Type="http://schemas.openxmlformats.org/officeDocument/2006/relationships/image" Target="../media/image15.png"/><Relationship Id="rId4" Type="http://schemas.openxmlformats.org/officeDocument/2006/relationships/image" Target="../media/image21.svg"/></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3" Type="http://schemas.openxmlformats.org/officeDocument/2006/relationships/chartUserShapes" Target="../drawings/drawing13.xml"/><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8" Type="http://schemas.openxmlformats.org/officeDocument/2006/relationships/image" Target="../media/image18.svg"/><Relationship Id="rId3" Type="http://schemas.openxmlformats.org/officeDocument/2006/relationships/image" Target="../media/image13.png"/><Relationship Id="rId7" Type="http://schemas.openxmlformats.org/officeDocument/2006/relationships/image" Target="../media/image17.png"/><Relationship Id="rId2" Type="http://schemas.microsoft.com/office/2011/relationships/chartColorStyle" Target="colors32.xml"/><Relationship Id="rId1" Type="http://schemas.microsoft.com/office/2011/relationships/chartStyle" Target="style32.xml"/><Relationship Id="rId6" Type="http://schemas.openxmlformats.org/officeDocument/2006/relationships/image" Target="../media/image16.svg"/><Relationship Id="rId5" Type="http://schemas.openxmlformats.org/officeDocument/2006/relationships/image" Target="../media/image15.png"/><Relationship Id="rId4" Type="http://schemas.openxmlformats.org/officeDocument/2006/relationships/image" Target="../media/image14.svg"/></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3" Type="http://schemas.openxmlformats.org/officeDocument/2006/relationships/chartUserShapes" Target="../drawings/drawing22.xml"/><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8" Type="http://schemas.openxmlformats.org/officeDocument/2006/relationships/image" Target="../media/image18.svg"/><Relationship Id="rId3" Type="http://schemas.openxmlformats.org/officeDocument/2006/relationships/image" Target="../media/image13.png"/><Relationship Id="rId7" Type="http://schemas.openxmlformats.org/officeDocument/2006/relationships/image" Target="../media/image17.png"/><Relationship Id="rId2" Type="http://schemas.microsoft.com/office/2011/relationships/chartColorStyle" Target="colors42.xml"/><Relationship Id="rId1" Type="http://schemas.microsoft.com/office/2011/relationships/chartStyle" Target="style42.xml"/><Relationship Id="rId6" Type="http://schemas.openxmlformats.org/officeDocument/2006/relationships/image" Target="../media/image16.svg"/><Relationship Id="rId5" Type="http://schemas.openxmlformats.org/officeDocument/2006/relationships/image" Target="../media/image15.png"/><Relationship Id="rId4" Type="http://schemas.openxmlformats.org/officeDocument/2006/relationships/image" Target="../media/image14.svg"/></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3" Type="http://schemas.openxmlformats.org/officeDocument/2006/relationships/chartUserShapes" Target="../drawings/drawing24.xml"/><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8" Type="http://schemas.openxmlformats.org/officeDocument/2006/relationships/image" Target="../media/image18.svg"/><Relationship Id="rId3" Type="http://schemas.openxmlformats.org/officeDocument/2006/relationships/image" Target="../media/image20.png"/><Relationship Id="rId7" Type="http://schemas.openxmlformats.org/officeDocument/2006/relationships/image" Target="../media/image17.png"/><Relationship Id="rId2" Type="http://schemas.microsoft.com/office/2011/relationships/chartColorStyle" Target="colors51.xml"/><Relationship Id="rId1" Type="http://schemas.microsoft.com/office/2011/relationships/chartStyle" Target="style51.xml"/><Relationship Id="rId6" Type="http://schemas.openxmlformats.org/officeDocument/2006/relationships/image" Target="../media/image16.svg"/><Relationship Id="rId5" Type="http://schemas.openxmlformats.org/officeDocument/2006/relationships/image" Target="../media/image15.png"/><Relationship Id="rId4" Type="http://schemas.openxmlformats.org/officeDocument/2006/relationships/image" Target="../media/image21.svg"/></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chemeClr val="bg2"/>
            </a:solidFill>
            <a:ln w="3175"/>
          </c:spPr>
          <c:dPt>
            <c:idx val="0"/>
            <c:bubble3D val="0"/>
            <c:spPr>
              <a:solidFill>
                <a:schemeClr val="bg2"/>
              </a:solidFill>
              <a:ln w="3175">
                <a:solidFill>
                  <a:schemeClr val="lt1"/>
                </a:solidFill>
              </a:ln>
              <a:effectLst/>
            </c:spPr>
            <c:extLst>
              <c:ext xmlns:c16="http://schemas.microsoft.com/office/drawing/2014/chart" uri="{C3380CC4-5D6E-409C-BE32-E72D297353CC}">
                <c16:uniqueId val="{00000001-BDC9-4D97-883F-63FB06056B80}"/>
              </c:ext>
            </c:extLst>
          </c:dPt>
          <c:dPt>
            <c:idx val="1"/>
            <c:bubble3D val="0"/>
            <c:spPr>
              <a:solidFill>
                <a:schemeClr val="bg2"/>
              </a:solidFill>
              <a:ln w="3175">
                <a:solidFill>
                  <a:schemeClr val="lt1"/>
                </a:solidFill>
              </a:ln>
              <a:effectLst/>
            </c:spPr>
            <c:extLst>
              <c:ext xmlns:c16="http://schemas.microsoft.com/office/drawing/2014/chart" uri="{C3380CC4-5D6E-409C-BE32-E72D297353CC}">
                <c16:uniqueId val="{00000003-BDC9-4D97-883F-63FB06056B80}"/>
              </c:ext>
            </c:extLst>
          </c:dPt>
          <c:dPt>
            <c:idx val="2"/>
            <c:bubble3D val="0"/>
            <c:spPr>
              <a:solidFill>
                <a:schemeClr val="bg2"/>
              </a:solidFill>
              <a:ln w="3175">
                <a:solidFill>
                  <a:schemeClr val="lt1"/>
                </a:solidFill>
              </a:ln>
              <a:effectLst/>
            </c:spPr>
            <c:extLst>
              <c:ext xmlns:c16="http://schemas.microsoft.com/office/drawing/2014/chart" uri="{C3380CC4-5D6E-409C-BE32-E72D297353CC}">
                <c16:uniqueId val="{00000005-BDC9-4D97-883F-63FB06056B80}"/>
              </c:ext>
            </c:extLst>
          </c:dPt>
          <c:dPt>
            <c:idx val="3"/>
            <c:bubble3D val="0"/>
            <c:spPr>
              <a:solidFill>
                <a:schemeClr val="bg2"/>
              </a:solidFill>
              <a:ln w="3175">
                <a:solidFill>
                  <a:schemeClr val="lt1"/>
                </a:solidFill>
              </a:ln>
              <a:effectLst/>
            </c:spPr>
            <c:extLst>
              <c:ext xmlns:c16="http://schemas.microsoft.com/office/drawing/2014/chart" uri="{C3380CC4-5D6E-409C-BE32-E72D297353CC}">
                <c16:uniqueId val="{00000007-BDC9-4D97-883F-63FB06056B80}"/>
              </c:ext>
            </c:extLst>
          </c:dPt>
          <c:dPt>
            <c:idx val="4"/>
            <c:bubble3D val="0"/>
            <c:spPr>
              <a:solidFill>
                <a:schemeClr val="bg2"/>
              </a:solidFill>
              <a:ln w="3175">
                <a:solidFill>
                  <a:schemeClr val="lt1"/>
                </a:solidFill>
              </a:ln>
              <a:effectLst/>
            </c:spPr>
            <c:extLst>
              <c:ext xmlns:c16="http://schemas.microsoft.com/office/drawing/2014/chart" uri="{C3380CC4-5D6E-409C-BE32-E72D297353CC}">
                <c16:uniqueId val="{00000009-BDC9-4D97-883F-63FB06056B80}"/>
              </c:ext>
            </c:extLst>
          </c:dPt>
          <c:dPt>
            <c:idx val="5"/>
            <c:bubble3D val="0"/>
            <c:spPr>
              <a:solidFill>
                <a:schemeClr val="bg2"/>
              </a:solidFill>
              <a:ln w="3175">
                <a:solidFill>
                  <a:schemeClr val="lt1"/>
                </a:solidFill>
              </a:ln>
              <a:effectLst/>
            </c:spPr>
            <c:extLst>
              <c:ext xmlns:c16="http://schemas.microsoft.com/office/drawing/2014/chart" uri="{C3380CC4-5D6E-409C-BE32-E72D297353CC}">
                <c16:uniqueId val="{0000000B-BDC9-4D97-883F-63FB06056B80}"/>
              </c:ext>
            </c:extLst>
          </c:dPt>
          <c:dPt>
            <c:idx val="6"/>
            <c:bubble3D val="0"/>
            <c:spPr>
              <a:solidFill>
                <a:schemeClr val="bg2"/>
              </a:solidFill>
              <a:ln w="3175">
                <a:solidFill>
                  <a:schemeClr val="lt1"/>
                </a:solidFill>
              </a:ln>
              <a:effectLst/>
            </c:spPr>
            <c:extLst>
              <c:ext xmlns:c16="http://schemas.microsoft.com/office/drawing/2014/chart" uri="{C3380CC4-5D6E-409C-BE32-E72D297353CC}">
                <c16:uniqueId val="{0000000D-BDC9-4D97-883F-63FB06056B80}"/>
              </c:ext>
            </c:extLst>
          </c:dPt>
          <c:dPt>
            <c:idx val="7"/>
            <c:bubble3D val="0"/>
            <c:spPr>
              <a:solidFill>
                <a:schemeClr val="bg2"/>
              </a:solidFill>
              <a:ln w="3175">
                <a:solidFill>
                  <a:schemeClr val="lt1"/>
                </a:solidFill>
              </a:ln>
              <a:effectLst/>
            </c:spPr>
            <c:extLst>
              <c:ext xmlns:c16="http://schemas.microsoft.com/office/drawing/2014/chart" uri="{C3380CC4-5D6E-409C-BE32-E72D297353CC}">
                <c16:uniqueId val="{0000000F-BDC9-4D97-883F-63FB06056B80}"/>
              </c:ext>
            </c:extLst>
          </c:dPt>
          <c:dPt>
            <c:idx val="8"/>
            <c:bubble3D val="0"/>
            <c:spPr>
              <a:solidFill>
                <a:schemeClr val="bg2"/>
              </a:solidFill>
              <a:ln w="3175">
                <a:solidFill>
                  <a:schemeClr val="lt1"/>
                </a:solidFill>
              </a:ln>
              <a:effectLst/>
            </c:spPr>
            <c:extLst>
              <c:ext xmlns:c16="http://schemas.microsoft.com/office/drawing/2014/chart" uri="{C3380CC4-5D6E-409C-BE32-E72D297353CC}">
                <c16:uniqueId val="{00000011-BDC9-4D97-883F-63FB06056B80}"/>
              </c:ext>
            </c:extLst>
          </c:dPt>
          <c:dPt>
            <c:idx val="9"/>
            <c:bubble3D val="0"/>
            <c:spPr>
              <a:solidFill>
                <a:schemeClr val="bg2"/>
              </a:solidFill>
              <a:ln w="3175">
                <a:solidFill>
                  <a:schemeClr val="lt1"/>
                </a:solidFill>
              </a:ln>
              <a:effectLst/>
            </c:spPr>
            <c:extLst>
              <c:ext xmlns:c16="http://schemas.microsoft.com/office/drawing/2014/chart" uri="{C3380CC4-5D6E-409C-BE32-E72D297353CC}">
                <c16:uniqueId val="{00000013-BDC9-4D97-883F-63FB06056B80}"/>
              </c:ext>
            </c:extLst>
          </c:dPt>
          <c:dPt>
            <c:idx val="10"/>
            <c:bubble3D val="0"/>
            <c:spPr>
              <a:solidFill>
                <a:schemeClr val="bg2"/>
              </a:solidFill>
              <a:ln w="3175">
                <a:solidFill>
                  <a:schemeClr val="lt1"/>
                </a:solidFill>
              </a:ln>
              <a:effectLst/>
            </c:spPr>
            <c:extLst>
              <c:ext xmlns:c16="http://schemas.microsoft.com/office/drawing/2014/chart" uri="{C3380CC4-5D6E-409C-BE32-E72D297353CC}">
                <c16:uniqueId val="{00000015-BDC9-4D97-883F-63FB06056B80}"/>
              </c:ext>
            </c:extLst>
          </c:dPt>
          <c:dPt>
            <c:idx val="11"/>
            <c:bubble3D val="0"/>
            <c:spPr>
              <a:solidFill>
                <a:schemeClr val="bg2"/>
              </a:solidFill>
              <a:ln w="3175">
                <a:solidFill>
                  <a:schemeClr val="lt1"/>
                </a:solidFill>
              </a:ln>
              <a:effectLst/>
            </c:spPr>
            <c:extLst>
              <c:ext xmlns:c16="http://schemas.microsoft.com/office/drawing/2014/chart" uri="{C3380CC4-5D6E-409C-BE32-E72D297353CC}">
                <c16:uniqueId val="{00000017-BDC9-4D97-883F-63FB06056B80}"/>
              </c:ext>
            </c:extLst>
          </c:dPt>
          <c:dPt>
            <c:idx val="12"/>
            <c:bubble3D val="0"/>
            <c:spPr>
              <a:solidFill>
                <a:schemeClr val="bg2"/>
              </a:solidFill>
              <a:ln w="3175">
                <a:solidFill>
                  <a:schemeClr val="lt1"/>
                </a:solidFill>
              </a:ln>
              <a:effectLst/>
            </c:spPr>
            <c:extLst>
              <c:ext xmlns:c16="http://schemas.microsoft.com/office/drawing/2014/chart" uri="{C3380CC4-5D6E-409C-BE32-E72D297353CC}">
                <c16:uniqueId val="{00000019-BDC9-4D97-883F-63FB06056B80}"/>
              </c:ext>
            </c:extLst>
          </c:dPt>
          <c:dPt>
            <c:idx val="13"/>
            <c:bubble3D val="0"/>
            <c:spPr>
              <a:solidFill>
                <a:schemeClr val="bg2"/>
              </a:solidFill>
              <a:ln w="3175">
                <a:solidFill>
                  <a:schemeClr val="lt1"/>
                </a:solidFill>
              </a:ln>
              <a:effectLst/>
            </c:spPr>
            <c:extLst>
              <c:ext xmlns:c16="http://schemas.microsoft.com/office/drawing/2014/chart" uri="{C3380CC4-5D6E-409C-BE32-E72D297353CC}">
                <c16:uniqueId val="{0000001B-BDC9-4D97-883F-63FB06056B80}"/>
              </c:ext>
            </c:extLst>
          </c:dPt>
          <c:dPt>
            <c:idx val="14"/>
            <c:bubble3D val="0"/>
            <c:spPr>
              <a:solidFill>
                <a:schemeClr val="bg2"/>
              </a:solidFill>
              <a:ln w="3175">
                <a:solidFill>
                  <a:schemeClr val="lt1"/>
                </a:solidFill>
              </a:ln>
              <a:effectLst/>
            </c:spPr>
            <c:extLst>
              <c:ext xmlns:c16="http://schemas.microsoft.com/office/drawing/2014/chart" uri="{C3380CC4-5D6E-409C-BE32-E72D297353CC}">
                <c16:uniqueId val="{0000001D-BDC9-4D97-883F-63FB06056B80}"/>
              </c:ext>
            </c:extLst>
          </c:dPt>
          <c:dPt>
            <c:idx val="15"/>
            <c:bubble3D val="0"/>
            <c:spPr>
              <a:solidFill>
                <a:schemeClr val="bg2"/>
              </a:solidFill>
              <a:ln w="3175">
                <a:solidFill>
                  <a:schemeClr val="lt1"/>
                </a:solidFill>
              </a:ln>
              <a:effectLst/>
            </c:spPr>
            <c:extLst>
              <c:ext xmlns:c16="http://schemas.microsoft.com/office/drawing/2014/chart" uri="{C3380CC4-5D6E-409C-BE32-E72D297353CC}">
                <c16:uniqueId val="{0000001F-BDC9-4D97-883F-63FB06056B80}"/>
              </c:ext>
            </c:extLst>
          </c:dPt>
          <c:dPt>
            <c:idx val="16"/>
            <c:bubble3D val="0"/>
            <c:spPr>
              <a:solidFill>
                <a:schemeClr val="bg2"/>
              </a:solidFill>
              <a:ln w="3175">
                <a:solidFill>
                  <a:schemeClr val="lt1"/>
                </a:solidFill>
              </a:ln>
              <a:effectLst/>
            </c:spPr>
            <c:extLst>
              <c:ext xmlns:c16="http://schemas.microsoft.com/office/drawing/2014/chart" uri="{C3380CC4-5D6E-409C-BE32-E72D297353CC}">
                <c16:uniqueId val="{00000021-BDC9-4D97-883F-63FB06056B80}"/>
              </c:ext>
            </c:extLst>
          </c:dPt>
          <c:dPt>
            <c:idx val="17"/>
            <c:bubble3D val="0"/>
            <c:spPr>
              <a:solidFill>
                <a:schemeClr val="bg2"/>
              </a:solidFill>
              <a:ln w="3175">
                <a:solidFill>
                  <a:schemeClr val="lt1"/>
                </a:solidFill>
              </a:ln>
              <a:effectLst/>
            </c:spPr>
            <c:extLst>
              <c:ext xmlns:c16="http://schemas.microsoft.com/office/drawing/2014/chart" uri="{C3380CC4-5D6E-409C-BE32-E72D297353CC}">
                <c16:uniqueId val="{00000023-BDC9-4D97-883F-63FB06056B80}"/>
              </c:ext>
            </c:extLst>
          </c:dPt>
          <c:dPt>
            <c:idx val="18"/>
            <c:bubble3D val="0"/>
            <c:spPr>
              <a:solidFill>
                <a:schemeClr val="bg2"/>
              </a:solidFill>
              <a:ln w="3175">
                <a:solidFill>
                  <a:schemeClr val="lt1"/>
                </a:solidFill>
              </a:ln>
              <a:effectLst/>
            </c:spPr>
            <c:extLst>
              <c:ext xmlns:c16="http://schemas.microsoft.com/office/drawing/2014/chart" uri="{C3380CC4-5D6E-409C-BE32-E72D297353CC}">
                <c16:uniqueId val="{00000025-BDC9-4D97-883F-63FB06056B80}"/>
              </c:ext>
            </c:extLst>
          </c:dPt>
          <c:dPt>
            <c:idx val="19"/>
            <c:bubble3D val="0"/>
            <c:spPr>
              <a:solidFill>
                <a:schemeClr val="bg2"/>
              </a:solidFill>
              <a:ln w="3175">
                <a:solidFill>
                  <a:schemeClr val="lt1"/>
                </a:solidFill>
              </a:ln>
              <a:effectLst/>
            </c:spPr>
            <c:extLst>
              <c:ext xmlns:c16="http://schemas.microsoft.com/office/drawing/2014/chart" uri="{C3380CC4-5D6E-409C-BE32-E72D297353CC}">
                <c16:uniqueId val="{00000027-BDC9-4D97-883F-63FB06056B80}"/>
              </c:ext>
            </c:extLst>
          </c:dPt>
          <c:dPt>
            <c:idx val="20"/>
            <c:bubble3D val="0"/>
            <c:spPr>
              <a:solidFill>
                <a:schemeClr val="bg2"/>
              </a:solidFill>
              <a:ln w="3175">
                <a:solidFill>
                  <a:schemeClr val="lt1"/>
                </a:solidFill>
              </a:ln>
              <a:effectLst/>
            </c:spPr>
            <c:extLst>
              <c:ext xmlns:c16="http://schemas.microsoft.com/office/drawing/2014/chart" uri="{C3380CC4-5D6E-409C-BE32-E72D297353CC}">
                <c16:uniqueId val="{00000029-BDC9-4D97-883F-63FB06056B80}"/>
              </c:ext>
            </c:extLst>
          </c:dPt>
          <c:dPt>
            <c:idx val="21"/>
            <c:bubble3D val="0"/>
            <c:spPr>
              <a:solidFill>
                <a:schemeClr val="bg2"/>
              </a:solidFill>
              <a:ln w="3175">
                <a:solidFill>
                  <a:schemeClr val="lt1"/>
                </a:solidFill>
              </a:ln>
              <a:effectLst/>
            </c:spPr>
            <c:extLst>
              <c:ext xmlns:c16="http://schemas.microsoft.com/office/drawing/2014/chart" uri="{C3380CC4-5D6E-409C-BE32-E72D297353CC}">
                <c16:uniqueId val="{0000002B-BDC9-4D97-883F-63FB06056B80}"/>
              </c:ext>
            </c:extLst>
          </c:dPt>
          <c:dPt>
            <c:idx val="22"/>
            <c:bubble3D val="0"/>
            <c:spPr>
              <a:solidFill>
                <a:schemeClr val="bg2"/>
              </a:solidFill>
              <a:ln w="3175">
                <a:solidFill>
                  <a:schemeClr val="lt1"/>
                </a:solidFill>
              </a:ln>
              <a:effectLst/>
            </c:spPr>
            <c:extLst>
              <c:ext xmlns:c16="http://schemas.microsoft.com/office/drawing/2014/chart" uri="{C3380CC4-5D6E-409C-BE32-E72D297353CC}">
                <c16:uniqueId val="{0000002D-BDC9-4D97-883F-63FB06056B80}"/>
              </c:ext>
            </c:extLst>
          </c:dPt>
          <c:dPt>
            <c:idx val="23"/>
            <c:bubble3D val="0"/>
            <c:spPr>
              <a:solidFill>
                <a:schemeClr val="bg2"/>
              </a:solidFill>
              <a:ln w="3175">
                <a:solidFill>
                  <a:schemeClr val="lt1"/>
                </a:solidFill>
              </a:ln>
              <a:effectLst/>
            </c:spPr>
            <c:extLst>
              <c:ext xmlns:c16="http://schemas.microsoft.com/office/drawing/2014/chart" uri="{C3380CC4-5D6E-409C-BE32-E72D297353CC}">
                <c16:uniqueId val="{0000002F-BDC9-4D97-883F-63FB06056B80}"/>
              </c:ext>
            </c:extLst>
          </c:dPt>
          <c:dPt>
            <c:idx val="24"/>
            <c:bubble3D val="0"/>
            <c:spPr>
              <a:solidFill>
                <a:schemeClr val="bg2"/>
              </a:solidFill>
              <a:ln w="3175">
                <a:solidFill>
                  <a:schemeClr val="lt1"/>
                </a:solidFill>
              </a:ln>
              <a:effectLst/>
            </c:spPr>
            <c:extLst>
              <c:ext xmlns:c16="http://schemas.microsoft.com/office/drawing/2014/chart" uri="{C3380CC4-5D6E-409C-BE32-E72D297353CC}">
                <c16:uniqueId val="{00000031-BDC9-4D97-883F-63FB06056B80}"/>
              </c:ext>
            </c:extLst>
          </c:dPt>
          <c:dPt>
            <c:idx val="25"/>
            <c:bubble3D val="0"/>
            <c:spPr>
              <a:solidFill>
                <a:schemeClr val="bg2"/>
              </a:solidFill>
              <a:ln w="3175">
                <a:solidFill>
                  <a:schemeClr val="lt1"/>
                </a:solidFill>
              </a:ln>
              <a:effectLst/>
            </c:spPr>
            <c:extLst>
              <c:ext xmlns:c16="http://schemas.microsoft.com/office/drawing/2014/chart" uri="{C3380CC4-5D6E-409C-BE32-E72D297353CC}">
                <c16:uniqueId val="{00000033-BDC9-4D97-883F-63FB06056B80}"/>
              </c:ext>
            </c:extLst>
          </c:dPt>
          <c:dPt>
            <c:idx val="26"/>
            <c:bubble3D val="0"/>
            <c:spPr>
              <a:solidFill>
                <a:schemeClr val="bg2"/>
              </a:solidFill>
              <a:ln w="3175">
                <a:solidFill>
                  <a:schemeClr val="lt1"/>
                </a:solidFill>
              </a:ln>
              <a:effectLst/>
            </c:spPr>
            <c:extLst>
              <c:ext xmlns:c16="http://schemas.microsoft.com/office/drawing/2014/chart" uri="{C3380CC4-5D6E-409C-BE32-E72D297353CC}">
                <c16:uniqueId val="{00000035-BDC9-4D97-883F-63FB06056B80}"/>
              </c:ext>
            </c:extLst>
          </c:dPt>
          <c:dPt>
            <c:idx val="27"/>
            <c:bubble3D val="0"/>
            <c:spPr>
              <a:solidFill>
                <a:schemeClr val="bg2"/>
              </a:solidFill>
              <a:ln w="3175">
                <a:solidFill>
                  <a:schemeClr val="lt1"/>
                </a:solidFill>
              </a:ln>
              <a:effectLst/>
            </c:spPr>
            <c:extLst>
              <c:ext xmlns:c16="http://schemas.microsoft.com/office/drawing/2014/chart" uri="{C3380CC4-5D6E-409C-BE32-E72D297353CC}">
                <c16:uniqueId val="{00000037-BDC9-4D97-883F-63FB06056B80}"/>
              </c:ext>
            </c:extLst>
          </c:dPt>
          <c:dPt>
            <c:idx val="28"/>
            <c:bubble3D val="0"/>
            <c:spPr>
              <a:solidFill>
                <a:schemeClr val="bg2"/>
              </a:solidFill>
              <a:ln w="3175">
                <a:solidFill>
                  <a:schemeClr val="lt1"/>
                </a:solidFill>
              </a:ln>
              <a:effectLst/>
            </c:spPr>
            <c:extLst>
              <c:ext xmlns:c16="http://schemas.microsoft.com/office/drawing/2014/chart" uri="{C3380CC4-5D6E-409C-BE32-E72D297353CC}">
                <c16:uniqueId val="{00000039-BDC9-4D97-883F-63FB06056B80}"/>
              </c:ext>
            </c:extLst>
          </c:dPt>
          <c:dPt>
            <c:idx val="29"/>
            <c:bubble3D val="0"/>
            <c:spPr>
              <a:solidFill>
                <a:schemeClr val="bg2"/>
              </a:solidFill>
              <a:ln w="3175">
                <a:solidFill>
                  <a:schemeClr val="lt1"/>
                </a:solidFill>
              </a:ln>
              <a:effectLst/>
            </c:spPr>
            <c:extLst>
              <c:ext xmlns:c16="http://schemas.microsoft.com/office/drawing/2014/chart" uri="{C3380CC4-5D6E-409C-BE32-E72D297353CC}">
                <c16:uniqueId val="{0000003B-BDC9-4D97-883F-63FB06056B80}"/>
              </c:ext>
            </c:extLst>
          </c:dPt>
          <c:dPt>
            <c:idx val="30"/>
            <c:bubble3D val="0"/>
            <c:spPr>
              <a:solidFill>
                <a:schemeClr val="bg2"/>
              </a:solidFill>
              <a:ln w="3175">
                <a:solidFill>
                  <a:schemeClr val="lt1"/>
                </a:solidFill>
              </a:ln>
              <a:effectLst/>
            </c:spPr>
            <c:extLst>
              <c:ext xmlns:c16="http://schemas.microsoft.com/office/drawing/2014/chart" uri="{C3380CC4-5D6E-409C-BE32-E72D297353CC}">
                <c16:uniqueId val="{0000003D-BDC9-4D97-883F-63FB06056B80}"/>
              </c:ext>
            </c:extLst>
          </c:dPt>
          <c:dPt>
            <c:idx val="31"/>
            <c:bubble3D val="0"/>
            <c:spPr>
              <a:solidFill>
                <a:schemeClr val="bg2"/>
              </a:solidFill>
              <a:ln w="3175">
                <a:solidFill>
                  <a:schemeClr val="lt1"/>
                </a:solidFill>
              </a:ln>
              <a:effectLst/>
            </c:spPr>
            <c:extLst>
              <c:ext xmlns:c16="http://schemas.microsoft.com/office/drawing/2014/chart" uri="{C3380CC4-5D6E-409C-BE32-E72D297353CC}">
                <c16:uniqueId val="{0000003F-BDC9-4D97-883F-63FB06056B80}"/>
              </c:ext>
            </c:extLst>
          </c:dPt>
          <c:dPt>
            <c:idx val="32"/>
            <c:bubble3D val="0"/>
            <c:spPr>
              <a:solidFill>
                <a:schemeClr val="bg2"/>
              </a:solidFill>
              <a:ln w="3175">
                <a:solidFill>
                  <a:schemeClr val="lt1"/>
                </a:solidFill>
              </a:ln>
              <a:effectLst/>
            </c:spPr>
            <c:extLst>
              <c:ext xmlns:c16="http://schemas.microsoft.com/office/drawing/2014/chart" uri="{C3380CC4-5D6E-409C-BE32-E72D297353CC}">
                <c16:uniqueId val="{00000041-BDC9-4D97-883F-63FB06056B80}"/>
              </c:ext>
            </c:extLst>
          </c:dPt>
          <c:dPt>
            <c:idx val="33"/>
            <c:bubble3D val="0"/>
            <c:spPr>
              <a:solidFill>
                <a:schemeClr val="bg2"/>
              </a:solidFill>
              <a:ln w="3175">
                <a:solidFill>
                  <a:schemeClr val="lt1"/>
                </a:solidFill>
              </a:ln>
              <a:effectLst/>
            </c:spPr>
            <c:extLst>
              <c:ext xmlns:c16="http://schemas.microsoft.com/office/drawing/2014/chart" uri="{C3380CC4-5D6E-409C-BE32-E72D297353CC}">
                <c16:uniqueId val="{00000043-BDC9-4D97-883F-63FB06056B80}"/>
              </c:ext>
            </c:extLst>
          </c:dPt>
          <c:dPt>
            <c:idx val="34"/>
            <c:bubble3D val="0"/>
            <c:spPr>
              <a:solidFill>
                <a:schemeClr val="bg2"/>
              </a:solidFill>
              <a:ln w="3175">
                <a:solidFill>
                  <a:schemeClr val="lt1"/>
                </a:solidFill>
              </a:ln>
              <a:effectLst/>
            </c:spPr>
            <c:extLst>
              <c:ext xmlns:c16="http://schemas.microsoft.com/office/drawing/2014/chart" uri="{C3380CC4-5D6E-409C-BE32-E72D297353CC}">
                <c16:uniqueId val="{00000045-BDC9-4D97-883F-63FB06056B80}"/>
              </c:ext>
            </c:extLst>
          </c:dPt>
          <c:dPt>
            <c:idx val="35"/>
            <c:bubble3D val="0"/>
            <c:spPr>
              <a:solidFill>
                <a:schemeClr val="bg2"/>
              </a:solidFill>
              <a:ln w="3175">
                <a:solidFill>
                  <a:schemeClr val="lt1"/>
                </a:solidFill>
              </a:ln>
              <a:effectLst/>
            </c:spPr>
            <c:extLst>
              <c:ext xmlns:c16="http://schemas.microsoft.com/office/drawing/2014/chart" uri="{C3380CC4-5D6E-409C-BE32-E72D297353CC}">
                <c16:uniqueId val="{00000047-BDC9-4D97-883F-63FB06056B80}"/>
              </c:ext>
            </c:extLst>
          </c:dPt>
          <c:dPt>
            <c:idx val="36"/>
            <c:bubble3D val="0"/>
            <c:spPr>
              <a:solidFill>
                <a:schemeClr val="bg2"/>
              </a:solidFill>
              <a:ln w="3175">
                <a:solidFill>
                  <a:schemeClr val="lt1"/>
                </a:solidFill>
              </a:ln>
              <a:effectLst/>
            </c:spPr>
            <c:extLst>
              <c:ext xmlns:c16="http://schemas.microsoft.com/office/drawing/2014/chart" uri="{C3380CC4-5D6E-409C-BE32-E72D297353CC}">
                <c16:uniqueId val="{00000049-BDC9-4D97-883F-63FB06056B80}"/>
              </c:ext>
            </c:extLst>
          </c:dPt>
          <c:dPt>
            <c:idx val="37"/>
            <c:bubble3D val="0"/>
            <c:spPr>
              <a:solidFill>
                <a:schemeClr val="bg2"/>
              </a:solidFill>
              <a:ln w="3175">
                <a:solidFill>
                  <a:schemeClr val="lt1"/>
                </a:solidFill>
              </a:ln>
              <a:effectLst/>
            </c:spPr>
            <c:extLst>
              <c:ext xmlns:c16="http://schemas.microsoft.com/office/drawing/2014/chart" uri="{C3380CC4-5D6E-409C-BE32-E72D297353CC}">
                <c16:uniqueId val="{0000004B-BDC9-4D97-883F-63FB06056B80}"/>
              </c:ext>
            </c:extLst>
          </c:dPt>
          <c:dPt>
            <c:idx val="38"/>
            <c:bubble3D val="0"/>
            <c:spPr>
              <a:solidFill>
                <a:schemeClr val="bg2"/>
              </a:solidFill>
              <a:ln w="3175">
                <a:solidFill>
                  <a:schemeClr val="lt1"/>
                </a:solidFill>
              </a:ln>
              <a:effectLst/>
            </c:spPr>
            <c:extLst>
              <c:ext xmlns:c16="http://schemas.microsoft.com/office/drawing/2014/chart" uri="{C3380CC4-5D6E-409C-BE32-E72D297353CC}">
                <c16:uniqueId val="{0000004D-BDC9-4D97-883F-63FB06056B80}"/>
              </c:ext>
            </c:extLst>
          </c:dPt>
          <c:dPt>
            <c:idx val="39"/>
            <c:bubble3D val="0"/>
            <c:spPr>
              <a:solidFill>
                <a:schemeClr val="bg2"/>
              </a:solidFill>
              <a:ln w="3175">
                <a:solidFill>
                  <a:schemeClr val="lt1"/>
                </a:solidFill>
              </a:ln>
              <a:effectLst/>
            </c:spPr>
            <c:extLst>
              <c:ext xmlns:c16="http://schemas.microsoft.com/office/drawing/2014/chart" uri="{C3380CC4-5D6E-409C-BE32-E72D297353CC}">
                <c16:uniqueId val="{0000004F-BDC9-4D97-883F-63FB06056B80}"/>
              </c:ext>
            </c:extLst>
          </c:dPt>
          <c:dPt>
            <c:idx val="40"/>
            <c:bubble3D val="0"/>
            <c:spPr>
              <a:solidFill>
                <a:schemeClr val="bg2"/>
              </a:solidFill>
              <a:ln w="3175">
                <a:solidFill>
                  <a:schemeClr val="lt1"/>
                </a:solidFill>
              </a:ln>
              <a:effectLst/>
            </c:spPr>
            <c:extLst>
              <c:ext xmlns:c16="http://schemas.microsoft.com/office/drawing/2014/chart" uri="{C3380CC4-5D6E-409C-BE32-E72D297353CC}">
                <c16:uniqueId val="{00000051-BDC9-4D97-883F-63FB06056B80}"/>
              </c:ext>
            </c:extLst>
          </c:dPt>
          <c:dPt>
            <c:idx val="41"/>
            <c:bubble3D val="0"/>
            <c:spPr>
              <a:solidFill>
                <a:schemeClr val="bg2"/>
              </a:solidFill>
              <a:ln w="3175">
                <a:solidFill>
                  <a:schemeClr val="lt1"/>
                </a:solidFill>
              </a:ln>
              <a:effectLst/>
            </c:spPr>
            <c:extLst>
              <c:ext xmlns:c16="http://schemas.microsoft.com/office/drawing/2014/chart" uri="{C3380CC4-5D6E-409C-BE32-E72D297353CC}">
                <c16:uniqueId val="{00000053-BDC9-4D97-883F-63FB06056B80}"/>
              </c:ext>
            </c:extLst>
          </c:dPt>
          <c:dPt>
            <c:idx val="42"/>
            <c:bubble3D val="0"/>
            <c:spPr>
              <a:solidFill>
                <a:schemeClr val="bg2"/>
              </a:solidFill>
              <a:ln w="3175">
                <a:solidFill>
                  <a:schemeClr val="lt1"/>
                </a:solidFill>
              </a:ln>
              <a:effectLst/>
            </c:spPr>
            <c:extLst>
              <c:ext xmlns:c16="http://schemas.microsoft.com/office/drawing/2014/chart" uri="{C3380CC4-5D6E-409C-BE32-E72D297353CC}">
                <c16:uniqueId val="{00000055-BDC9-4D97-883F-63FB06056B80}"/>
              </c:ext>
            </c:extLst>
          </c:dPt>
          <c:dPt>
            <c:idx val="43"/>
            <c:bubble3D val="0"/>
            <c:spPr>
              <a:solidFill>
                <a:schemeClr val="bg2"/>
              </a:solidFill>
              <a:ln w="3175">
                <a:solidFill>
                  <a:schemeClr val="lt1"/>
                </a:solidFill>
              </a:ln>
              <a:effectLst/>
            </c:spPr>
            <c:extLst>
              <c:ext xmlns:c16="http://schemas.microsoft.com/office/drawing/2014/chart" uri="{C3380CC4-5D6E-409C-BE32-E72D297353CC}">
                <c16:uniqueId val="{00000057-BDC9-4D97-883F-63FB06056B80}"/>
              </c:ext>
            </c:extLst>
          </c:dPt>
          <c:dPt>
            <c:idx val="44"/>
            <c:bubble3D val="0"/>
            <c:spPr>
              <a:solidFill>
                <a:schemeClr val="bg2"/>
              </a:solidFill>
              <a:ln w="3175">
                <a:solidFill>
                  <a:schemeClr val="lt1"/>
                </a:solidFill>
              </a:ln>
              <a:effectLst/>
            </c:spPr>
            <c:extLst>
              <c:ext xmlns:c16="http://schemas.microsoft.com/office/drawing/2014/chart" uri="{C3380CC4-5D6E-409C-BE32-E72D297353CC}">
                <c16:uniqueId val="{00000059-BDC9-4D97-883F-63FB06056B80}"/>
              </c:ext>
            </c:extLst>
          </c:dPt>
          <c:dPt>
            <c:idx val="45"/>
            <c:bubble3D val="0"/>
            <c:spPr>
              <a:solidFill>
                <a:schemeClr val="bg2"/>
              </a:solidFill>
              <a:ln w="3175">
                <a:solidFill>
                  <a:schemeClr val="lt1"/>
                </a:solidFill>
              </a:ln>
              <a:effectLst/>
            </c:spPr>
            <c:extLst>
              <c:ext xmlns:c16="http://schemas.microsoft.com/office/drawing/2014/chart" uri="{C3380CC4-5D6E-409C-BE32-E72D297353CC}">
                <c16:uniqueId val="{0000005B-BDC9-4D97-883F-63FB06056B80}"/>
              </c:ext>
            </c:extLst>
          </c:dPt>
          <c:dPt>
            <c:idx val="46"/>
            <c:bubble3D val="0"/>
            <c:spPr>
              <a:solidFill>
                <a:schemeClr val="bg2"/>
              </a:solidFill>
              <a:ln w="3175">
                <a:solidFill>
                  <a:schemeClr val="lt1"/>
                </a:solidFill>
              </a:ln>
              <a:effectLst/>
            </c:spPr>
            <c:extLst>
              <c:ext xmlns:c16="http://schemas.microsoft.com/office/drawing/2014/chart" uri="{C3380CC4-5D6E-409C-BE32-E72D297353CC}">
                <c16:uniqueId val="{0000005D-BDC9-4D97-883F-63FB06056B80}"/>
              </c:ext>
            </c:extLst>
          </c:dPt>
          <c:dPt>
            <c:idx val="47"/>
            <c:bubble3D val="0"/>
            <c:spPr>
              <a:solidFill>
                <a:schemeClr val="bg2"/>
              </a:solidFill>
              <a:ln w="3175">
                <a:solidFill>
                  <a:schemeClr val="lt1"/>
                </a:solidFill>
              </a:ln>
              <a:effectLst/>
            </c:spPr>
            <c:extLst>
              <c:ext xmlns:c16="http://schemas.microsoft.com/office/drawing/2014/chart" uri="{C3380CC4-5D6E-409C-BE32-E72D297353CC}">
                <c16:uniqueId val="{0000005F-BDC9-4D97-883F-63FB06056B80}"/>
              </c:ext>
            </c:extLst>
          </c:dPt>
          <c:dPt>
            <c:idx val="48"/>
            <c:bubble3D val="0"/>
            <c:spPr>
              <a:solidFill>
                <a:schemeClr val="bg2"/>
              </a:solidFill>
              <a:ln w="3175">
                <a:solidFill>
                  <a:schemeClr val="lt1"/>
                </a:solidFill>
              </a:ln>
              <a:effectLst/>
            </c:spPr>
            <c:extLst>
              <c:ext xmlns:c16="http://schemas.microsoft.com/office/drawing/2014/chart" uri="{C3380CC4-5D6E-409C-BE32-E72D297353CC}">
                <c16:uniqueId val="{00000061-BDC9-4D97-883F-63FB06056B80}"/>
              </c:ext>
            </c:extLst>
          </c:dPt>
          <c:dPt>
            <c:idx val="49"/>
            <c:bubble3D val="0"/>
            <c:spPr>
              <a:solidFill>
                <a:schemeClr val="bg2"/>
              </a:solidFill>
              <a:ln w="3175">
                <a:solidFill>
                  <a:schemeClr val="lt1"/>
                </a:solidFill>
              </a:ln>
              <a:effectLst/>
            </c:spPr>
            <c:extLst>
              <c:ext xmlns:c16="http://schemas.microsoft.com/office/drawing/2014/chart" uri="{C3380CC4-5D6E-409C-BE32-E72D297353CC}">
                <c16:uniqueId val="{00000063-BDC9-4D97-883F-63FB06056B80}"/>
              </c:ext>
            </c:extLst>
          </c:dPt>
          <c:dPt>
            <c:idx val="50"/>
            <c:bubble3D val="0"/>
            <c:spPr>
              <a:solidFill>
                <a:schemeClr val="bg2"/>
              </a:solidFill>
              <a:ln w="3175">
                <a:solidFill>
                  <a:schemeClr val="lt1"/>
                </a:solidFill>
              </a:ln>
              <a:effectLst/>
            </c:spPr>
            <c:extLst>
              <c:ext xmlns:c16="http://schemas.microsoft.com/office/drawing/2014/chart" uri="{C3380CC4-5D6E-409C-BE32-E72D297353CC}">
                <c16:uniqueId val="{00000065-BDC9-4D97-883F-63FB06056B80}"/>
              </c:ext>
            </c:extLst>
          </c:dPt>
          <c:dPt>
            <c:idx val="51"/>
            <c:bubble3D val="0"/>
            <c:spPr>
              <a:solidFill>
                <a:schemeClr val="bg2"/>
              </a:solidFill>
              <a:ln w="3175">
                <a:solidFill>
                  <a:schemeClr val="lt1"/>
                </a:solidFill>
              </a:ln>
              <a:effectLst/>
            </c:spPr>
            <c:extLst>
              <c:ext xmlns:c16="http://schemas.microsoft.com/office/drawing/2014/chart" uri="{C3380CC4-5D6E-409C-BE32-E72D297353CC}">
                <c16:uniqueId val="{00000067-BDC9-4D97-883F-63FB06056B80}"/>
              </c:ext>
            </c:extLst>
          </c:dPt>
          <c:dPt>
            <c:idx val="52"/>
            <c:bubble3D val="0"/>
            <c:spPr>
              <a:solidFill>
                <a:schemeClr val="bg2"/>
              </a:solidFill>
              <a:ln w="3175">
                <a:solidFill>
                  <a:schemeClr val="lt1"/>
                </a:solidFill>
              </a:ln>
              <a:effectLst/>
            </c:spPr>
            <c:extLst>
              <c:ext xmlns:c16="http://schemas.microsoft.com/office/drawing/2014/chart" uri="{C3380CC4-5D6E-409C-BE32-E72D297353CC}">
                <c16:uniqueId val="{00000069-BDC9-4D97-883F-63FB06056B80}"/>
              </c:ext>
            </c:extLst>
          </c:dPt>
          <c:dPt>
            <c:idx val="53"/>
            <c:bubble3D val="0"/>
            <c:spPr>
              <a:solidFill>
                <a:schemeClr val="bg2"/>
              </a:solidFill>
              <a:ln w="3175">
                <a:solidFill>
                  <a:schemeClr val="lt1"/>
                </a:solidFill>
              </a:ln>
              <a:effectLst/>
            </c:spPr>
            <c:extLst>
              <c:ext xmlns:c16="http://schemas.microsoft.com/office/drawing/2014/chart" uri="{C3380CC4-5D6E-409C-BE32-E72D297353CC}">
                <c16:uniqueId val="{0000006B-BDC9-4D97-883F-63FB06056B80}"/>
              </c:ext>
            </c:extLst>
          </c:dPt>
          <c:dPt>
            <c:idx val="54"/>
            <c:bubble3D val="0"/>
            <c:spPr>
              <a:solidFill>
                <a:schemeClr val="bg2"/>
              </a:solidFill>
              <a:ln w="3175">
                <a:solidFill>
                  <a:schemeClr val="lt1"/>
                </a:solidFill>
              </a:ln>
              <a:effectLst/>
            </c:spPr>
            <c:extLst>
              <c:ext xmlns:c16="http://schemas.microsoft.com/office/drawing/2014/chart" uri="{C3380CC4-5D6E-409C-BE32-E72D297353CC}">
                <c16:uniqueId val="{0000006D-BDC9-4D97-883F-63FB06056B80}"/>
              </c:ext>
            </c:extLst>
          </c:dPt>
          <c:dPt>
            <c:idx val="55"/>
            <c:bubble3D val="0"/>
            <c:spPr>
              <a:solidFill>
                <a:schemeClr val="bg2"/>
              </a:solidFill>
              <a:ln w="3175">
                <a:solidFill>
                  <a:schemeClr val="lt1"/>
                </a:solidFill>
              </a:ln>
              <a:effectLst/>
            </c:spPr>
            <c:extLst>
              <c:ext xmlns:c16="http://schemas.microsoft.com/office/drawing/2014/chart" uri="{C3380CC4-5D6E-409C-BE32-E72D297353CC}">
                <c16:uniqueId val="{0000006F-BDC9-4D97-883F-63FB06056B80}"/>
              </c:ext>
            </c:extLst>
          </c:dPt>
          <c:dPt>
            <c:idx val="56"/>
            <c:bubble3D val="0"/>
            <c:spPr>
              <a:solidFill>
                <a:schemeClr val="bg2"/>
              </a:solidFill>
              <a:ln w="3175">
                <a:solidFill>
                  <a:schemeClr val="lt1"/>
                </a:solidFill>
              </a:ln>
              <a:effectLst/>
            </c:spPr>
            <c:extLst>
              <c:ext xmlns:c16="http://schemas.microsoft.com/office/drawing/2014/chart" uri="{C3380CC4-5D6E-409C-BE32-E72D297353CC}">
                <c16:uniqueId val="{00000071-BDC9-4D97-883F-63FB06056B80}"/>
              </c:ext>
            </c:extLst>
          </c:dPt>
          <c:dPt>
            <c:idx val="57"/>
            <c:bubble3D val="0"/>
            <c:spPr>
              <a:solidFill>
                <a:schemeClr val="bg2"/>
              </a:solidFill>
              <a:ln w="3175">
                <a:solidFill>
                  <a:schemeClr val="lt1"/>
                </a:solidFill>
              </a:ln>
              <a:effectLst/>
            </c:spPr>
            <c:extLst>
              <c:ext xmlns:c16="http://schemas.microsoft.com/office/drawing/2014/chart" uri="{C3380CC4-5D6E-409C-BE32-E72D297353CC}">
                <c16:uniqueId val="{00000073-BDC9-4D97-883F-63FB06056B80}"/>
              </c:ext>
            </c:extLst>
          </c:dPt>
          <c:dPt>
            <c:idx val="58"/>
            <c:bubble3D val="0"/>
            <c:spPr>
              <a:solidFill>
                <a:schemeClr val="bg2"/>
              </a:solidFill>
              <a:ln w="3175">
                <a:solidFill>
                  <a:schemeClr val="lt1"/>
                </a:solidFill>
              </a:ln>
              <a:effectLst/>
            </c:spPr>
            <c:extLst>
              <c:ext xmlns:c16="http://schemas.microsoft.com/office/drawing/2014/chart" uri="{C3380CC4-5D6E-409C-BE32-E72D297353CC}">
                <c16:uniqueId val="{00000075-BDC9-4D97-883F-63FB06056B80}"/>
              </c:ext>
            </c:extLst>
          </c:dPt>
          <c:dPt>
            <c:idx val="59"/>
            <c:bubble3D val="0"/>
            <c:spPr>
              <a:solidFill>
                <a:schemeClr val="bg2"/>
              </a:solidFill>
              <a:ln w="3175">
                <a:solidFill>
                  <a:schemeClr val="lt1"/>
                </a:solidFill>
              </a:ln>
              <a:effectLst/>
            </c:spPr>
            <c:extLst>
              <c:ext xmlns:c16="http://schemas.microsoft.com/office/drawing/2014/chart" uri="{C3380CC4-5D6E-409C-BE32-E72D297353CC}">
                <c16:uniqueId val="{00000077-BDC9-4D97-883F-63FB06056B80}"/>
              </c:ext>
            </c:extLst>
          </c:dPt>
          <c:dPt>
            <c:idx val="60"/>
            <c:bubble3D val="0"/>
            <c:spPr>
              <a:solidFill>
                <a:schemeClr val="bg2"/>
              </a:solidFill>
              <a:ln w="3175">
                <a:solidFill>
                  <a:schemeClr val="lt1"/>
                </a:solidFill>
              </a:ln>
              <a:effectLst/>
            </c:spPr>
            <c:extLst>
              <c:ext xmlns:c16="http://schemas.microsoft.com/office/drawing/2014/chart" uri="{C3380CC4-5D6E-409C-BE32-E72D297353CC}">
                <c16:uniqueId val="{00000079-BDC9-4D97-883F-63FB06056B80}"/>
              </c:ext>
            </c:extLst>
          </c:dPt>
          <c:dPt>
            <c:idx val="61"/>
            <c:bubble3D val="0"/>
            <c:spPr>
              <a:solidFill>
                <a:schemeClr val="bg2"/>
              </a:solidFill>
              <a:ln w="3175">
                <a:solidFill>
                  <a:schemeClr val="lt1"/>
                </a:solidFill>
              </a:ln>
              <a:effectLst/>
            </c:spPr>
            <c:extLst>
              <c:ext xmlns:c16="http://schemas.microsoft.com/office/drawing/2014/chart" uri="{C3380CC4-5D6E-409C-BE32-E72D297353CC}">
                <c16:uniqueId val="{0000007B-BDC9-4D97-883F-63FB06056B80}"/>
              </c:ext>
            </c:extLst>
          </c:dPt>
          <c:dPt>
            <c:idx val="62"/>
            <c:bubble3D val="0"/>
            <c:spPr>
              <a:solidFill>
                <a:schemeClr val="bg2"/>
              </a:solidFill>
              <a:ln w="3175">
                <a:solidFill>
                  <a:schemeClr val="lt1"/>
                </a:solidFill>
              </a:ln>
              <a:effectLst/>
            </c:spPr>
            <c:extLst>
              <c:ext xmlns:c16="http://schemas.microsoft.com/office/drawing/2014/chart" uri="{C3380CC4-5D6E-409C-BE32-E72D297353CC}">
                <c16:uniqueId val="{0000007D-BDC9-4D97-883F-63FB06056B80}"/>
              </c:ext>
            </c:extLst>
          </c:dPt>
          <c:dPt>
            <c:idx val="63"/>
            <c:bubble3D val="0"/>
            <c:spPr>
              <a:solidFill>
                <a:schemeClr val="bg2"/>
              </a:solidFill>
              <a:ln w="3175">
                <a:solidFill>
                  <a:schemeClr val="lt1"/>
                </a:solidFill>
              </a:ln>
              <a:effectLst/>
            </c:spPr>
            <c:extLst>
              <c:ext xmlns:c16="http://schemas.microsoft.com/office/drawing/2014/chart" uri="{C3380CC4-5D6E-409C-BE32-E72D297353CC}">
                <c16:uniqueId val="{0000007F-BDC9-4D97-883F-63FB06056B80}"/>
              </c:ext>
            </c:extLst>
          </c:dPt>
          <c:dPt>
            <c:idx val="64"/>
            <c:bubble3D val="0"/>
            <c:spPr>
              <a:solidFill>
                <a:schemeClr val="bg2"/>
              </a:solidFill>
              <a:ln w="3175">
                <a:solidFill>
                  <a:schemeClr val="lt1"/>
                </a:solidFill>
              </a:ln>
              <a:effectLst/>
            </c:spPr>
            <c:extLst>
              <c:ext xmlns:c16="http://schemas.microsoft.com/office/drawing/2014/chart" uri="{C3380CC4-5D6E-409C-BE32-E72D297353CC}">
                <c16:uniqueId val="{00000081-BDC9-4D97-883F-63FB06056B80}"/>
              </c:ext>
            </c:extLst>
          </c:dPt>
          <c:dPt>
            <c:idx val="65"/>
            <c:bubble3D val="0"/>
            <c:spPr>
              <a:solidFill>
                <a:schemeClr val="bg2"/>
              </a:solidFill>
              <a:ln w="3175">
                <a:solidFill>
                  <a:schemeClr val="lt1"/>
                </a:solidFill>
              </a:ln>
              <a:effectLst/>
            </c:spPr>
            <c:extLst>
              <c:ext xmlns:c16="http://schemas.microsoft.com/office/drawing/2014/chart" uri="{C3380CC4-5D6E-409C-BE32-E72D297353CC}">
                <c16:uniqueId val="{00000083-BDC9-4D97-883F-63FB06056B80}"/>
              </c:ext>
            </c:extLst>
          </c:dPt>
          <c:dPt>
            <c:idx val="66"/>
            <c:bubble3D val="0"/>
            <c:spPr>
              <a:solidFill>
                <a:schemeClr val="bg2"/>
              </a:solidFill>
              <a:ln w="3175">
                <a:solidFill>
                  <a:schemeClr val="lt1"/>
                </a:solidFill>
              </a:ln>
              <a:effectLst/>
            </c:spPr>
            <c:extLst>
              <c:ext xmlns:c16="http://schemas.microsoft.com/office/drawing/2014/chart" uri="{C3380CC4-5D6E-409C-BE32-E72D297353CC}">
                <c16:uniqueId val="{00000085-BDC9-4D97-883F-63FB06056B80}"/>
              </c:ext>
            </c:extLst>
          </c:dPt>
          <c:dPt>
            <c:idx val="67"/>
            <c:bubble3D val="0"/>
            <c:spPr>
              <a:solidFill>
                <a:schemeClr val="bg2"/>
              </a:solidFill>
              <a:ln w="3175">
                <a:solidFill>
                  <a:schemeClr val="lt1"/>
                </a:solidFill>
              </a:ln>
              <a:effectLst/>
            </c:spPr>
            <c:extLst>
              <c:ext xmlns:c16="http://schemas.microsoft.com/office/drawing/2014/chart" uri="{C3380CC4-5D6E-409C-BE32-E72D297353CC}">
                <c16:uniqueId val="{00000087-BDC9-4D97-883F-63FB06056B80}"/>
              </c:ext>
            </c:extLst>
          </c:dPt>
          <c:dPt>
            <c:idx val="68"/>
            <c:bubble3D val="0"/>
            <c:spPr>
              <a:solidFill>
                <a:schemeClr val="bg2"/>
              </a:solidFill>
              <a:ln w="3175">
                <a:solidFill>
                  <a:schemeClr val="lt1"/>
                </a:solidFill>
              </a:ln>
              <a:effectLst/>
            </c:spPr>
            <c:extLst>
              <c:ext xmlns:c16="http://schemas.microsoft.com/office/drawing/2014/chart" uri="{C3380CC4-5D6E-409C-BE32-E72D297353CC}">
                <c16:uniqueId val="{00000089-BDC9-4D97-883F-63FB06056B80}"/>
              </c:ext>
            </c:extLst>
          </c:dPt>
          <c:dPt>
            <c:idx val="69"/>
            <c:bubble3D val="0"/>
            <c:spPr>
              <a:solidFill>
                <a:schemeClr val="bg2"/>
              </a:solidFill>
              <a:ln w="3175">
                <a:solidFill>
                  <a:schemeClr val="lt1"/>
                </a:solidFill>
              </a:ln>
              <a:effectLst/>
            </c:spPr>
            <c:extLst>
              <c:ext xmlns:c16="http://schemas.microsoft.com/office/drawing/2014/chart" uri="{C3380CC4-5D6E-409C-BE32-E72D297353CC}">
                <c16:uniqueId val="{0000008B-BDC9-4D97-883F-63FB06056B80}"/>
              </c:ext>
            </c:extLst>
          </c:dPt>
          <c:dPt>
            <c:idx val="70"/>
            <c:bubble3D val="0"/>
            <c:spPr>
              <a:solidFill>
                <a:schemeClr val="bg2"/>
              </a:solidFill>
              <a:ln w="3175">
                <a:solidFill>
                  <a:schemeClr val="lt1"/>
                </a:solidFill>
              </a:ln>
              <a:effectLst/>
            </c:spPr>
            <c:extLst>
              <c:ext xmlns:c16="http://schemas.microsoft.com/office/drawing/2014/chart" uri="{C3380CC4-5D6E-409C-BE32-E72D297353CC}">
                <c16:uniqueId val="{0000008D-BDC9-4D97-883F-63FB06056B80}"/>
              </c:ext>
            </c:extLst>
          </c:dPt>
          <c:dPt>
            <c:idx val="71"/>
            <c:bubble3D val="0"/>
            <c:spPr>
              <a:solidFill>
                <a:schemeClr val="bg2"/>
              </a:solidFill>
              <a:ln w="3175">
                <a:solidFill>
                  <a:schemeClr val="lt1"/>
                </a:solidFill>
              </a:ln>
              <a:effectLst/>
            </c:spPr>
            <c:extLst>
              <c:ext xmlns:c16="http://schemas.microsoft.com/office/drawing/2014/chart" uri="{C3380CC4-5D6E-409C-BE32-E72D297353CC}">
                <c16:uniqueId val="{0000008F-BDC9-4D97-883F-63FB06056B80}"/>
              </c:ext>
            </c:extLst>
          </c:dPt>
          <c:dPt>
            <c:idx val="72"/>
            <c:bubble3D val="0"/>
            <c:spPr>
              <a:solidFill>
                <a:schemeClr val="bg2"/>
              </a:solidFill>
              <a:ln w="3175">
                <a:solidFill>
                  <a:schemeClr val="lt1"/>
                </a:solidFill>
              </a:ln>
              <a:effectLst/>
            </c:spPr>
            <c:extLst>
              <c:ext xmlns:c16="http://schemas.microsoft.com/office/drawing/2014/chart" uri="{C3380CC4-5D6E-409C-BE32-E72D297353CC}">
                <c16:uniqueId val="{00000091-BDC9-4D97-883F-63FB06056B80}"/>
              </c:ext>
            </c:extLst>
          </c:dPt>
          <c:dPt>
            <c:idx val="73"/>
            <c:bubble3D val="0"/>
            <c:spPr>
              <a:solidFill>
                <a:schemeClr val="bg2"/>
              </a:solidFill>
              <a:ln w="3175">
                <a:solidFill>
                  <a:schemeClr val="lt1"/>
                </a:solidFill>
              </a:ln>
              <a:effectLst/>
            </c:spPr>
            <c:extLst>
              <c:ext xmlns:c16="http://schemas.microsoft.com/office/drawing/2014/chart" uri="{C3380CC4-5D6E-409C-BE32-E72D297353CC}">
                <c16:uniqueId val="{00000093-BDC9-4D97-883F-63FB06056B80}"/>
              </c:ext>
            </c:extLst>
          </c:dPt>
          <c:dPt>
            <c:idx val="74"/>
            <c:bubble3D val="0"/>
            <c:spPr>
              <a:solidFill>
                <a:schemeClr val="bg2"/>
              </a:solidFill>
              <a:ln w="3175">
                <a:solidFill>
                  <a:schemeClr val="lt1"/>
                </a:solidFill>
              </a:ln>
              <a:effectLst/>
            </c:spPr>
            <c:extLst>
              <c:ext xmlns:c16="http://schemas.microsoft.com/office/drawing/2014/chart" uri="{C3380CC4-5D6E-409C-BE32-E72D297353CC}">
                <c16:uniqueId val="{00000095-BDC9-4D97-883F-63FB06056B80}"/>
              </c:ext>
            </c:extLst>
          </c:dPt>
          <c:dPt>
            <c:idx val="75"/>
            <c:bubble3D val="0"/>
            <c:spPr>
              <a:solidFill>
                <a:schemeClr val="bg2"/>
              </a:solidFill>
              <a:ln w="3175">
                <a:solidFill>
                  <a:schemeClr val="lt1"/>
                </a:solidFill>
              </a:ln>
              <a:effectLst/>
            </c:spPr>
            <c:extLst>
              <c:ext xmlns:c16="http://schemas.microsoft.com/office/drawing/2014/chart" uri="{C3380CC4-5D6E-409C-BE32-E72D297353CC}">
                <c16:uniqueId val="{00000097-BDC9-4D97-883F-63FB06056B80}"/>
              </c:ext>
            </c:extLst>
          </c:dPt>
          <c:dPt>
            <c:idx val="76"/>
            <c:bubble3D val="0"/>
            <c:spPr>
              <a:solidFill>
                <a:schemeClr val="bg2"/>
              </a:solidFill>
              <a:ln w="3175">
                <a:solidFill>
                  <a:schemeClr val="lt1"/>
                </a:solidFill>
              </a:ln>
              <a:effectLst/>
            </c:spPr>
            <c:extLst>
              <c:ext xmlns:c16="http://schemas.microsoft.com/office/drawing/2014/chart" uri="{C3380CC4-5D6E-409C-BE32-E72D297353CC}">
                <c16:uniqueId val="{00000099-BDC9-4D97-883F-63FB06056B80}"/>
              </c:ext>
            </c:extLst>
          </c:dPt>
          <c:dPt>
            <c:idx val="77"/>
            <c:bubble3D val="0"/>
            <c:spPr>
              <a:solidFill>
                <a:schemeClr val="bg2"/>
              </a:solidFill>
              <a:ln w="3175">
                <a:solidFill>
                  <a:schemeClr val="lt1"/>
                </a:solidFill>
              </a:ln>
              <a:effectLst/>
            </c:spPr>
            <c:extLst>
              <c:ext xmlns:c16="http://schemas.microsoft.com/office/drawing/2014/chart" uri="{C3380CC4-5D6E-409C-BE32-E72D297353CC}">
                <c16:uniqueId val="{0000009B-BDC9-4D97-883F-63FB06056B80}"/>
              </c:ext>
            </c:extLst>
          </c:dPt>
          <c:dPt>
            <c:idx val="78"/>
            <c:bubble3D val="0"/>
            <c:spPr>
              <a:solidFill>
                <a:schemeClr val="bg2"/>
              </a:solidFill>
              <a:ln w="3175">
                <a:solidFill>
                  <a:schemeClr val="lt1"/>
                </a:solidFill>
              </a:ln>
              <a:effectLst/>
            </c:spPr>
            <c:extLst>
              <c:ext xmlns:c16="http://schemas.microsoft.com/office/drawing/2014/chart" uri="{C3380CC4-5D6E-409C-BE32-E72D297353CC}">
                <c16:uniqueId val="{0000009D-BDC9-4D97-883F-63FB06056B80}"/>
              </c:ext>
            </c:extLst>
          </c:dPt>
          <c:dPt>
            <c:idx val="79"/>
            <c:bubble3D val="0"/>
            <c:spPr>
              <a:solidFill>
                <a:schemeClr val="bg2"/>
              </a:solidFill>
              <a:ln w="3175">
                <a:solidFill>
                  <a:schemeClr val="lt1"/>
                </a:solidFill>
              </a:ln>
              <a:effectLst/>
            </c:spPr>
            <c:extLst>
              <c:ext xmlns:c16="http://schemas.microsoft.com/office/drawing/2014/chart" uri="{C3380CC4-5D6E-409C-BE32-E72D297353CC}">
                <c16:uniqueId val="{0000009F-BDC9-4D97-883F-63FB06056B80}"/>
              </c:ext>
            </c:extLst>
          </c:dPt>
          <c:dPt>
            <c:idx val="80"/>
            <c:bubble3D val="0"/>
            <c:spPr>
              <a:solidFill>
                <a:schemeClr val="bg2"/>
              </a:solidFill>
              <a:ln w="3175">
                <a:solidFill>
                  <a:schemeClr val="lt1"/>
                </a:solidFill>
              </a:ln>
              <a:effectLst/>
            </c:spPr>
            <c:extLst>
              <c:ext xmlns:c16="http://schemas.microsoft.com/office/drawing/2014/chart" uri="{C3380CC4-5D6E-409C-BE32-E72D297353CC}">
                <c16:uniqueId val="{000000A1-BDC9-4D97-883F-63FB06056B80}"/>
              </c:ext>
            </c:extLst>
          </c:dPt>
          <c:dPt>
            <c:idx val="81"/>
            <c:bubble3D val="0"/>
            <c:spPr>
              <a:solidFill>
                <a:schemeClr val="bg2"/>
              </a:solidFill>
              <a:ln w="3175">
                <a:solidFill>
                  <a:schemeClr val="lt1"/>
                </a:solidFill>
              </a:ln>
              <a:effectLst/>
            </c:spPr>
            <c:extLst>
              <c:ext xmlns:c16="http://schemas.microsoft.com/office/drawing/2014/chart" uri="{C3380CC4-5D6E-409C-BE32-E72D297353CC}">
                <c16:uniqueId val="{000000A3-BDC9-4D97-883F-63FB06056B80}"/>
              </c:ext>
            </c:extLst>
          </c:dPt>
          <c:dPt>
            <c:idx val="82"/>
            <c:bubble3D val="0"/>
            <c:spPr>
              <a:solidFill>
                <a:schemeClr val="bg2"/>
              </a:solidFill>
              <a:ln w="3175">
                <a:solidFill>
                  <a:schemeClr val="lt1"/>
                </a:solidFill>
              </a:ln>
              <a:effectLst/>
            </c:spPr>
            <c:extLst>
              <c:ext xmlns:c16="http://schemas.microsoft.com/office/drawing/2014/chart" uri="{C3380CC4-5D6E-409C-BE32-E72D297353CC}">
                <c16:uniqueId val="{000000A5-BDC9-4D97-883F-63FB06056B80}"/>
              </c:ext>
            </c:extLst>
          </c:dPt>
          <c:dPt>
            <c:idx val="83"/>
            <c:bubble3D val="0"/>
            <c:spPr>
              <a:solidFill>
                <a:schemeClr val="bg2"/>
              </a:solidFill>
              <a:ln w="3175">
                <a:solidFill>
                  <a:schemeClr val="lt1"/>
                </a:solidFill>
              </a:ln>
              <a:effectLst/>
            </c:spPr>
            <c:extLst>
              <c:ext xmlns:c16="http://schemas.microsoft.com/office/drawing/2014/chart" uri="{C3380CC4-5D6E-409C-BE32-E72D297353CC}">
                <c16:uniqueId val="{000000A7-BDC9-4D97-883F-63FB06056B80}"/>
              </c:ext>
            </c:extLst>
          </c:dPt>
          <c:dPt>
            <c:idx val="84"/>
            <c:bubble3D val="0"/>
            <c:spPr>
              <a:solidFill>
                <a:schemeClr val="bg2"/>
              </a:solidFill>
              <a:ln w="3175">
                <a:solidFill>
                  <a:schemeClr val="lt1"/>
                </a:solidFill>
              </a:ln>
              <a:effectLst/>
            </c:spPr>
            <c:extLst>
              <c:ext xmlns:c16="http://schemas.microsoft.com/office/drawing/2014/chart" uri="{C3380CC4-5D6E-409C-BE32-E72D297353CC}">
                <c16:uniqueId val="{000000A9-BDC9-4D97-883F-63FB06056B80}"/>
              </c:ext>
            </c:extLst>
          </c:dPt>
          <c:dPt>
            <c:idx val="85"/>
            <c:bubble3D val="0"/>
            <c:spPr>
              <a:solidFill>
                <a:schemeClr val="bg2"/>
              </a:solidFill>
              <a:ln w="3175">
                <a:solidFill>
                  <a:schemeClr val="lt1"/>
                </a:solidFill>
              </a:ln>
              <a:effectLst/>
            </c:spPr>
            <c:extLst>
              <c:ext xmlns:c16="http://schemas.microsoft.com/office/drawing/2014/chart" uri="{C3380CC4-5D6E-409C-BE32-E72D297353CC}">
                <c16:uniqueId val="{000000AB-BDC9-4D97-883F-63FB06056B80}"/>
              </c:ext>
            </c:extLst>
          </c:dPt>
          <c:dPt>
            <c:idx val="86"/>
            <c:bubble3D val="0"/>
            <c:spPr>
              <a:solidFill>
                <a:schemeClr val="bg2"/>
              </a:solidFill>
              <a:ln w="3175">
                <a:solidFill>
                  <a:schemeClr val="lt1"/>
                </a:solidFill>
              </a:ln>
              <a:effectLst/>
            </c:spPr>
            <c:extLst>
              <c:ext xmlns:c16="http://schemas.microsoft.com/office/drawing/2014/chart" uri="{C3380CC4-5D6E-409C-BE32-E72D297353CC}">
                <c16:uniqueId val="{000000AD-BDC9-4D97-883F-63FB06056B80}"/>
              </c:ext>
            </c:extLst>
          </c:dPt>
          <c:dPt>
            <c:idx val="87"/>
            <c:bubble3D val="0"/>
            <c:spPr>
              <a:solidFill>
                <a:schemeClr val="bg2"/>
              </a:solidFill>
              <a:ln w="3175">
                <a:solidFill>
                  <a:schemeClr val="lt1"/>
                </a:solidFill>
              </a:ln>
              <a:effectLst/>
            </c:spPr>
            <c:extLst>
              <c:ext xmlns:c16="http://schemas.microsoft.com/office/drawing/2014/chart" uri="{C3380CC4-5D6E-409C-BE32-E72D297353CC}">
                <c16:uniqueId val="{000000AF-BDC9-4D97-883F-63FB06056B80}"/>
              </c:ext>
            </c:extLst>
          </c:dPt>
          <c:dPt>
            <c:idx val="88"/>
            <c:bubble3D val="0"/>
            <c:spPr>
              <a:solidFill>
                <a:schemeClr val="bg2"/>
              </a:solidFill>
              <a:ln w="3175">
                <a:solidFill>
                  <a:schemeClr val="lt1"/>
                </a:solidFill>
              </a:ln>
              <a:effectLst/>
            </c:spPr>
            <c:extLst>
              <c:ext xmlns:c16="http://schemas.microsoft.com/office/drawing/2014/chart" uri="{C3380CC4-5D6E-409C-BE32-E72D297353CC}">
                <c16:uniqueId val="{000000B1-BDC9-4D97-883F-63FB06056B80}"/>
              </c:ext>
            </c:extLst>
          </c:dPt>
          <c:dPt>
            <c:idx val="89"/>
            <c:bubble3D val="0"/>
            <c:spPr>
              <a:solidFill>
                <a:schemeClr val="bg2"/>
              </a:solidFill>
              <a:ln w="3175">
                <a:solidFill>
                  <a:schemeClr val="lt1"/>
                </a:solidFill>
              </a:ln>
              <a:effectLst/>
            </c:spPr>
            <c:extLst>
              <c:ext xmlns:c16="http://schemas.microsoft.com/office/drawing/2014/chart" uri="{C3380CC4-5D6E-409C-BE32-E72D297353CC}">
                <c16:uniqueId val="{000000B3-BDC9-4D97-883F-63FB06056B80}"/>
              </c:ext>
            </c:extLst>
          </c:dPt>
          <c:dPt>
            <c:idx val="90"/>
            <c:bubble3D val="0"/>
            <c:spPr>
              <a:solidFill>
                <a:schemeClr val="bg2"/>
              </a:solidFill>
              <a:ln w="3175">
                <a:solidFill>
                  <a:schemeClr val="lt1"/>
                </a:solidFill>
              </a:ln>
              <a:effectLst/>
            </c:spPr>
            <c:extLst>
              <c:ext xmlns:c16="http://schemas.microsoft.com/office/drawing/2014/chart" uri="{C3380CC4-5D6E-409C-BE32-E72D297353CC}">
                <c16:uniqueId val="{000000B5-BDC9-4D97-883F-63FB06056B80}"/>
              </c:ext>
            </c:extLst>
          </c:dPt>
          <c:dPt>
            <c:idx val="91"/>
            <c:bubble3D val="0"/>
            <c:spPr>
              <a:solidFill>
                <a:schemeClr val="bg2"/>
              </a:solidFill>
              <a:ln w="3175">
                <a:solidFill>
                  <a:schemeClr val="lt1"/>
                </a:solidFill>
              </a:ln>
              <a:effectLst/>
            </c:spPr>
            <c:extLst>
              <c:ext xmlns:c16="http://schemas.microsoft.com/office/drawing/2014/chart" uri="{C3380CC4-5D6E-409C-BE32-E72D297353CC}">
                <c16:uniqueId val="{000000B7-BDC9-4D97-883F-63FB06056B80}"/>
              </c:ext>
            </c:extLst>
          </c:dPt>
          <c:dPt>
            <c:idx val="92"/>
            <c:bubble3D val="0"/>
            <c:spPr>
              <a:solidFill>
                <a:schemeClr val="bg2"/>
              </a:solidFill>
              <a:ln w="3175">
                <a:solidFill>
                  <a:schemeClr val="lt1"/>
                </a:solidFill>
              </a:ln>
              <a:effectLst/>
            </c:spPr>
            <c:extLst>
              <c:ext xmlns:c16="http://schemas.microsoft.com/office/drawing/2014/chart" uri="{C3380CC4-5D6E-409C-BE32-E72D297353CC}">
                <c16:uniqueId val="{000000B9-BDC9-4D97-883F-63FB06056B80}"/>
              </c:ext>
            </c:extLst>
          </c:dPt>
          <c:dPt>
            <c:idx val="93"/>
            <c:bubble3D val="0"/>
            <c:spPr>
              <a:solidFill>
                <a:schemeClr val="bg2"/>
              </a:solidFill>
              <a:ln w="3175">
                <a:solidFill>
                  <a:schemeClr val="lt1"/>
                </a:solidFill>
              </a:ln>
              <a:effectLst/>
            </c:spPr>
            <c:extLst>
              <c:ext xmlns:c16="http://schemas.microsoft.com/office/drawing/2014/chart" uri="{C3380CC4-5D6E-409C-BE32-E72D297353CC}">
                <c16:uniqueId val="{000000BB-BDC9-4D97-883F-63FB06056B80}"/>
              </c:ext>
            </c:extLst>
          </c:dPt>
          <c:dPt>
            <c:idx val="94"/>
            <c:bubble3D val="0"/>
            <c:spPr>
              <a:solidFill>
                <a:schemeClr val="bg2"/>
              </a:solidFill>
              <a:ln w="3175">
                <a:solidFill>
                  <a:schemeClr val="lt1"/>
                </a:solidFill>
              </a:ln>
              <a:effectLst/>
            </c:spPr>
            <c:extLst>
              <c:ext xmlns:c16="http://schemas.microsoft.com/office/drawing/2014/chart" uri="{C3380CC4-5D6E-409C-BE32-E72D297353CC}">
                <c16:uniqueId val="{000000BD-BDC9-4D97-883F-63FB06056B80}"/>
              </c:ext>
            </c:extLst>
          </c:dPt>
          <c:dPt>
            <c:idx val="95"/>
            <c:bubble3D val="0"/>
            <c:spPr>
              <a:solidFill>
                <a:schemeClr val="bg2"/>
              </a:solidFill>
              <a:ln w="3175">
                <a:solidFill>
                  <a:schemeClr val="lt1"/>
                </a:solidFill>
              </a:ln>
              <a:effectLst/>
            </c:spPr>
            <c:extLst>
              <c:ext xmlns:c16="http://schemas.microsoft.com/office/drawing/2014/chart" uri="{C3380CC4-5D6E-409C-BE32-E72D297353CC}">
                <c16:uniqueId val="{000000BF-BDC9-4D97-883F-63FB06056B80}"/>
              </c:ext>
            </c:extLst>
          </c:dPt>
          <c:dPt>
            <c:idx val="96"/>
            <c:bubble3D val="0"/>
            <c:spPr>
              <a:solidFill>
                <a:schemeClr val="bg2"/>
              </a:solidFill>
              <a:ln w="3175">
                <a:solidFill>
                  <a:schemeClr val="lt1"/>
                </a:solidFill>
              </a:ln>
              <a:effectLst/>
            </c:spPr>
            <c:extLst>
              <c:ext xmlns:c16="http://schemas.microsoft.com/office/drawing/2014/chart" uri="{C3380CC4-5D6E-409C-BE32-E72D297353CC}">
                <c16:uniqueId val="{000000C1-BDC9-4D97-883F-63FB06056B80}"/>
              </c:ext>
            </c:extLst>
          </c:dPt>
          <c:dPt>
            <c:idx val="97"/>
            <c:bubble3D val="0"/>
            <c:spPr>
              <a:solidFill>
                <a:schemeClr val="bg2"/>
              </a:solidFill>
              <a:ln w="3175">
                <a:solidFill>
                  <a:schemeClr val="lt1"/>
                </a:solidFill>
              </a:ln>
              <a:effectLst/>
            </c:spPr>
            <c:extLst>
              <c:ext xmlns:c16="http://schemas.microsoft.com/office/drawing/2014/chart" uri="{C3380CC4-5D6E-409C-BE32-E72D297353CC}">
                <c16:uniqueId val="{000000C3-BDC9-4D97-883F-63FB06056B80}"/>
              </c:ext>
            </c:extLst>
          </c:dPt>
          <c:dPt>
            <c:idx val="98"/>
            <c:bubble3D val="0"/>
            <c:spPr>
              <a:solidFill>
                <a:schemeClr val="bg2"/>
              </a:solidFill>
              <a:ln w="3175">
                <a:solidFill>
                  <a:schemeClr val="lt1"/>
                </a:solidFill>
              </a:ln>
              <a:effectLst/>
            </c:spPr>
            <c:extLst>
              <c:ext xmlns:c16="http://schemas.microsoft.com/office/drawing/2014/chart" uri="{C3380CC4-5D6E-409C-BE32-E72D297353CC}">
                <c16:uniqueId val="{000000C5-BDC9-4D97-883F-63FB06056B80}"/>
              </c:ext>
            </c:extLst>
          </c:dPt>
          <c:dPt>
            <c:idx val="99"/>
            <c:bubble3D val="0"/>
            <c:spPr>
              <a:solidFill>
                <a:schemeClr val="bg2"/>
              </a:solidFill>
              <a:ln w="3175">
                <a:solidFill>
                  <a:schemeClr val="lt1"/>
                </a:solidFill>
              </a:ln>
              <a:effectLst/>
            </c:spPr>
            <c:extLst>
              <c:ext xmlns:c16="http://schemas.microsoft.com/office/drawing/2014/chart" uri="{C3380CC4-5D6E-409C-BE32-E72D297353CC}">
                <c16:uniqueId val="{000000C7-BDC9-4D97-883F-63FB06056B80}"/>
              </c:ext>
            </c:extLst>
          </c:dPt>
          <c:dPt>
            <c:idx val="100"/>
            <c:bubble3D val="0"/>
            <c:spPr>
              <a:noFill/>
              <a:ln w="3175">
                <a:noFill/>
              </a:ln>
              <a:effectLst/>
            </c:spPr>
            <c:extLst>
              <c:ext xmlns:c16="http://schemas.microsoft.com/office/drawing/2014/chart" uri="{C3380CC4-5D6E-409C-BE32-E72D297353CC}">
                <c16:uniqueId val="{000000C9-BDC9-4D97-883F-63FB06056B80}"/>
              </c:ext>
            </c:extLst>
          </c:dPt>
          <c:val>
            <c:numRef>
              <c:f>Gauge!$N$2:$N$102</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100</c:v>
                </c:pt>
              </c:numCache>
            </c:numRef>
          </c:val>
          <c:extLst>
            <c:ext xmlns:c16="http://schemas.microsoft.com/office/drawing/2014/chart" uri="{C3380CC4-5D6E-409C-BE32-E72D297353CC}">
              <c16:uniqueId val="{000000CA-BDC9-4D97-883F-63FB06056B80}"/>
            </c:ext>
          </c:extLst>
        </c:ser>
        <c:dLbls>
          <c:showLegendKey val="0"/>
          <c:showVal val="0"/>
          <c:showCatName val="0"/>
          <c:showSerName val="0"/>
          <c:showPercent val="0"/>
          <c:showBubbleSize val="0"/>
          <c:showLeaderLines val="1"/>
        </c:dLbls>
        <c:firstSliceAng val="270"/>
        <c:holeSize val="61"/>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4DBF35"/>
            </a:solidFill>
            <a:ln w="3175"/>
          </c:spPr>
          <c:dPt>
            <c:idx val="0"/>
            <c:bubble3D val="0"/>
            <c:spPr>
              <a:solidFill>
                <a:srgbClr val="4DBF35"/>
              </a:solidFill>
              <a:ln w="3175">
                <a:solidFill>
                  <a:schemeClr val="lt1"/>
                </a:solidFill>
              </a:ln>
              <a:effectLst/>
            </c:spPr>
            <c:extLst>
              <c:ext xmlns:c16="http://schemas.microsoft.com/office/drawing/2014/chart" uri="{C3380CC4-5D6E-409C-BE32-E72D297353CC}">
                <c16:uniqueId val="{00000001-ACAF-4732-AFB0-6E6BFDFBAF4D}"/>
              </c:ext>
            </c:extLst>
          </c:dPt>
          <c:dPt>
            <c:idx val="1"/>
            <c:bubble3D val="0"/>
            <c:spPr>
              <a:solidFill>
                <a:srgbClr val="4DBF35"/>
              </a:solidFill>
              <a:ln w="3175">
                <a:solidFill>
                  <a:schemeClr val="lt1"/>
                </a:solidFill>
              </a:ln>
              <a:effectLst/>
            </c:spPr>
            <c:extLst>
              <c:ext xmlns:c16="http://schemas.microsoft.com/office/drawing/2014/chart" uri="{C3380CC4-5D6E-409C-BE32-E72D297353CC}">
                <c16:uniqueId val="{00000003-ACAF-4732-AFB0-6E6BFDFBAF4D}"/>
              </c:ext>
            </c:extLst>
          </c:dPt>
          <c:dPt>
            <c:idx val="2"/>
            <c:bubble3D val="0"/>
            <c:spPr>
              <a:solidFill>
                <a:srgbClr val="4DBF35"/>
              </a:solidFill>
              <a:ln w="3175">
                <a:solidFill>
                  <a:schemeClr val="lt1"/>
                </a:solidFill>
              </a:ln>
              <a:effectLst/>
            </c:spPr>
            <c:extLst>
              <c:ext xmlns:c16="http://schemas.microsoft.com/office/drawing/2014/chart" uri="{C3380CC4-5D6E-409C-BE32-E72D297353CC}">
                <c16:uniqueId val="{00000005-ACAF-4732-AFB0-6E6BFDFBAF4D}"/>
              </c:ext>
            </c:extLst>
          </c:dPt>
          <c:dPt>
            <c:idx val="3"/>
            <c:bubble3D val="0"/>
            <c:spPr>
              <a:solidFill>
                <a:srgbClr val="4DBF35"/>
              </a:solidFill>
              <a:ln w="3175">
                <a:solidFill>
                  <a:schemeClr val="lt1"/>
                </a:solidFill>
              </a:ln>
              <a:effectLst/>
            </c:spPr>
            <c:extLst>
              <c:ext xmlns:c16="http://schemas.microsoft.com/office/drawing/2014/chart" uri="{C3380CC4-5D6E-409C-BE32-E72D297353CC}">
                <c16:uniqueId val="{00000007-ACAF-4732-AFB0-6E6BFDFBAF4D}"/>
              </c:ext>
            </c:extLst>
          </c:dPt>
          <c:dPt>
            <c:idx val="4"/>
            <c:bubble3D val="0"/>
            <c:spPr>
              <a:solidFill>
                <a:srgbClr val="4DBF35"/>
              </a:solidFill>
              <a:ln w="3175">
                <a:solidFill>
                  <a:schemeClr val="lt1"/>
                </a:solidFill>
              </a:ln>
              <a:effectLst/>
            </c:spPr>
            <c:extLst>
              <c:ext xmlns:c16="http://schemas.microsoft.com/office/drawing/2014/chart" uri="{C3380CC4-5D6E-409C-BE32-E72D297353CC}">
                <c16:uniqueId val="{00000009-ACAF-4732-AFB0-6E6BFDFBAF4D}"/>
              </c:ext>
            </c:extLst>
          </c:dPt>
          <c:dPt>
            <c:idx val="5"/>
            <c:bubble3D val="0"/>
            <c:spPr>
              <a:solidFill>
                <a:srgbClr val="4DBF35"/>
              </a:solidFill>
              <a:ln w="3175">
                <a:solidFill>
                  <a:schemeClr val="lt1"/>
                </a:solidFill>
              </a:ln>
              <a:effectLst/>
            </c:spPr>
            <c:extLst>
              <c:ext xmlns:c16="http://schemas.microsoft.com/office/drawing/2014/chart" uri="{C3380CC4-5D6E-409C-BE32-E72D297353CC}">
                <c16:uniqueId val="{0000000B-ACAF-4732-AFB0-6E6BFDFBAF4D}"/>
              </c:ext>
            </c:extLst>
          </c:dPt>
          <c:dPt>
            <c:idx val="6"/>
            <c:bubble3D val="0"/>
            <c:spPr>
              <a:solidFill>
                <a:srgbClr val="4DBF35"/>
              </a:solidFill>
              <a:ln w="3175">
                <a:solidFill>
                  <a:schemeClr val="lt1"/>
                </a:solidFill>
              </a:ln>
              <a:effectLst/>
            </c:spPr>
            <c:extLst>
              <c:ext xmlns:c16="http://schemas.microsoft.com/office/drawing/2014/chart" uri="{C3380CC4-5D6E-409C-BE32-E72D297353CC}">
                <c16:uniqueId val="{0000000D-ACAF-4732-AFB0-6E6BFDFBAF4D}"/>
              </c:ext>
            </c:extLst>
          </c:dPt>
          <c:dPt>
            <c:idx val="7"/>
            <c:bubble3D val="0"/>
            <c:spPr>
              <a:solidFill>
                <a:srgbClr val="4DBF35"/>
              </a:solidFill>
              <a:ln w="3175">
                <a:solidFill>
                  <a:schemeClr val="lt1"/>
                </a:solidFill>
              </a:ln>
              <a:effectLst/>
            </c:spPr>
            <c:extLst>
              <c:ext xmlns:c16="http://schemas.microsoft.com/office/drawing/2014/chart" uri="{C3380CC4-5D6E-409C-BE32-E72D297353CC}">
                <c16:uniqueId val="{0000000F-ACAF-4732-AFB0-6E6BFDFBAF4D}"/>
              </c:ext>
            </c:extLst>
          </c:dPt>
          <c:dPt>
            <c:idx val="8"/>
            <c:bubble3D val="0"/>
            <c:spPr>
              <a:solidFill>
                <a:srgbClr val="4DBF35"/>
              </a:solidFill>
              <a:ln w="3175">
                <a:solidFill>
                  <a:schemeClr val="lt1"/>
                </a:solidFill>
              </a:ln>
              <a:effectLst/>
            </c:spPr>
            <c:extLst>
              <c:ext xmlns:c16="http://schemas.microsoft.com/office/drawing/2014/chart" uri="{C3380CC4-5D6E-409C-BE32-E72D297353CC}">
                <c16:uniqueId val="{00000011-ACAF-4732-AFB0-6E6BFDFBAF4D}"/>
              </c:ext>
            </c:extLst>
          </c:dPt>
          <c:dPt>
            <c:idx val="9"/>
            <c:bubble3D val="0"/>
            <c:spPr>
              <a:solidFill>
                <a:srgbClr val="4DBF35"/>
              </a:solidFill>
              <a:ln w="3175">
                <a:solidFill>
                  <a:schemeClr val="lt1"/>
                </a:solidFill>
              </a:ln>
              <a:effectLst/>
            </c:spPr>
            <c:extLst>
              <c:ext xmlns:c16="http://schemas.microsoft.com/office/drawing/2014/chart" uri="{C3380CC4-5D6E-409C-BE32-E72D297353CC}">
                <c16:uniqueId val="{00000013-ACAF-4732-AFB0-6E6BFDFBAF4D}"/>
              </c:ext>
            </c:extLst>
          </c:dPt>
          <c:dPt>
            <c:idx val="10"/>
            <c:bubble3D val="0"/>
            <c:spPr>
              <a:solidFill>
                <a:srgbClr val="4DBF35"/>
              </a:solidFill>
              <a:ln w="3175">
                <a:solidFill>
                  <a:schemeClr val="lt1"/>
                </a:solidFill>
              </a:ln>
              <a:effectLst/>
            </c:spPr>
            <c:extLst>
              <c:ext xmlns:c16="http://schemas.microsoft.com/office/drawing/2014/chart" uri="{C3380CC4-5D6E-409C-BE32-E72D297353CC}">
                <c16:uniqueId val="{00000015-ACAF-4732-AFB0-6E6BFDFBAF4D}"/>
              </c:ext>
            </c:extLst>
          </c:dPt>
          <c:dPt>
            <c:idx val="11"/>
            <c:bubble3D val="0"/>
            <c:spPr>
              <a:solidFill>
                <a:srgbClr val="4DBF35"/>
              </a:solidFill>
              <a:ln w="3175">
                <a:solidFill>
                  <a:schemeClr val="lt1"/>
                </a:solidFill>
              </a:ln>
              <a:effectLst/>
            </c:spPr>
            <c:extLst>
              <c:ext xmlns:c16="http://schemas.microsoft.com/office/drawing/2014/chart" uri="{C3380CC4-5D6E-409C-BE32-E72D297353CC}">
                <c16:uniqueId val="{00000017-ACAF-4732-AFB0-6E6BFDFBAF4D}"/>
              </c:ext>
            </c:extLst>
          </c:dPt>
          <c:dPt>
            <c:idx val="12"/>
            <c:bubble3D val="0"/>
            <c:spPr>
              <a:solidFill>
                <a:srgbClr val="4DBF35"/>
              </a:solidFill>
              <a:ln w="3175">
                <a:solidFill>
                  <a:schemeClr val="lt1"/>
                </a:solidFill>
              </a:ln>
              <a:effectLst/>
            </c:spPr>
            <c:extLst>
              <c:ext xmlns:c16="http://schemas.microsoft.com/office/drawing/2014/chart" uri="{C3380CC4-5D6E-409C-BE32-E72D297353CC}">
                <c16:uniqueId val="{00000019-ACAF-4732-AFB0-6E6BFDFBAF4D}"/>
              </c:ext>
            </c:extLst>
          </c:dPt>
          <c:dPt>
            <c:idx val="13"/>
            <c:bubble3D val="0"/>
            <c:spPr>
              <a:solidFill>
                <a:srgbClr val="4DBF35"/>
              </a:solidFill>
              <a:ln w="3175">
                <a:solidFill>
                  <a:schemeClr val="lt1"/>
                </a:solidFill>
              </a:ln>
              <a:effectLst/>
            </c:spPr>
            <c:extLst>
              <c:ext xmlns:c16="http://schemas.microsoft.com/office/drawing/2014/chart" uri="{C3380CC4-5D6E-409C-BE32-E72D297353CC}">
                <c16:uniqueId val="{0000001B-ACAF-4732-AFB0-6E6BFDFBAF4D}"/>
              </c:ext>
            </c:extLst>
          </c:dPt>
          <c:dPt>
            <c:idx val="14"/>
            <c:bubble3D val="0"/>
            <c:spPr>
              <a:solidFill>
                <a:srgbClr val="4DBF35"/>
              </a:solidFill>
              <a:ln w="3175">
                <a:solidFill>
                  <a:schemeClr val="lt1"/>
                </a:solidFill>
              </a:ln>
              <a:effectLst/>
            </c:spPr>
            <c:extLst>
              <c:ext xmlns:c16="http://schemas.microsoft.com/office/drawing/2014/chart" uri="{C3380CC4-5D6E-409C-BE32-E72D297353CC}">
                <c16:uniqueId val="{0000001D-ACAF-4732-AFB0-6E6BFDFBAF4D}"/>
              </c:ext>
            </c:extLst>
          </c:dPt>
          <c:dPt>
            <c:idx val="15"/>
            <c:bubble3D val="0"/>
            <c:spPr>
              <a:solidFill>
                <a:srgbClr val="4DBF35"/>
              </a:solidFill>
              <a:ln w="3175">
                <a:solidFill>
                  <a:schemeClr val="lt1"/>
                </a:solidFill>
              </a:ln>
              <a:effectLst/>
            </c:spPr>
            <c:extLst>
              <c:ext xmlns:c16="http://schemas.microsoft.com/office/drawing/2014/chart" uri="{C3380CC4-5D6E-409C-BE32-E72D297353CC}">
                <c16:uniqueId val="{0000001F-ACAF-4732-AFB0-6E6BFDFBAF4D}"/>
              </c:ext>
            </c:extLst>
          </c:dPt>
          <c:dPt>
            <c:idx val="16"/>
            <c:bubble3D val="0"/>
            <c:spPr>
              <a:solidFill>
                <a:srgbClr val="4DBF35"/>
              </a:solidFill>
              <a:ln w="3175">
                <a:solidFill>
                  <a:schemeClr val="lt1"/>
                </a:solidFill>
              </a:ln>
              <a:effectLst/>
            </c:spPr>
            <c:extLst>
              <c:ext xmlns:c16="http://schemas.microsoft.com/office/drawing/2014/chart" uri="{C3380CC4-5D6E-409C-BE32-E72D297353CC}">
                <c16:uniqueId val="{00000021-ACAF-4732-AFB0-6E6BFDFBAF4D}"/>
              </c:ext>
            </c:extLst>
          </c:dPt>
          <c:dPt>
            <c:idx val="17"/>
            <c:bubble3D val="0"/>
            <c:spPr>
              <a:solidFill>
                <a:srgbClr val="4DBF35"/>
              </a:solidFill>
              <a:ln w="3175">
                <a:solidFill>
                  <a:schemeClr val="lt1"/>
                </a:solidFill>
              </a:ln>
              <a:effectLst/>
            </c:spPr>
            <c:extLst>
              <c:ext xmlns:c16="http://schemas.microsoft.com/office/drawing/2014/chart" uri="{C3380CC4-5D6E-409C-BE32-E72D297353CC}">
                <c16:uniqueId val="{00000023-ACAF-4732-AFB0-6E6BFDFBAF4D}"/>
              </c:ext>
            </c:extLst>
          </c:dPt>
          <c:dPt>
            <c:idx val="18"/>
            <c:bubble3D val="0"/>
            <c:spPr>
              <a:solidFill>
                <a:srgbClr val="4DBF35"/>
              </a:solidFill>
              <a:ln w="3175">
                <a:solidFill>
                  <a:schemeClr val="lt1"/>
                </a:solidFill>
              </a:ln>
              <a:effectLst/>
            </c:spPr>
            <c:extLst>
              <c:ext xmlns:c16="http://schemas.microsoft.com/office/drawing/2014/chart" uri="{C3380CC4-5D6E-409C-BE32-E72D297353CC}">
                <c16:uniqueId val="{00000025-ACAF-4732-AFB0-6E6BFDFBAF4D}"/>
              </c:ext>
            </c:extLst>
          </c:dPt>
          <c:dPt>
            <c:idx val="19"/>
            <c:bubble3D val="0"/>
            <c:spPr>
              <a:solidFill>
                <a:srgbClr val="4DBF35"/>
              </a:solidFill>
              <a:ln w="3175">
                <a:solidFill>
                  <a:schemeClr val="lt1"/>
                </a:solidFill>
              </a:ln>
              <a:effectLst/>
            </c:spPr>
            <c:extLst>
              <c:ext xmlns:c16="http://schemas.microsoft.com/office/drawing/2014/chart" uri="{C3380CC4-5D6E-409C-BE32-E72D297353CC}">
                <c16:uniqueId val="{00000027-ACAF-4732-AFB0-6E6BFDFBAF4D}"/>
              </c:ext>
            </c:extLst>
          </c:dPt>
          <c:dPt>
            <c:idx val="20"/>
            <c:bubble3D val="0"/>
            <c:spPr>
              <a:solidFill>
                <a:srgbClr val="4DBF35"/>
              </a:solidFill>
              <a:ln w="3175">
                <a:solidFill>
                  <a:schemeClr val="lt1"/>
                </a:solidFill>
              </a:ln>
              <a:effectLst/>
            </c:spPr>
            <c:extLst>
              <c:ext xmlns:c16="http://schemas.microsoft.com/office/drawing/2014/chart" uri="{C3380CC4-5D6E-409C-BE32-E72D297353CC}">
                <c16:uniqueId val="{00000029-ACAF-4732-AFB0-6E6BFDFBAF4D}"/>
              </c:ext>
            </c:extLst>
          </c:dPt>
          <c:dPt>
            <c:idx val="21"/>
            <c:bubble3D val="0"/>
            <c:spPr>
              <a:solidFill>
                <a:srgbClr val="4DBF35"/>
              </a:solidFill>
              <a:ln w="3175">
                <a:solidFill>
                  <a:schemeClr val="lt1"/>
                </a:solidFill>
              </a:ln>
              <a:effectLst/>
            </c:spPr>
            <c:extLst>
              <c:ext xmlns:c16="http://schemas.microsoft.com/office/drawing/2014/chart" uri="{C3380CC4-5D6E-409C-BE32-E72D297353CC}">
                <c16:uniqueId val="{0000002B-ACAF-4732-AFB0-6E6BFDFBAF4D}"/>
              </c:ext>
            </c:extLst>
          </c:dPt>
          <c:dPt>
            <c:idx val="22"/>
            <c:bubble3D val="0"/>
            <c:spPr>
              <a:solidFill>
                <a:srgbClr val="4DBF35"/>
              </a:solidFill>
              <a:ln w="3175">
                <a:solidFill>
                  <a:schemeClr val="lt1"/>
                </a:solidFill>
              </a:ln>
              <a:effectLst/>
            </c:spPr>
            <c:extLst>
              <c:ext xmlns:c16="http://schemas.microsoft.com/office/drawing/2014/chart" uri="{C3380CC4-5D6E-409C-BE32-E72D297353CC}">
                <c16:uniqueId val="{0000002D-ACAF-4732-AFB0-6E6BFDFBAF4D}"/>
              </c:ext>
            </c:extLst>
          </c:dPt>
          <c:dPt>
            <c:idx val="23"/>
            <c:bubble3D val="0"/>
            <c:spPr>
              <a:solidFill>
                <a:srgbClr val="4DBF35"/>
              </a:solidFill>
              <a:ln w="3175">
                <a:solidFill>
                  <a:schemeClr val="lt1"/>
                </a:solidFill>
              </a:ln>
              <a:effectLst/>
            </c:spPr>
            <c:extLst>
              <c:ext xmlns:c16="http://schemas.microsoft.com/office/drawing/2014/chart" uri="{C3380CC4-5D6E-409C-BE32-E72D297353CC}">
                <c16:uniqueId val="{0000002F-ACAF-4732-AFB0-6E6BFDFBAF4D}"/>
              </c:ext>
            </c:extLst>
          </c:dPt>
          <c:dPt>
            <c:idx val="24"/>
            <c:bubble3D val="0"/>
            <c:spPr>
              <a:solidFill>
                <a:srgbClr val="4DBF35"/>
              </a:solidFill>
              <a:ln w="3175">
                <a:solidFill>
                  <a:schemeClr val="lt1"/>
                </a:solidFill>
              </a:ln>
              <a:effectLst/>
            </c:spPr>
            <c:extLst>
              <c:ext xmlns:c16="http://schemas.microsoft.com/office/drawing/2014/chart" uri="{C3380CC4-5D6E-409C-BE32-E72D297353CC}">
                <c16:uniqueId val="{00000031-ACAF-4732-AFB0-6E6BFDFBAF4D}"/>
              </c:ext>
            </c:extLst>
          </c:dPt>
          <c:dPt>
            <c:idx val="25"/>
            <c:bubble3D val="0"/>
            <c:spPr>
              <a:solidFill>
                <a:srgbClr val="4DBF35"/>
              </a:solidFill>
              <a:ln w="3175">
                <a:solidFill>
                  <a:schemeClr val="lt1"/>
                </a:solidFill>
              </a:ln>
              <a:effectLst/>
            </c:spPr>
            <c:extLst>
              <c:ext xmlns:c16="http://schemas.microsoft.com/office/drawing/2014/chart" uri="{C3380CC4-5D6E-409C-BE32-E72D297353CC}">
                <c16:uniqueId val="{00000033-ACAF-4732-AFB0-6E6BFDFBAF4D}"/>
              </c:ext>
            </c:extLst>
          </c:dPt>
          <c:dPt>
            <c:idx val="26"/>
            <c:bubble3D val="0"/>
            <c:spPr>
              <a:solidFill>
                <a:srgbClr val="4DBF35"/>
              </a:solidFill>
              <a:ln w="3175">
                <a:solidFill>
                  <a:schemeClr val="lt1"/>
                </a:solidFill>
              </a:ln>
              <a:effectLst/>
            </c:spPr>
            <c:extLst>
              <c:ext xmlns:c16="http://schemas.microsoft.com/office/drawing/2014/chart" uri="{C3380CC4-5D6E-409C-BE32-E72D297353CC}">
                <c16:uniqueId val="{00000035-ACAF-4732-AFB0-6E6BFDFBAF4D}"/>
              </c:ext>
            </c:extLst>
          </c:dPt>
          <c:dPt>
            <c:idx val="27"/>
            <c:bubble3D val="0"/>
            <c:spPr>
              <a:solidFill>
                <a:srgbClr val="4DBF35"/>
              </a:solidFill>
              <a:ln w="3175">
                <a:solidFill>
                  <a:schemeClr val="lt1"/>
                </a:solidFill>
              </a:ln>
              <a:effectLst/>
            </c:spPr>
            <c:extLst>
              <c:ext xmlns:c16="http://schemas.microsoft.com/office/drawing/2014/chart" uri="{C3380CC4-5D6E-409C-BE32-E72D297353CC}">
                <c16:uniqueId val="{00000037-ACAF-4732-AFB0-6E6BFDFBAF4D}"/>
              </c:ext>
            </c:extLst>
          </c:dPt>
          <c:dPt>
            <c:idx val="28"/>
            <c:bubble3D val="0"/>
            <c:spPr>
              <a:solidFill>
                <a:srgbClr val="4DBF35"/>
              </a:solidFill>
              <a:ln w="3175">
                <a:solidFill>
                  <a:schemeClr val="lt1"/>
                </a:solidFill>
              </a:ln>
              <a:effectLst/>
            </c:spPr>
            <c:extLst>
              <c:ext xmlns:c16="http://schemas.microsoft.com/office/drawing/2014/chart" uri="{C3380CC4-5D6E-409C-BE32-E72D297353CC}">
                <c16:uniqueId val="{00000039-ACAF-4732-AFB0-6E6BFDFBAF4D}"/>
              </c:ext>
            </c:extLst>
          </c:dPt>
          <c:dPt>
            <c:idx val="29"/>
            <c:bubble3D val="0"/>
            <c:spPr>
              <a:solidFill>
                <a:srgbClr val="4DBF35"/>
              </a:solidFill>
              <a:ln w="3175">
                <a:solidFill>
                  <a:schemeClr val="lt1"/>
                </a:solidFill>
              </a:ln>
              <a:effectLst/>
            </c:spPr>
            <c:extLst>
              <c:ext xmlns:c16="http://schemas.microsoft.com/office/drawing/2014/chart" uri="{C3380CC4-5D6E-409C-BE32-E72D297353CC}">
                <c16:uniqueId val="{0000003B-ACAF-4732-AFB0-6E6BFDFBAF4D}"/>
              </c:ext>
            </c:extLst>
          </c:dPt>
          <c:dPt>
            <c:idx val="30"/>
            <c:bubble3D val="0"/>
            <c:spPr>
              <a:solidFill>
                <a:srgbClr val="4DBF35"/>
              </a:solidFill>
              <a:ln w="3175">
                <a:solidFill>
                  <a:schemeClr val="lt1"/>
                </a:solidFill>
              </a:ln>
              <a:effectLst/>
            </c:spPr>
            <c:extLst>
              <c:ext xmlns:c16="http://schemas.microsoft.com/office/drawing/2014/chart" uri="{C3380CC4-5D6E-409C-BE32-E72D297353CC}">
                <c16:uniqueId val="{0000003D-ACAF-4732-AFB0-6E6BFDFBAF4D}"/>
              </c:ext>
            </c:extLst>
          </c:dPt>
          <c:dPt>
            <c:idx val="31"/>
            <c:bubble3D val="0"/>
            <c:spPr>
              <a:solidFill>
                <a:srgbClr val="4DBF35"/>
              </a:solidFill>
              <a:ln w="3175">
                <a:solidFill>
                  <a:schemeClr val="lt1"/>
                </a:solidFill>
              </a:ln>
              <a:effectLst/>
            </c:spPr>
            <c:extLst>
              <c:ext xmlns:c16="http://schemas.microsoft.com/office/drawing/2014/chart" uri="{C3380CC4-5D6E-409C-BE32-E72D297353CC}">
                <c16:uniqueId val="{0000003F-ACAF-4732-AFB0-6E6BFDFBAF4D}"/>
              </c:ext>
            </c:extLst>
          </c:dPt>
          <c:dPt>
            <c:idx val="32"/>
            <c:bubble3D val="0"/>
            <c:spPr>
              <a:solidFill>
                <a:srgbClr val="4DBF35"/>
              </a:solidFill>
              <a:ln w="3175">
                <a:solidFill>
                  <a:schemeClr val="lt1"/>
                </a:solidFill>
              </a:ln>
              <a:effectLst/>
            </c:spPr>
            <c:extLst>
              <c:ext xmlns:c16="http://schemas.microsoft.com/office/drawing/2014/chart" uri="{C3380CC4-5D6E-409C-BE32-E72D297353CC}">
                <c16:uniqueId val="{00000041-ACAF-4732-AFB0-6E6BFDFBAF4D}"/>
              </c:ext>
            </c:extLst>
          </c:dPt>
          <c:dPt>
            <c:idx val="33"/>
            <c:bubble3D val="0"/>
            <c:spPr>
              <a:solidFill>
                <a:srgbClr val="4DBF35"/>
              </a:solidFill>
              <a:ln w="3175">
                <a:solidFill>
                  <a:schemeClr val="lt1"/>
                </a:solidFill>
              </a:ln>
              <a:effectLst/>
            </c:spPr>
            <c:extLst>
              <c:ext xmlns:c16="http://schemas.microsoft.com/office/drawing/2014/chart" uri="{C3380CC4-5D6E-409C-BE32-E72D297353CC}">
                <c16:uniqueId val="{00000043-ACAF-4732-AFB0-6E6BFDFBAF4D}"/>
              </c:ext>
            </c:extLst>
          </c:dPt>
          <c:dPt>
            <c:idx val="34"/>
            <c:bubble3D val="0"/>
            <c:spPr>
              <a:solidFill>
                <a:srgbClr val="4DBF35"/>
              </a:solidFill>
              <a:ln w="3175">
                <a:solidFill>
                  <a:schemeClr val="lt1"/>
                </a:solidFill>
              </a:ln>
              <a:effectLst/>
            </c:spPr>
            <c:extLst>
              <c:ext xmlns:c16="http://schemas.microsoft.com/office/drawing/2014/chart" uri="{C3380CC4-5D6E-409C-BE32-E72D297353CC}">
                <c16:uniqueId val="{00000045-ACAF-4732-AFB0-6E6BFDFBAF4D}"/>
              </c:ext>
            </c:extLst>
          </c:dPt>
          <c:dPt>
            <c:idx val="35"/>
            <c:bubble3D val="0"/>
            <c:spPr>
              <a:solidFill>
                <a:srgbClr val="4DBF35"/>
              </a:solidFill>
              <a:ln w="3175">
                <a:solidFill>
                  <a:schemeClr val="lt1"/>
                </a:solidFill>
              </a:ln>
              <a:effectLst/>
            </c:spPr>
            <c:extLst>
              <c:ext xmlns:c16="http://schemas.microsoft.com/office/drawing/2014/chart" uri="{C3380CC4-5D6E-409C-BE32-E72D297353CC}">
                <c16:uniqueId val="{00000047-ACAF-4732-AFB0-6E6BFDFBAF4D}"/>
              </c:ext>
            </c:extLst>
          </c:dPt>
          <c:dPt>
            <c:idx val="36"/>
            <c:bubble3D val="0"/>
            <c:spPr>
              <a:solidFill>
                <a:srgbClr val="4DBF35"/>
              </a:solidFill>
              <a:ln w="3175">
                <a:solidFill>
                  <a:schemeClr val="lt1"/>
                </a:solidFill>
              </a:ln>
              <a:effectLst/>
            </c:spPr>
            <c:extLst>
              <c:ext xmlns:c16="http://schemas.microsoft.com/office/drawing/2014/chart" uri="{C3380CC4-5D6E-409C-BE32-E72D297353CC}">
                <c16:uniqueId val="{00000049-ACAF-4732-AFB0-6E6BFDFBAF4D}"/>
              </c:ext>
            </c:extLst>
          </c:dPt>
          <c:dPt>
            <c:idx val="37"/>
            <c:bubble3D val="0"/>
            <c:spPr>
              <a:solidFill>
                <a:srgbClr val="4DBF35"/>
              </a:solidFill>
              <a:ln w="3175">
                <a:solidFill>
                  <a:schemeClr val="lt1"/>
                </a:solidFill>
              </a:ln>
              <a:effectLst/>
            </c:spPr>
            <c:extLst>
              <c:ext xmlns:c16="http://schemas.microsoft.com/office/drawing/2014/chart" uri="{C3380CC4-5D6E-409C-BE32-E72D297353CC}">
                <c16:uniqueId val="{0000004B-ACAF-4732-AFB0-6E6BFDFBAF4D}"/>
              </c:ext>
            </c:extLst>
          </c:dPt>
          <c:dPt>
            <c:idx val="38"/>
            <c:bubble3D val="0"/>
            <c:spPr>
              <a:solidFill>
                <a:srgbClr val="4DBF35"/>
              </a:solidFill>
              <a:ln w="3175">
                <a:solidFill>
                  <a:schemeClr val="lt1"/>
                </a:solidFill>
              </a:ln>
              <a:effectLst/>
            </c:spPr>
            <c:extLst>
              <c:ext xmlns:c16="http://schemas.microsoft.com/office/drawing/2014/chart" uri="{C3380CC4-5D6E-409C-BE32-E72D297353CC}">
                <c16:uniqueId val="{0000004D-ACAF-4732-AFB0-6E6BFDFBAF4D}"/>
              </c:ext>
            </c:extLst>
          </c:dPt>
          <c:dPt>
            <c:idx val="39"/>
            <c:bubble3D val="0"/>
            <c:spPr>
              <a:solidFill>
                <a:srgbClr val="4DBF35"/>
              </a:solidFill>
              <a:ln w="3175">
                <a:solidFill>
                  <a:schemeClr val="lt1"/>
                </a:solidFill>
              </a:ln>
              <a:effectLst/>
            </c:spPr>
            <c:extLst>
              <c:ext xmlns:c16="http://schemas.microsoft.com/office/drawing/2014/chart" uri="{C3380CC4-5D6E-409C-BE32-E72D297353CC}">
                <c16:uniqueId val="{0000004F-ACAF-4732-AFB0-6E6BFDFBAF4D}"/>
              </c:ext>
            </c:extLst>
          </c:dPt>
          <c:dPt>
            <c:idx val="40"/>
            <c:bubble3D val="0"/>
            <c:spPr>
              <a:solidFill>
                <a:srgbClr val="4DBF35"/>
              </a:solidFill>
              <a:ln w="3175">
                <a:solidFill>
                  <a:schemeClr val="lt1"/>
                </a:solidFill>
              </a:ln>
              <a:effectLst/>
            </c:spPr>
            <c:extLst>
              <c:ext xmlns:c16="http://schemas.microsoft.com/office/drawing/2014/chart" uri="{C3380CC4-5D6E-409C-BE32-E72D297353CC}">
                <c16:uniqueId val="{00000051-ACAF-4732-AFB0-6E6BFDFBAF4D}"/>
              </c:ext>
            </c:extLst>
          </c:dPt>
          <c:dPt>
            <c:idx val="41"/>
            <c:bubble3D val="0"/>
            <c:spPr>
              <a:solidFill>
                <a:srgbClr val="4DBF35"/>
              </a:solidFill>
              <a:ln w="3175">
                <a:solidFill>
                  <a:schemeClr val="lt1"/>
                </a:solidFill>
              </a:ln>
              <a:effectLst/>
            </c:spPr>
            <c:extLst>
              <c:ext xmlns:c16="http://schemas.microsoft.com/office/drawing/2014/chart" uri="{C3380CC4-5D6E-409C-BE32-E72D297353CC}">
                <c16:uniqueId val="{00000053-ACAF-4732-AFB0-6E6BFDFBAF4D}"/>
              </c:ext>
            </c:extLst>
          </c:dPt>
          <c:dPt>
            <c:idx val="42"/>
            <c:bubble3D val="0"/>
            <c:spPr>
              <a:solidFill>
                <a:srgbClr val="4DBF35"/>
              </a:solidFill>
              <a:ln w="3175">
                <a:solidFill>
                  <a:schemeClr val="lt1"/>
                </a:solidFill>
              </a:ln>
              <a:effectLst/>
            </c:spPr>
            <c:extLst>
              <c:ext xmlns:c16="http://schemas.microsoft.com/office/drawing/2014/chart" uri="{C3380CC4-5D6E-409C-BE32-E72D297353CC}">
                <c16:uniqueId val="{00000055-ACAF-4732-AFB0-6E6BFDFBAF4D}"/>
              </c:ext>
            </c:extLst>
          </c:dPt>
          <c:dPt>
            <c:idx val="43"/>
            <c:bubble3D val="0"/>
            <c:spPr>
              <a:solidFill>
                <a:srgbClr val="4DBF35"/>
              </a:solidFill>
              <a:ln w="3175">
                <a:solidFill>
                  <a:schemeClr val="lt1"/>
                </a:solidFill>
              </a:ln>
              <a:effectLst/>
            </c:spPr>
            <c:extLst>
              <c:ext xmlns:c16="http://schemas.microsoft.com/office/drawing/2014/chart" uri="{C3380CC4-5D6E-409C-BE32-E72D297353CC}">
                <c16:uniqueId val="{00000057-ACAF-4732-AFB0-6E6BFDFBAF4D}"/>
              </c:ext>
            </c:extLst>
          </c:dPt>
          <c:dPt>
            <c:idx val="44"/>
            <c:bubble3D val="0"/>
            <c:spPr>
              <a:solidFill>
                <a:srgbClr val="4DBF35"/>
              </a:solidFill>
              <a:ln w="3175">
                <a:solidFill>
                  <a:schemeClr val="lt1"/>
                </a:solidFill>
              </a:ln>
              <a:effectLst/>
            </c:spPr>
            <c:extLst>
              <c:ext xmlns:c16="http://schemas.microsoft.com/office/drawing/2014/chart" uri="{C3380CC4-5D6E-409C-BE32-E72D297353CC}">
                <c16:uniqueId val="{00000059-ACAF-4732-AFB0-6E6BFDFBAF4D}"/>
              </c:ext>
            </c:extLst>
          </c:dPt>
          <c:dPt>
            <c:idx val="45"/>
            <c:bubble3D val="0"/>
            <c:spPr>
              <a:solidFill>
                <a:srgbClr val="4DBF35"/>
              </a:solidFill>
              <a:ln w="3175">
                <a:solidFill>
                  <a:schemeClr val="lt1"/>
                </a:solidFill>
              </a:ln>
              <a:effectLst/>
            </c:spPr>
            <c:extLst>
              <c:ext xmlns:c16="http://schemas.microsoft.com/office/drawing/2014/chart" uri="{C3380CC4-5D6E-409C-BE32-E72D297353CC}">
                <c16:uniqueId val="{0000005B-ACAF-4732-AFB0-6E6BFDFBAF4D}"/>
              </c:ext>
            </c:extLst>
          </c:dPt>
          <c:dPt>
            <c:idx val="46"/>
            <c:bubble3D val="0"/>
            <c:spPr>
              <a:solidFill>
                <a:srgbClr val="4DBF35"/>
              </a:solidFill>
              <a:ln w="3175">
                <a:solidFill>
                  <a:schemeClr val="lt1"/>
                </a:solidFill>
              </a:ln>
              <a:effectLst/>
            </c:spPr>
            <c:extLst>
              <c:ext xmlns:c16="http://schemas.microsoft.com/office/drawing/2014/chart" uri="{C3380CC4-5D6E-409C-BE32-E72D297353CC}">
                <c16:uniqueId val="{0000005D-ACAF-4732-AFB0-6E6BFDFBAF4D}"/>
              </c:ext>
            </c:extLst>
          </c:dPt>
          <c:dPt>
            <c:idx val="47"/>
            <c:bubble3D val="0"/>
            <c:spPr>
              <a:solidFill>
                <a:srgbClr val="4DBF35"/>
              </a:solidFill>
              <a:ln w="3175">
                <a:solidFill>
                  <a:schemeClr val="lt1"/>
                </a:solidFill>
              </a:ln>
              <a:effectLst/>
            </c:spPr>
            <c:extLst>
              <c:ext xmlns:c16="http://schemas.microsoft.com/office/drawing/2014/chart" uri="{C3380CC4-5D6E-409C-BE32-E72D297353CC}">
                <c16:uniqueId val="{0000005F-ACAF-4732-AFB0-6E6BFDFBAF4D}"/>
              </c:ext>
            </c:extLst>
          </c:dPt>
          <c:dPt>
            <c:idx val="48"/>
            <c:bubble3D val="0"/>
            <c:spPr>
              <a:solidFill>
                <a:srgbClr val="4DBF35"/>
              </a:solidFill>
              <a:ln w="3175">
                <a:solidFill>
                  <a:schemeClr val="lt1"/>
                </a:solidFill>
              </a:ln>
              <a:effectLst/>
            </c:spPr>
            <c:extLst>
              <c:ext xmlns:c16="http://schemas.microsoft.com/office/drawing/2014/chart" uri="{C3380CC4-5D6E-409C-BE32-E72D297353CC}">
                <c16:uniqueId val="{00000061-ACAF-4732-AFB0-6E6BFDFBAF4D}"/>
              </c:ext>
            </c:extLst>
          </c:dPt>
          <c:dPt>
            <c:idx val="49"/>
            <c:bubble3D val="0"/>
            <c:spPr>
              <a:solidFill>
                <a:srgbClr val="4DBF35"/>
              </a:solidFill>
              <a:ln w="3175">
                <a:solidFill>
                  <a:schemeClr val="lt1"/>
                </a:solidFill>
              </a:ln>
              <a:effectLst/>
            </c:spPr>
            <c:extLst>
              <c:ext xmlns:c16="http://schemas.microsoft.com/office/drawing/2014/chart" uri="{C3380CC4-5D6E-409C-BE32-E72D297353CC}">
                <c16:uniqueId val="{00000063-ACAF-4732-AFB0-6E6BFDFBAF4D}"/>
              </c:ext>
            </c:extLst>
          </c:dPt>
          <c:dPt>
            <c:idx val="50"/>
            <c:bubble3D val="0"/>
            <c:spPr>
              <a:solidFill>
                <a:srgbClr val="4DBF35"/>
              </a:solidFill>
              <a:ln w="3175">
                <a:solidFill>
                  <a:schemeClr val="lt1"/>
                </a:solidFill>
              </a:ln>
              <a:effectLst/>
            </c:spPr>
            <c:extLst>
              <c:ext xmlns:c16="http://schemas.microsoft.com/office/drawing/2014/chart" uri="{C3380CC4-5D6E-409C-BE32-E72D297353CC}">
                <c16:uniqueId val="{00000065-ACAF-4732-AFB0-6E6BFDFBAF4D}"/>
              </c:ext>
            </c:extLst>
          </c:dPt>
          <c:dPt>
            <c:idx val="51"/>
            <c:bubble3D val="0"/>
            <c:spPr>
              <a:solidFill>
                <a:srgbClr val="4DBF35"/>
              </a:solidFill>
              <a:ln w="3175">
                <a:solidFill>
                  <a:schemeClr val="lt1"/>
                </a:solidFill>
              </a:ln>
              <a:effectLst/>
            </c:spPr>
            <c:extLst>
              <c:ext xmlns:c16="http://schemas.microsoft.com/office/drawing/2014/chart" uri="{C3380CC4-5D6E-409C-BE32-E72D297353CC}">
                <c16:uniqueId val="{00000067-ACAF-4732-AFB0-6E6BFDFBAF4D}"/>
              </c:ext>
            </c:extLst>
          </c:dPt>
          <c:dPt>
            <c:idx val="52"/>
            <c:bubble3D val="0"/>
            <c:spPr>
              <a:solidFill>
                <a:srgbClr val="4DBF35"/>
              </a:solidFill>
              <a:ln w="3175">
                <a:solidFill>
                  <a:schemeClr val="lt1"/>
                </a:solidFill>
              </a:ln>
              <a:effectLst/>
            </c:spPr>
            <c:extLst>
              <c:ext xmlns:c16="http://schemas.microsoft.com/office/drawing/2014/chart" uri="{C3380CC4-5D6E-409C-BE32-E72D297353CC}">
                <c16:uniqueId val="{00000069-ACAF-4732-AFB0-6E6BFDFBAF4D}"/>
              </c:ext>
            </c:extLst>
          </c:dPt>
          <c:dPt>
            <c:idx val="53"/>
            <c:bubble3D val="0"/>
            <c:spPr>
              <a:solidFill>
                <a:srgbClr val="4DBF35"/>
              </a:solidFill>
              <a:ln w="3175">
                <a:solidFill>
                  <a:schemeClr val="lt1"/>
                </a:solidFill>
              </a:ln>
              <a:effectLst/>
            </c:spPr>
            <c:extLst>
              <c:ext xmlns:c16="http://schemas.microsoft.com/office/drawing/2014/chart" uri="{C3380CC4-5D6E-409C-BE32-E72D297353CC}">
                <c16:uniqueId val="{0000006B-ACAF-4732-AFB0-6E6BFDFBAF4D}"/>
              </c:ext>
            </c:extLst>
          </c:dPt>
          <c:dPt>
            <c:idx val="54"/>
            <c:bubble3D val="0"/>
            <c:spPr>
              <a:solidFill>
                <a:srgbClr val="4DBF35"/>
              </a:solidFill>
              <a:ln w="3175">
                <a:solidFill>
                  <a:schemeClr val="lt1"/>
                </a:solidFill>
              </a:ln>
              <a:effectLst/>
            </c:spPr>
            <c:extLst>
              <c:ext xmlns:c16="http://schemas.microsoft.com/office/drawing/2014/chart" uri="{C3380CC4-5D6E-409C-BE32-E72D297353CC}">
                <c16:uniqueId val="{0000006D-ACAF-4732-AFB0-6E6BFDFBAF4D}"/>
              </c:ext>
            </c:extLst>
          </c:dPt>
          <c:dPt>
            <c:idx val="55"/>
            <c:bubble3D val="0"/>
            <c:spPr>
              <a:solidFill>
                <a:srgbClr val="4DBF35"/>
              </a:solidFill>
              <a:ln w="3175">
                <a:solidFill>
                  <a:schemeClr val="lt1"/>
                </a:solidFill>
              </a:ln>
              <a:effectLst/>
            </c:spPr>
            <c:extLst>
              <c:ext xmlns:c16="http://schemas.microsoft.com/office/drawing/2014/chart" uri="{C3380CC4-5D6E-409C-BE32-E72D297353CC}">
                <c16:uniqueId val="{0000006F-ACAF-4732-AFB0-6E6BFDFBAF4D}"/>
              </c:ext>
            </c:extLst>
          </c:dPt>
          <c:dPt>
            <c:idx val="56"/>
            <c:bubble3D val="0"/>
            <c:spPr>
              <a:solidFill>
                <a:srgbClr val="4DBF35"/>
              </a:solidFill>
              <a:ln w="3175">
                <a:solidFill>
                  <a:schemeClr val="lt1"/>
                </a:solidFill>
              </a:ln>
              <a:effectLst/>
            </c:spPr>
            <c:extLst>
              <c:ext xmlns:c16="http://schemas.microsoft.com/office/drawing/2014/chart" uri="{C3380CC4-5D6E-409C-BE32-E72D297353CC}">
                <c16:uniqueId val="{00000071-ACAF-4732-AFB0-6E6BFDFBAF4D}"/>
              </c:ext>
            </c:extLst>
          </c:dPt>
          <c:dPt>
            <c:idx val="57"/>
            <c:bubble3D val="0"/>
            <c:spPr>
              <a:solidFill>
                <a:srgbClr val="4DBF35"/>
              </a:solidFill>
              <a:ln w="3175">
                <a:solidFill>
                  <a:schemeClr val="lt1"/>
                </a:solidFill>
              </a:ln>
              <a:effectLst/>
            </c:spPr>
            <c:extLst>
              <c:ext xmlns:c16="http://schemas.microsoft.com/office/drawing/2014/chart" uri="{C3380CC4-5D6E-409C-BE32-E72D297353CC}">
                <c16:uniqueId val="{00000073-ACAF-4732-AFB0-6E6BFDFBAF4D}"/>
              </c:ext>
            </c:extLst>
          </c:dPt>
          <c:dPt>
            <c:idx val="58"/>
            <c:bubble3D val="0"/>
            <c:spPr>
              <a:solidFill>
                <a:srgbClr val="4DBF35"/>
              </a:solidFill>
              <a:ln w="3175">
                <a:solidFill>
                  <a:schemeClr val="lt1"/>
                </a:solidFill>
              </a:ln>
              <a:effectLst/>
            </c:spPr>
            <c:extLst>
              <c:ext xmlns:c16="http://schemas.microsoft.com/office/drawing/2014/chart" uri="{C3380CC4-5D6E-409C-BE32-E72D297353CC}">
                <c16:uniqueId val="{00000075-ACAF-4732-AFB0-6E6BFDFBAF4D}"/>
              </c:ext>
            </c:extLst>
          </c:dPt>
          <c:dPt>
            <c:idx val="59"/>
            <c:bubble3D val="0"/>
            <c:spPr>
              <a:solidFill>
                <a:srgbClr val="4DBF35"/>
              </a:solidFill>
              <a:ln w="3175">
                <a:solidFill>
                  <a:schemeClr val="lt1"/>
                </a:solidFill>
              </a:ln>
              <a:effectLst/>
            </c:spPr>
            <c:extLst>
              <c:ext xmlns:c16="http://schemas.microsoft.com/office/drawing/2014/chart" uri="{C3380CC4-5D6E-409C-BE32-E72D297353CC}">
                <c16:uniqueId val="{00000077-ACAF-4732-AFB0-6E6BFDFBAF4D}"/>
              </c:ext>
            </c:extLst>
          </c:dPt>
          <c:dPt>
            <c:idx val="60"/>
            <c:bubble3D val="0"/>
            <c:spPr>
              <a:solidFill>
                <a:srgbClr val="4DBF35"/>
              </a:solidFill>
              <a:ln w="3175">
                <a:solidFill>
                  <a:schemeClr val="lt1"/>
                </a:solidFill>
              </a:ln>
              <a:effectLst/>
            </c:spPr>
            <c:extLst>
              <c:ext xmlns:c16="http://schemas.microsoft.com/office/drawing/2014/chart" uri="{C3380CC4-5D6E-409C-BE32-E72D297353CC}">
                <c16:uniqueId val="{00000079-ACAF-4732-AFB0-6E6BFDFBAF4D}"/>
              </c:ext>
            </c:extLst>
          </c:dPt>
          <c:dPt>
            <c:idx val="61"/>
            <c:bubble3D val="0"/>
            <c:spPr>
              <a:solidFill>
                <a:srgbClr val="4DBF35"/>
              </a:solidFill>
              <a:ln w="3175">
                <a:solidFill>
                  <a:schemeClr val="lt1"/>
                </a:solidFill>
              </a:ln>
              <a:effectLst/>
            </c:spPr>
            <c:extLst>
              <c:ext xmlns:c16="http://schemas.microsoft.com/office/drawing/2014/chart" uri="{C3380CC4-5D6E-409C-BE32-E72D297353CC}">
                <c16:uniqueId val="{0000007B-ACAF-4732-AFB0-6E6BFDFBAF4D}"/>
              </c:ext>
            </c:extLst>
          </c:dPt>
          <c:dPt>
            <c:idx val="62"/>
            <c:bubble3D val="0"/>
            <c:spPr>
              <a:solidFill>
                <a:srgbClr val="4DBF35"/>
              </a:solidFill>
              <a:ln w="3175">
                <a:solidFill>
                  <a:schemeClr val="lt1"/>
                </a:solidFill>
              </a:ln>
              <a:effectLst/>
            </c:spPr>
            <c:extLst>
              <c:ext xmlns:c16="http://schemas.microsoft.com/office/drawing/2014/chart" uri="{C3380CC4-5D6E-409C-BE32-E72D297353CC}">
                <c16:uniqueId val="{0000007D-ACAF-4732-AFB0-6E6BFDFBAF4D}"/>
              </c:ext>
            </c:extLst>
          </c:dPt>
          <c:dPt>
            <c:idx val="63"/>
            <c:bubble3D val="0"/>
            <c:spPr>
              <a:solidFill>
                <a:srgbClr val="4DBF35"/>
              </a:solidFill>
              <a:ln w="3175">
                <a:solidFill>
                  <a:schemeClr val="lt1"/>
                </a:solidFill>
              </a:ln>
              <a:effectLst/>
            </c:spPr>
            <c:extLst>
              <c:ext xmlns:c16="http://schemas.microsoft.com/office/drawing/2014/chart" uri="{C3380CC4-5D6E-409C-BE32-E72D297353CC}">
                <c16:uniqueId val="{0000007F-ACAF-4732-AFB0-6E6BFDFBAF4D}"/>
              </c:ext>
            </c:extLst>
          </c:dPt>
          <c:dPt>
            <c:idx val="64"/>
            <c:bubble3D val="0"/>
            <c:spPr>
              <a:solidFill>
                <a:srgbClr val="4DBF35"/>
              </a:solidFill>
              <a:ln w="3175">
                <a:solidFill>
                  <a:schemeClr val="lt1"/>
                </a:solidFill>
              </a:ln>
              <a:effectLst/>
            </c:spPr>
            <c:extLst>
              <c:ext xmlns:c16="http://schemas.microsoft.com/office/drawing/2014/chart" uri="{C3380CC4-5D6E-409C-BE32-E72D297353CC}">
                <c16:uniqueId val="{00000081-ACAF-4732-AFB0-6E6BFDFBAF4D}"/>
              </c:ext>
            </c:extLst>
          </c:dPt>
          <c:dPt>
            <c:idx val="65"/>
            <c:bubble3D val="0"/>
            <c:spPr>
              <a:solidFill>
                <a:srgbClr val="4DBF35"/>
              </a:solidFill>
              <a:ln w="3175">
                <a:solidFill>
                  <a:schemeClr val="lt1"/>
                </a:solidFill>
              </a:ln>
              <a:effectLst/>
            </c:spPr>
            <c:extLst>
              <c:ext xmlns:c16="http://schemas.microsoft.com/office/drawing/2014/chart" uri="{C3380CC4-5D6E-409C-BE32-E72D297353CC}">
                <c16:uniqueId val="{00000083-ACAF-4732-AFB0-6E6BFDFBAF4D}"/>
              </c:ext>
            </c:extLst>
          </c:dPt>
          <c:dPt>
            <c:idx val="66"/>
            <c:bubble3D val="0"/>
            <c:spPr>
              <a:solidFill>
                <a:srgbClr val="4DBF35"/>
              </a:solidFill>
              <a:ln w="3175">
                <a:solidFill>
                  <a:schemeClr val="lt1"/>
                </a:solidFill>
              </a:ln>
              <a:effectLst/>
            </c:spPr>
            <c:extLst>
              <c:ext xmlns:c16="http://schemas.microsoft.com/office/drawing/2014/chart" uri="{C3380CC4-5D6E-409C-BE32-E72D297353CC}">
                <c16:uniqueId val="{00000085-ACAF-4732-AFB0-6E6BFDFBAF4D}"/>
              </c:ext>
            </c:extLst>
          </c:dPt>
          <c:dPt>
            <c:idx val="67"/>
            <c:bubble3D val="0"/>
            <c:spPr>
              <a:solidFill>
                <a:srgbClr val="4DBF35"/>
              </a:solidFill>
              <a:ln w="3175">
                <a:solidFill>
                  <a:schemeClr val="lt1"/>
                </a:solidFill>
              </a:ln>
              <a:effectLst/>
            </c:spPr>
            <c:extLst>
              <c:ext xmlns:c16="http://schemas.microsoft.com/office/drawing/2014/chart" uri="{C3380CC4-5D6E-409C-BE32-E72D297353CC}">
                <c16:uniqueId val="{00000087-ACAF-4732-AFB0-6E6BFDFBAF4D}"/>
              </c:ext>
            </c:extLst>
          </c:dPt>
          <c:dPt>
            <c:idx val="68"/>
            <c:bubble3D val="0"/>
            <c:spPr>
              <a:solidFill>
                <a:srgbClr val="4DBF35"/>
              </a:solidFill>
              <a:ln w="3175">
                <a:solidFill>
                  <a:schemeClr val="lt1"/>
                </a:solidFill>
              </a:ln>
              <a:effectLst/>
            </c:spPr>
            <c:extLst>
              <c:ext xmlns:c16="http://schemas.microsoft.com/office/drawing/2014/chart" uri="{C3380CC4-5D6E-409C-BE32-E72D297353CC}">
                <c16:uniqueId val="{00000089-ACAF-4732-AFB0-6E6BFDFBAF4D}"/>
              </c:ext>
            </c:extLst>
          </c:dPt>
          <c:dPt>
            <c:idx val="69"/>
            <c:bubble3D val="0"/>
            <c:spPr>
              <a:solidFill>
                <a:srgbClr val="4DBF35"/>
              </a:solidFill>
              <a:ln w="3175">
                <a:solidFill>
                  <a:schemeClr val="lt1"/>
                </a:solidFill>
              </a:ln>
              <a:effectLst/>
            </c:spPr>
            <c:extLst>
              <c:ext xmlns:c16="http://schemas.microsoft.com/office/drawing/2014/chart" uri="{C3380CC4-5D6E-409C-BE32-E72D297353CC}">
                <c16:uniqueId val="{0000008B-ACAF-4732-AFB0-6E6BFDFBAF4D}"/>
              </c:ext>
            </c:extLst>
          </c:dPt>
          <c:dPt>
            <c:idx val="70"/>
            <c:bubble3D val="0"/>
            <c:spPr>
              <a:solidFill>
                <a:srgbClr val="4DBF35"/>
              </a:solidFill>
              <a:ln w="3175">
                <a:solidFill>
                  <a:schemeClr val="lt1"/>
                </a:solidFill>
              </a:ln>
              <a:effectLst/>
            </c:spPr>
            <c:extLst>
              <c:ext xmlns:c16="http://schemas.microsoft.com/office/drawing/2014/chart" uri="{C3380CC4-5D6E-409C-BE32-E72D297353CC}">
                <c16:uniqueId val="{0000008D-ACAF-4732-AFB0-6E6BFDFBAF4D}"/>
              </c:ext>
            </c:extLst>
          </c:dPt>
          <c:dPt>
            <c:idx val="71"/>
            <c:bubble3D val="0"/>
            <c:spPr>
              <a:solidFill>
                <a:srgbClr val="4DBF35"/>
              </a:solidFill>
              <a:ln w="3175">
                <a:solidFill>
                  <a:schemeClr val="lt1"/>
                </a:solidFill>
              </a:ln>
              <a:effectLst/>
            </c:spPr>
            <c:extLst>
              <c:ext xmlns:c16="http://schemas.microsoft.com/office/drawing/2014/chart" uri="{C3380CC4-5D6E-409C-BE32-E72D297353CC}">
                <c16:uniqueId val="{0000008F-ACAF-4732-AFB0-6E6BFDFBAF4D}"/>
              </c:ext>
            </c:extLst>
          </c:dPt>
          <c:dPt>
            <c:idx val="72"/>
            <c:bubble3D val="0"/>
            <c:spPr>
              <a:solidFill>
                <a:srgbClr val="4DBF35"/>
              </a:solidFill>
              <a:ln w="3175">
                <a:solidFill>
                  <a:schemeClr val="lt1"/>
                </a:solidFill>
              </a:ln>
              <a:effectLst/>
            </c:spPr>
            <c:extLst>
              <c:ext xmlns:c16="http://schemas.microsoft.com/office/drawing/2014/chart" uri="{C3380CC4-5D6E-409C-BE32-E72D297353CC}">
                <c16:uniqueId val="{00000091-ACAF-4732-AFB0-6E6BFDFBAF4D}"/>
              </c:ext>
            </c:extLst>
          </c:dPt>
          <c:dPt>
            <c:idx val="73"/>
            <c:bubble3D val="0"/>
            <c:spPr>
              <a:solidFill>
                <a:srgbClr val="4DBF35"/>
              </a:solidFill>
              <a:ln w="3175">
                <a:solidFill>
                  <a:schemeClr val="lt1"/>
                </a:solidFill>
              </a:ln>
              <a:effectLst/>
            </c:spPr>
            <c:extLst>
              <c:ext xmlns:c16="http://schemas.microsoft.com/office/drawing/2014/chart" uri="{C3380CC4-5D6E-409C-BE32-E72D297353CC}">
                <c16:uniqueId val="{00000093-ACAF-4732-AFB0-6E6BFDFBAF4D}"/>
              </c:ext>
            </c:extLst>
          </c:dPt>
          <c:dPt>
            <c:idx val="74"/>
            <c:bubble3D val="0"/>
            <c:spPr>
              <a:solidFill>
                <a:srgbClr val="4DBF35"/>
              </a:solidFill>
              <a:ln w="3175">
                <a:solidFill>
                  <a:schemeClr val="lt1"/>
                </a:solidFill>
              </a:ln>
              <a:effectLst/>
            </c:spPr>
            <c:extLst>
              <c:ext xmlns:c16="http://schemas.microsoft.com/office/drawing/2014/chart" uri="{C3380CC4-5D6E-409C-BE32-E72D297353CC}">
                <c16:uniqueId val="{00000095-ACAF-4732-AFB0-6E6BFDFBAF4D}"/>
              </c:ext>
            </c:extLst>
          </c:dPt>
          <c:dPt>
            <c:idx val="75"/>
            <c:bubble3D val="0"/>
            <c:spPr>
              <a:solidFill>
                <a:srgbClr val="4DBF35"/>
              </a:solidFill>
              <a:ln w="3175">
                <a:solidFill>
                  <a:schemeClr val="lt1"/>
                </a:solidFill>
              </a:ln>
              <a:effectLst/>
            </c:spPr>
            <c:extLst>
              <c:ext xmlns:c16="http://schemas.microsoft.com/office/drawing/2014/chart" uri="{C3380CC4-5D6E-409C-BE32-E72D297353CC}">
                <c16:uniqueId val="{00000097-ACAF-4732-AFB0-6E6BFDFBAF4D}"/>
              </c:ext>
            </c:extLst>
          </c:dPt>
          <c:dPt>
            <c:idx val="76"/>
            <c:bubble3D val="0"/>
            <c:spPr>
              <a:solidFill>
                <a:srgbClr val="4DBF35"/>
              </a:solidFill>
              <a:ln w="3175">
                <a:solidFill>
                  <a:schemeClr val="lt1"/>
                </a:solidFill>
              </a:ln>
              <a:effectLst/>
            </c:spPr>
            <c:extLst>
              <c:ext xmlns:c16="http://schemas.microsoft.com/office/drawing/2014/chart" uri="{C3380CC4-5D6E-409C-BE32-E72D297353CC}">
                <c16:uniqueId val="{00000099-ACAF-4732-AFB0-6E6BFDFBAF4D}"/>
              </c:ext>
            </c:extLst>
          </c:dPt>
          <c:dPt>
            <c:idx val="77"/>
            <c:bubble3D val="0"/>
            <c:spPr>
              <a:solidFill>
                <a:srgbClr val="4DBF35"/>
              </a:solidFill>
              <a:ln w="3175">
                <a:solidFill>
                  <a:schemeClr val="lt1"/>
                </a:solidFill>
              </a:ln>
              <a:effectLst/>
            </c:spPr>
            <c:extLst>
              <c:ext xmlns:c16="http://schemas.microsoft.com/office/drawing/2014/chart" uri="{C3380CC4-5D6E-409C-BE32-E72D297353CC}">
                <c16:uniqueId val="{0000009B-ACAF-4732-AFB0-6E6BFDFBAF4D}"/>
              </c:ext>
            </c:extLst>
          </c:dPt>
          <c:dPt>
            <c:idx val="78"/>
            <c:bubble3D val="0"/>
            <c:spPr>
              <a:solidFill>
                <a:srgbClr val="4DBF35"/>
              </a:solidFill>
              <a:ln w="3175">
                <a:solidFill>
                  <a:schemeClr val="lt1"/>
                </a:solidFill>
              </a:ln>
              <a:effectLst/>
            </c:spPr>
            <c:extLst>
              <c:ext xmlns:c16="http://schemas.microsoft.com/office/drawing/2014/chart" uri="{C3380CC4-5D6E-409C-BE32-E72D297353CC}">
                <c16:uniqueId val="{0000009D-ACAF-4732-AFB0-6E6BFDFBAF4D}"/>
              </c:ext>
            </c:extLst>
          </c:dPt>
          <c:dPt>
            <c:idx val="79"/>
            <c:bubble3D val="0"/>
            <c:spPr>
              <a:solidFill>
                <a:srgbClr val="4DBF35"/>
              </a:solidFill>
              <a:ln w="3175">
                <a:solidFill>
                  <a:schemeClr val="lt1"/>
                </a:solidFill>
              </a:ln>
              <a:effectLst/>
            </c:spPr>
            <c:extLst>
              <c:ext xmlns:c16="http://schemas.microsoft.com/office/drawing/2014/chart" uri="{C3380CC4-5D6E-409C-BE32-E72D297353CC}">
                <c16:uniqueId val="{0000009F-ACAF-4732-AFB0-6E6BFDFBAF4D}"/>
              </c:ext>
            </c:extLst>
          </c:dPt>
          <c:dPt>
            <c:idx val="80"/>
            <c:bubble3D val="0"/>
            <c:spPr>
              <a:solidFill>
                <a:srgbClr val="4DBF35"/>
              </a:solidFill>
              <a:ln w="3175">
                <a:solidFill>
                  <a:schemeClr val="lt1"/>
                </a:solidFill>
              </a:ln>
              <a:effectLst/>
            </c:spPr>
            <c:extLst>
              <c:ext xmlns:c16="http://schemas.microsoft.com/office/drawing/2014/chart" uri="{C3380CC4-5D6E-409C-BE32-E72D297353CC}">
                <c16:uniqueId val="{000000A1-ACAF-4732-AFB0-6E6BFDFBAF4D}"/>
              </c:ext>
            </c:extLst>
          </c:dPt>
          <c:dPt>
            <c:idx val="81"/>
            <c:bubble3D val="0"/>
            <c:spPr>
              <a:solidFill>
                <a:srgbClr val="4DBF35"/>
              </a:solidFill>
              <a:ln w="3175">
                <a:solidFill>
                  <a:schemeClr val="lt1"/>
                </a:solidFill>
              </a:ln>
              <a:effectLst/>
            </c:spPr>
            <c:extLst>
              <c:ext xmlns:c16="http://schemas.microsoft.com/office/drawing/2014/chart" uri="{C3380CC4-5D6E-409C-BE32-E72D297353CC}">
                <c16:uniqueId val="{000000A3-ACAF-4732-AFB0-6E6BFDFBAF4D}"/>
              </c:ext>
            </c:extLst>
          </c:dPt>
          <c:dPt>
            <c:idx val="82"/>
            <c:bubble3D val="0"/>
            <c:spPr>
              <a:solidFill>
                <a:srgbClr val="4DBF35"/>
              </a:solidFill>
              <a:ln w="3175">
                <a:solidFill>
                  <a:schemeClr val="lt1"/>
                </a:solidFill>
              </a:ln>
              <a:effectLst/>
            </c:spPr>
            <c:extLst>
              <c:ext xmlns:c16="http://schemas.microsoft.com/office/drawing/2014/chart" uri="{C3380CC4-5D6E-409C-BE32-E72D297353CC}">
                <c16:uniqueId val="{000000A5-ACAF-4732-AFB0-6E6BFDFBAF4D}"/>
              </c:ext>
            </c:extLst>
          </c:dPt>
          <c:dPt>
            <c:idx val="83"/>
            <c:bubble3D val="0"/>
            <c:spPr>
              <a:solidFill>
                <a:srgbClr val="4DBF35"/>
              </a:solidFill>
              <a:ln w="3175">
                <a:solidFill>
                  <a:schemeClr val="lt1"/>
                </a:solidFill>
              </a:ln>
              <a:effectLst/>
            </c:spPr>
            <c:extLst>
              <c:ext xmlns:c16="http://schemas.microsoft.com/office/drawing/2014/chart" uri="{C3380CC4-5D6E-409C-BE32-E72D297353CC}">
                <c16:uniqueId val="{000000A7-ACAF-4732-AFB0-6E6BFDFBAF4D}"/>
              </c:ext>
            </c:extLst>
          </c:dPt>
          <c:dPt>
            <c:idx val="84"/>
            <c:bubble3D val="0"/>
            <c:spPr>
              <a:solidFill>
                <a:srgbClr val="4DBF35"/>
              </a:solidFill>
              <a:ln w="3175">
                <a:solidFill>
                  <a:schemeClr val="lt1"/>
                </a:solidFill>
              </a:ln>
              <a:effectLst/>
            </c:spPr>
            <c:extLst>
              <c:ext xmlns:c16="http://schemas.microsoft.com/office/drawing/2014/chart" uri="{C3380CC4-5D6E-409C-BE32-E72D297353CC}">
                <c16:uniqueId val="{000000A9-ACAF-4732-AFB0-6E6BFDFBAF4D}"/>
              </c:ext>
            </c:extLst>
          </c:dPt>
          <c:dPt>
            <c:idx val="85"/>
            <c:bubble3D val="0"/>
            <c:spPr>
              <a:solidFill>
                <a:srgbClr val="4DBF35"/>
              </a:solidFill>
              <a:ln w="3175">
                <a:solidFill>
                  <a:schemeClr val="lt1"/>
                </a:solidFill>
              </a:ln>
              <a:effectLst/>
            </c:spPr>
            <c:extLst>
              <c:ext xmlns:c16="http://schemas.microsoft.com/office/drawing/2014/chart" uri="{C3380CC4-5D6E-409C-BE32-E72D297353CC}">
                <c16:uniqueId val="{000000AB-ACAF-4732-AFB0-6E6BFDFBAF4D}"/>
              </c:ext>
            </c:extLst>
          </c:dPt>
          <c:dPt>
            <c:idx val="86"/>
            <c:bubble3D val="0"/>
            <c:spPr>
              <a:solidFill>
                <a:srgbClr val="4DBF35"/>
              </a:solidFill>
              <a:ln w="3175">
                <a:solidFill>
                  <a:schemeClr val="lt1"/>
                </a:solidFill>
              </a:ln>
              <a:effectLst/>
            </c:spPr>
            <c:extLst>
              <c:ext xmlns:c16="http://schemas.microsoft.com/office/drawing/2014/chart" uri="{C3380CC4-5D6E-409C-BE32-E72D297353CC}">
                <c16:uniqueId val="{000000AD-ACAF-4732-AFB0-6E6BFDFBAF4D}"/>
              </c:ext>
            </c:extLst>
          </c:dPt>
          <c:dPt>
            <c:idx val="87"/>
            <c:bubble3D val="0"/>
            <c:spPr>
              <a:solidFill>
                <a:srgbClr val="4DBF35"/>
              </a:solidFill>
              <a:ln w="3175">
                <a:solidFill>
                  <a:schemeClr val="lt1"/>
                </a:solidFill>
              </a:ln>
              <a:effectLst/>
            </c:spPr>
            <c:extLst>
              <c:ext xmlns:c16="http://schemas.microsoft.com/office/drawing/2014/chart" uri="{C3380CC4-5D6E-409C-BE32-E72D297353CC}">
                <c16:uniqueId val="{000000AF-ACAF-4732-AFB0-6E6BFDFBAF4D}"/>
              </c:ext>
            </c:extLst>
          </c:dPt>
          <c:dPt>
            <c:idx val="88"/>
            <c:bubble3D val="0"/>
            <c:spPr>
              <a:solidFill>
                <a:srgbClr val="4DBF35"/>
              </a:solidFill>
              <a:ln w="3175">
                <a:solidFill>
                  <a:schemeClr val="lt1"/>
                </a:solidFill>
              </a:ln>
              <a:effectLst/>
            </c:spPr>
            <c:extLst>
              <c:ext xmlns:c16="http://schemas.microsoft.com/office/drawing/2014/chart" uri="{C3380CC4-5D6E-409C-BE32-E72D297353CC}">
                <c16:uniqueId val="{000000B1-ACAF-4732-AFB0-6E6BFDFBAF4D}"/>
              </c:ext>
            </c:extLst>
          </c:dPt>
          <c:dPt>
            <c:idx val="89"/>
            <c:bubble3D val="0"/>
            <c:spPr>
              <a:solidFill>
                <a:srgbClr val="4DBF35"/>
              </a:solidFill>
              <a:ln w="3175">
                <a:solidFill>
                  <a:schemeClr val="lt1"/>
                </a:solidFill>
              </a:ln>
              <a:effectLst/>
            </c:spPr>
            <c:extLst>
              <c:ext xmlns:c16="http://schemas.microsoft.com/office/drawing/2014/chart" uri="{C3380CC4-5D6E-409C-BE32-E72D297353CC}">
                <c16:uniqueId val="{000000B3-ACAF-4732-AFB0-6E6BFDFBAF4D}"/>
              </c:ext>
            </c:extLst>
          </c:dPt>
          <c:dPt>
            <c:idx val="90"/>
            <c:bubble3D val="0"/>
            <c:spPr>
              <a:solidFill>
                <a:srgbClr val="4DBF35"/>
              </a:solidFill>
              <a:ln w="3175">
                <a:solidFill>
                  <a:schemeClr val="lt1"/>
                </a:solidFill>
              </a:ln>
              <a:effectLst/>
            </c:spPr>
            <c:extLst>
              <c:ext xmlns:c16="http://schemas.microsoft.com/office/drawing/2014/chart" uri="{C3380CC4-5D6E-409C-BE32-E72D297353CC}">
                <c16:uniqueId val="{000000B5-ACAF-4732-AFB0-6E6BFDFBAF4D}"/>
              </c:ext>
            </c:extLst>
          </c:dPt>
          <c:dPt>
            <c:idx val="91"/>
            <c:bubble3D val="0"/>
            <c:spPr>
              <a:solidFill>
                <a:srgbClr val="4DBF35"/>
              </a:solidFill>
              <a:ln w="3175">
                <a:solidFill>
                  <a:schemeClr val="lt1"/>
                </a:solidFill>
              </a:ln>
              <a:effectLst/>
            </c:spPr>
            <c:extLst>
              <c:ext xmlns:c16="http://schemas.microsoft.com/office/drawing/2014/chart" uri="{C3380CC4-5D6E-409C-BE32-E72D297353CC}">
                <c16:uniqueId val="{000000B7-ACAF-4732-AFB0-6E6BFDFBAF4D}"/>
              </c:ext>
            </c:extLst>
          </c:dPt>
          <c:dPt>
            <c:idx val="92"/>
            <c:bubble3D val="0"/>
            <c:spPr>
              <a:solidFill>
                <a:srgbClr val="4DBF35"/>
              </a:solidFill>
              <a:ln w="3175">
                <a:solidFill>
                  <a:schemeClr val="lt1"/>
                </a:solidFill>
              </a:ln>
              <a:effectLst/>
            </c:spPr>
            <c:extLst>
              <c:ext xmlns:c16="http://schemas.microsoft.com/office/drawing/2014/chart" uri="{C3380CC4-5D6E-409C-BE32-E72D297353CC}">
                <c16:uniqueId val="{000000B9-ACAF-4732-AFB0-6E6BFDFBAF4D}"/>
              </c:ext>
            </c:extLst>
          </c:dPt>
          <c:dPt>
            <c:idx val="93"/>
            <c:bubble3D val="0"/>
            <c:spPr>
              <a:solidFill>
                <a:srgbClr val="4DBF35"/>
              </a:solidFill>
              <a:ln w="3175">
                <a:solidFill>
                  <a:schemeClr val="lt1"/>
                </a:solidFill>
              </a:ln>
              <a:effectLst/>
            </c:spPr>
            <c:extLst>
              <c:ext xmlns:c16="http://schemas.microsoft.com/office/drawing/2014/chart" uri="{C3380CC4-5D6E-409C-BE32-E72D297353CC}">
                <c16:uniqueId val="{000000BB-ACAF-4732-AFB0-6E6BFDFBAF4D}"/>
              </c:ext>
            </c:extLst>
          </c:dPt>
          <c:dPt>
            <c:idx val="94"/>
            <c:bubble3D val="0"/>
            <c:spPr>
              <a:solidFill>
                <a:srgbClr val="4DBF35"/>
              </a:solidFill>
              <a:ln w="3175">
                <a:solidFill>
                  <a:schemeClr val="lt1"/>
                </a:solidFill>
              </a:ln>
              <a:effectLst/>
            </c:spPr>
            <c:extLst>
              <c:ext xmlns:c16="http://schemas.microsoft.com/office/drawing/2014/chart" uri="{C3380CC4-5D6E-409C-BE32-E72D297353CC}">
                <c16:uniqueId val="{000000BD-ACAF-4732-AFB0-6E6BFDFBAF4D}"/>
              </c:ext>
            </c:extLst>
          </c:dPt>
          <c:dPt>
            <c:idx val="95"/>
            <c:bubble3D val="0"/>
            <c:spPr>
              <a:solidFill>
                <a:srgbClr val="4DBF35"/>
              </a:solidFill>
              <a:ln w="3175">
                <a:solidFill>
                  <a:schemeClr val="lt1"/>
                </a:solidFill>
              </a:ln>
              <a:effectLst/>
            </c:spPr>
            <c:extLst>
              <c:ext xmlns:c16="http://schemas.microsoft.com/office/drawing/2014/chart" uri="{C3380CC4-5D6E-409C-BE32-E72D297353CC}">
                <c16:uniqueId val="{000000BF-ACAF-4732-AFB0-6E6BFDFBAF4D}"/>
              </c:ext>
            </c:extLst>
          </c:dPt>
          <c:dPt>
            <c:idx val="96"/>
            <c:bubble3D val="0"/>
            <c:spPr>
              <a:solidFill>
                <a:srgbClr val="4DBF35"/>
              </a:solidFill>
              <a:ln w="3175">
                <a:solidFill>
                  <a:schemeClr val="lt1"/>
                </a:solidFill>
              </a:ln>
              <a:effectLst/>
            </c:spPr>
            <c:extLst>
              <c:ext xmlns:c16="http://schemas.microsoft.com/office/drawing/2014/chart" uri="{C3380CC4-5D6E-409C-BE32-E72D297353CC}">
                <c16:uniqueId val="{000000C1-ACAF-4732-AFB0-6E6BFDFBAF4D}"/>
              </c:ext>
            </c:extLst>
          </c:dPt>
          <c:dPt>
            <c:idx val="97"/>
            <c:bubble3D val="0"/>
            <c:spPr>
              <a:solidFill>
                <a:srgbClr val="4DBF35"/>
              </a:solidFill>
              <a:ln w="3175">
                <a:solidFill>
                  <a:schemeClr val="lt1"/>
                </a:solidFill>
              </a:ln>
              <a:effectLst/>
            </c:spPr>
            <c:extLst>
              <c:ext xmlns:c16="http://schemas.microsoft.com/office/drawing/2014/chart" uri="{C3380CC4-5D6E-409C-BE32-E72D297353CC}">
                <c16:uniqueId val="{000000C3-ACAF-4732-AFB0-6E6BFDFBAF4D}"/>
              </c:ext>
            </c:extLst>
          </c:dPt>
          <c:dPt>
            <c:idx val="98"/>
            <c:bubble3D val="0"/>
            <c:spPr>
              <a:solidFill>
                <a:srgbClr val="4DBF35"/>
              </a:solidFill>
              <a:ln w="3175">
                <a:solidFill>
                  <a:schemeClr val="lt1"/>
                </a:solidFill>
              </a:ln>
              <a:effectLst/>
            </c:spPr>
            <c:extLst>
              <c:ext xmlns:c16="http://schemas.microsoft.com/office/drawing/2014/chart" uri="{C3380CC4-5D6E-409C-BE32-E72D297353CC}">
                <c16:uniqueId val="{000000C5-ACAF-4732-AFB0-6E6BFDFBAF4D}"/>
              </c:ext>
            </c:extLst>
          </c:dPt>
          <c:dPt>
            <c:idx val="99"/>
            <c:bubble3D val="0"/>
            <c:spPr>
              <a:solidFill>
                <a:srgbClr val="4DBF35"/>
              </a:solidFill>
              <a:ln w="3175">
                <a:solidFill>
                  <a:schemeClr val="lt1"/>
                </a:solidFill>
              </a:ln>
              <a:effectLst/>
            </c:spPr>
            <c:extLst>
              <c:ext xmlns:c16="http://schemas.microsoft.com/office/drawing/2014/chart" uri="{C3380CC4-5D6E-409C-BE32-E72D297353CC}">
                <c16:uniqueId val="{000000C7-ACAF-4732-AFB0-6E6BFDFBAF4D}"/>
              </c:ext>
            </c:extLst>
          </c:dPt>
          <c:dPt>
            <c:idx val="100"/>
            <c:bubble3D val="0"/>
            <c:spPr>
              <a:noFill/>
              <a:ln w="3175">
                <a:noFill/>
              </a:ln>
              <a:effectLst/>
            </c:spPr>
            <c:extLst>
              <c:ext xmlns:c16="http://schemas.microsoft.com/office/drawing/2014/chart" uri="{C3380CC4-5D6E-409C-BE32-E72D297353CC}">
                <c16:uniqueId val="{000000C9-ACAF-4732-AFB0-6E6BFDFBAF4D}"/>
              </c:ext>
            </c:extLst>
          </c:dPt>
          <c:val>
            <c:numRef>
              <c:f>Gauge!$O$2:$O$102</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153</c:v>
                </c:pt>
              </c:numCache>
            </c:numRef>
          </c:val>
          <c:extLst>
            <c:ext xmlns:c16="http://schemas.microsoft.com/office/drawing/2014/chart" uri="{C3380CC4-5D6E-409C-BE32-E72D297353CC}">
              <c16:uniqueId val="{000000CA-ACAF-4732-AFB0-6E6BFDFBAF4D}"/>
            </c:ext>
          </c:extLst>
        </c:ser>
        <c:dLbls>
          <c:showLegendKey val="0"/>
          <c:showVal val="0"/>
          <c:showCatName val="0"/>
          <c:showSerName val="0"/>
          <c:showPercent val="0"/>
          <c:showBubbleSize val="0"/>
          <c:showLeaderLines val="1"/>
        </c:dLbls>
        <c:firstSliceAng val="270"/>
        <c:holeSize val="61"/>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dPt>
            <c:idx val="0"/>
            <c:bubble3D val="0"/>
            <c:spPr>
              <a:pattFill prst="dkUpDiag">
                <a:fgClr>
                  <a:srgbClr val="00B0F0"/>
                </a:fgClr>
                <a:bgClr>
                  <a:srgbClr val="009ED6"/>
                </a:bgClr>
              </a:pattFill>
              <a:ln w="19050">
                <a:solidFill>
                  <a:schemeClr val="lt1"/>
                </a:solidFill>
              </a:ln>
              <a:effectLst/>
            </c:spPr>
            <c:extLst>
              <c:ext xmlns:c16="http://schemas.microsoft.com/office/drawing/2014/chart" uri="{C3380CC4-5D6E-409C-BE32-E72D297353CC}">
                <c16:uniqueId val="{00000001-DB1B-40EC-B9F7-63721A7DE259}"/>
              </c:ext>
            </c:extLst>
          </c:dPt>
          <c:dPt>
            <c:idx val="1"/>
            <c:bubble3D val="0"/>
            <c:spPr>
              <a:pattFill prst="dkUpDiag">
                <a:fgClr>
                  <a:schemeClr val="bg1">
                    <a:lumMod val="85000"/>
                  </a:schemeClr>
                </a:fgClr>
                <a:bgClr>
                  <a:srgbClr val="CFCFCF"/>
                </a:bgClr>
              </a:pattFill>
              <a:ln w="19050">
                <a:solidFill>
                  <a:schemeClr val="lt1"/>
                </a:solidFill>
              </a:ln>
              <a:effectLst/>
            </c:spPr>
            <c:extLst>
              <c:ext xmlns:c16="http://schemas.microsoft.com/office/drawing/2014/chart" uri="{C3380CC4-5D6E-409C-BE32-E72D297353CC}">
                <c16:uniqueId val="{00000003-DB1B-40EC-B9F7-63721A7DE259}"/>
              </c:ext>
            </c:extLst>
          </c:dPt>
          <c:dLbls>
            <c:delete val="1"/>
          </c:dLbls>
          <c:cat>
            <c:strRef>
              <c:f>Donut!$K$2:$K$3</c:f>
              <c:strCache>
                <c:ptCount val="2"/>
                <c:pt idx="0">
                  <c:v>Complete</c:v>
                </c:pt>
                <c:pt idx="1">
                  <c:v>Remainder</c:v>
                </c:pt>
              </c:strCache>
            </c:strRef>
          </c:cat>
          <c:val>
            <c:numRef>
              <c:f>Donut!$L$2:$L$3</c:f>
              <c:numCache>
                <c:formatCode>0%</c:formatCode>
                <c:ptCount val="2"/>
                <c:pt idx="0">
                  <c:v>0.85</c:v>
                </c:pt>
                <c:pt idx="1">
                  <c:v>0.15000000000000002</c:v>
                </c:pt>
              </c:numCache>
            </c:numRef>
          </c:val>
          <c:extLst>
            <c:ext xmlns:c16="http://schemas.microsoft.com/office/drawing/2014/chart" uri="{C3380CC4-5D6E-409C-BE32-E72D297353CC}">
              <c16:uniqueId val="{00000004-DB1B-40EC-B9F7-63721A7DE259}"/>
            </c:ext>
          </c:extLst>
        </c:ser>
        <c:dLbls>
          <c:showLegendKey val="0"/>
          <c:showVal val="1"/>
          <c:showCatName val="0"/>
          <c:showSerName val="0"/>
          <c:showPercent val="0"/>
          <c:showBubbleSize val="0"/>
          <c:showLeaderLines val="1"/>
        </c:dLbls>
        <c:firstSliceAng val="0"/>
        <c:holeSize val="63"/>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8534370946822308E-2"/>
          <c:y val="0.13333320607663462"/>
          <c:w val="0.94293125810635536"/>
          <c:h val="0.73333358784673064"/>
        </c:manualLayout>
      </c:layout>
      <c:barChart>
        <c:barDir val="bar"/>
        <c:grouping val="percentStacked"/>
        <c:varyColors val="0"/>
        <c:ser>
          <c:idx val="0"/>
          <c:order val="0"/>
          <c:tx>
            <c:strRef>
              <c:f>'Progress Bar'!$L$2</c:f>
              <c:strCache>
                <c:ptCount val="1"/>
                <c:pt idx="0">
                  <c:v>Complete</c:v>
                </c:pt>
              </c:strCache>
            </c:strRef>
          </c:tx>
          <c:spPr>
            <a:pattFill prst="dkUpDiag">
              <a:fgClr>
                <a:srgbClr val="66CF51"/>
              </a:fgClr>
              <a:bgClr>
                <a:srgbClr val="4DBF35"/>
              </a:bgClr>
            </a:patt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bg1"/>
                    </a:solidFill>
                    <a:latin typeface="Roboto Medium" panose="02000000000000000000" pitchFamily="2" charset="0"/>
                    <a:ea typeface="Roboto Medium" panose="02000000000000000000" pitchFamily="2" charset="0"/>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'Progress Bar'!$K$3</c:f>
              <c:strCache>
                <c:ptCount val="1"/>
                <c:pt idx="0">
                  <c:v>Progress</c:v>
                </c:pt>
              </c:strCache>
            </c:strRef>
          </c:cat>
          <c:val>
            <c:numRef>
              <c:f>'Progress Bar'!$L$3</c:f>
              <c:numCache>
                <c:formatCode>0%</c:formatCode>
                <c:ptCount val="1"/>
                <c:pt idx="0">
                  <c:v>0.54</c:v>
                </c:pt>
              </c:numCache>
            </c:numRef>
          </c:val>
          <c:extLst>
            <c:ext xmlns:c16="http://schemas.microsoft.com/office/drawing/2014/chart" uri="{C3380CC4-5D6E-409C-BE32-E72D297353CC}">
              <c16:uniqueId val="{00000000-FFC4-4A70-8E78-40D6A121732F}"/>
            </c:ext>
          </c:extLst>
        </c:ser>
        <c:ser>
          <c:idx val="1"/>
          <c:order val="1"/>
          <c:tx>
            <c:strRef>
              <c:f>'Progress Bar'!$M$2</c:f>
              <c:strCache>
                <c:ptCount val="1"/>
                <c:pt idx="0">
                  <c:v>Remainder</c:v>
                </c:pt>
              </c:strCache>
            </c:strRef>
          </c:tx>
          <c:spPr>
            <a:pattFill prst="dkUpDiag">
              <a:fgClr>
                <a:schemeClr val="bg1">
                  <a:lumMod val="95000"/>
                </a:schemeClr>
              </a:fgClr>
              <a:bgClr>
                <a:schemeClr val="bg1">
                  <a:lumMod val="85000"/>
                </a:schemeClr>
              </a:bgClr>
            </a:pattFill>
            <a:ln>
              <a:noFill/>
            </a:ln>
            <a:effectLst/>
          </c:spPr>
          <c:invertIfNegative val="0"/>
          <c:dLbls>
            <c:delete val="1"/>
          </c:dLbls>
          <c:cat>
            <c:strRef>
              <c:f>'Progress Bar'!$K$3</c:f>
              <c:strCache>
                <c:ptCount val="1"/>
                <c:pt idx="0">
                  <c:v>Progress</c:v>
                </c:pt>
              </c:strCache>
            </c:strRef>
          </c:cat>
          <c:val>
            <c:numRef>
              <c:f>'Progress Bar'!$M$3</c:f>
              <c:numCache>
                <c:formatCode>0%</c:formatCode>
                <c:ptCount val="1"/>
                <c:pt idx="0">
                  <c:v>0.45999999999999996</c:v>
                </c:pt>
              </c:numCache>
            </c:numRef>
          </c:val>
          <c:extLst>
            <c:ext xmlns:c16="http://schemas.microsoft.com/office/drawing/2014/chart" uri="{C3380CC4-5D6E-409C-BE32-E72D297353CC}">
              <c16:uniqueId val="{00000001-FFC4-4A70-8E78-40D6A121732F}"/>
            </c:ext>
          </c:extLst>
        </c:ser>
        <c:dLbls>
          <c:dLblPos val="inEnd"/>
          <c:showLegendKey val="0"/>
          <c:showVal val="1"/>
          <c:showCatName val="0"/>
          <c:showSerName val="0"/>
          <c:showPercent val="0"/>
          <c:showBubbleSize val="0"/>
        </c:dLbls>
        <c:gapWidth val="20"/>
        <c:overlap val="100"/>
        <c:axId val="996309183"/>
        <c:axId val="996270495"/>
      </c:barChart>
      <c:catAx>
        <c:axId val="996309183"/>
        <c:scaling>
          <c:orientation val="minMax"/>
        </c:scaling>
        <c:delete val="1"/>
        <c:axPos val="l"/>
        <c:numFmt formatCode="General" sourceLinked="1"/>
        <c:majorTickMark val="none"/>
        <c:minorTickMark val="none"/>
        <c:tickLblPos val="nextTo"/>
        <c:crossAx val="996270495"/>
        <c:crosses val="autoZero"/>
        <c:auto val="1"/>
        <c:lblAlgn val="ctr"/>
        <c:lblOffset val="100"/>
        <c:noMultiLvlLbl val="0"/>
      </c:catAx>
      <c:valAx>
        <c:axId val="996270495"/>
        <c:scaling>
          <c:orientation val="minMax"/>
        </c:scaling>
        <c:delete val="1"/>
        <c:axPos val="b"/>
        <c:numFmt formatCode="0%" sourceLinked="1"/>
        <c:majorTickMark val="none"/>
        <c:minorTickMark val="none"/>
        <c:tickLblPos val="nextTo"/>
        <c:crossAx val="99630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162176342831539E-2"/>
          <c:y val="0.34326072877253977"/>
          <c:w val="0.97569994919534053"/>
          <c:h val="0.60784947336128436"/>
        </c:manualLayout>
      </c:layout>
      <c:lineChart>
        <c:grouping val="standard"/>
        <c:varyColors val="0"/>
        <c:ser>
          <c:idx val="0"/>
          <c:order val="0"/>
          <c:tx>
            <c:strRef>
              <c:f>Dot!$J$2</c:f>
              <c:strCache>
                <c:ptCount val="1"/>
                <c:pt idx="0">
                  <c:v>Grey</c:v>
                </c:pt>
              </c:strCache>
            </c:strRef>
          </c:tx>
          <c:spPr>
            <a:ln w="190500" cap="rnd">
              <a:noFill/>
              <a:round/>
            </a:ln>
            <a:effectLst/>
          </c:spPr>
          <c:marker>
            <c:symbol val="circle"/>
            <c:size val="7"/>
            <c:spPr>
              <a:solidFill>
                <a:schemeClr val="bg1">
                  <a:lumMod val="85000"/>
                </a:schemeClr>
              </a:solidFill>
              <a:ln w="9525">
                <a:noFill/>
              </a:ln>
              <a:effectLst/>
            </c:spPr>
          </c:marker>
          <c:dLbls>
            <c:delete val="1"/>
          </c:dLbls>
          <c:val>
            <c:numRef>
              <c:f>Dot!$J$3:$J$22</c:f>
              <c:numCache>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Cache>
            </c:numRef>
          </c:val>
          <c:smooth val="0"/>
          <c:extLst>
            <c:ext xmlns:c16="http://schemas.microsoft.com/office/drawing/2014/chart" uri="{C3380CC4-5D6E-409C-BE32-E72D297353CC}">
              <c16:uniqueId val="{00000000-ABD2-4388-B68C-54BD97D0436F}"/>
            </c:ext>
          </c:extLst>
        </c:ser>
        <c:ser>
          <c:idx val="1"/>
          <c:order val="1"/>
          <c:tx>
            <c:strRef>
              <c:f>Dot!$K$2</c:f>
              <c:strCache>
                <c:ptCount val="1"/>
                <c:pt idx="0">
                  <c:v>Color</c:v>
                </c:pt>
              </c:strCache>
            </c:strRef>
          </c:tx>
          <c:spPr>
            <a:ln w="190500" cap="rnd">
              <a:noFill/>
              <a:round/>
            </a:ln>
            <a:effectLst/>
          </c:spPr>
          <c:marker>
            <c:symbol val="circle"/>
            <c:size val="7"/>
            <c:spPr>
              <a:solidFill>
                <a:srgbClr val="FF3399"/>
              </a:solidFill>
              <a:ln w="9525">
                <a:noFill/>
              </a:ln>
              <a:effectLst/>
            </c:spPr>
          </c:marker>
          <c:dLbls>
            <c:dLbl>
              <c:idx val="0"/>
              <c:tx>
                <c:rich>
                  <a:bodyPr/>
                  <a:lstStyle/>
                  <a:p>
                    <a:fld id="{104AC1F7-A960-4CA4-9595-7145A1F239E9}"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ABD2-4388-B68C-54BD97D0436F}"/>
                </c:ext>
              </c:extLst>
            </c:dLbl>
            <c:dLbl>
              <c:idx val="1"/>
              <c:tx>
                <c:rich>
                  <a:bodyPr/>
                  <a:lstStyle/>
                  <a:p>
                    <a:fld id="{8A2CAE66-2DBA-43F6-8BFA-8CDF4676442A}"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ABD2-4388-B68C-54BD97D0436F}"/>
                </c:ext>
              </c:extLst>
            </c:dLbl>
            <c:dLbl>
              <c:idx val="2"/>
              <c:tx>
                <c:rich>
                  <a:bodyPr/>
                  <a:lstStyle/>
                  <a:p>
                    <a:fld id="{B857CB7B-B088-486A-9A57-95C6E7BF740C}"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ABD2-4388-B68C-54BD97D0436F}"/>
                </c:ext>
              </c:extLst>
            </c:dLbl>
            <c:dLbl>
              <c:idx val="3"/>
              <c:tx>
                <c:rich>
                  <a:bodyPr/>
                  <a:lstStyle/>
                  <a:p>
                    <a:fld id="{8C62D72D-43C3-40FD-84B7-C6C15CD7C57D}"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ABD2-4388-B68C-54BD97D0436F}"/>
                </c:ext>
              </c:extLst>
            </c:dLbl>
            <c:dLbl>
              <c:idx val="4"/>
              <c:tx>
                <c:rich>
                  <a:bodyPr/>
                  <a:lstStyle/>
                  <a:p>
                    <a:fld id="{12B4DB4F-28FA-483F-844E-069F8681785F}"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ABD2-4388-B68C-54BD97D0436F}"/>
                </c:ext>
              </c:extLst>
            </c:dLbl>
            <c:dLbl>
              <c:idx val="5"/>
              <c:tx>
                <c:rich>
                  <a:bodyPr/>
                  <a:lstStyle/>
                  <a:p>
                    <a:fld id="{8909CF4C-BADE-4BD7-BF45-5484FF38EDEE}"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ABD2-4388-B68C-54BD97D0436F}"/>
                </c:ext>
              </c:extLst>
            </c:dLbl>
            <c:dLbl>
              <c:idx val="6"/>
              <c:tx>
                <c:rich>
                  <a:bodyPr/>
                  <a:lstStyle/>
                  <a:p>
                    <a:fld id="{EF123A1C-F7E8-463D-A860-96911A3F6626}"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ABD2-4388-B68C-54BD97D0436F}"/>
                </c:ext>
              </c:extLst>
            </c:dLbl>
            <c:dLbl>
              <c:idx val="7"/>
              <c:tx>
                <c:rich>
                  <a:bodyPr/>
                  <a:lstStyle/>
                  <a:p>
                    <a:fld id="{BC4B1AB9-6A52-4B3A-A837-F32E4868B398}"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ABD2-4388-B68C-54BD97D0436F}"/>
                </c:ext>
              </c:extLst>
            </c:dLbl>
            <c:dLbl>
              <c:idx val="8"/>
              <c:tx>
                <c:rich>
                  <a:bodyPr/>
                  <a:lstStyle/>
                  <a:p>
                    <a:fld id="{97B2EC73-97CB-4A26-BC29-92B59BCFEF07}"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ABD2-4388-B68C-54BD97D0436F}"/>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BD2-4388-B68C-54BD97D0436F}"/>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BD2-4388-B68C-54BD97D0436F}"/>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BD2-4388-B68C-54BD97D0436F}"/>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BD2-4388-B68C-54BD97D0436F}"/>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BD2-4388-B68C-54BD97D0436F}"/>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BD2-4388-B68C-54BD97D0436F}"/>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BD2-4388-B68C-54BD97D0436F}"/>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BD2-4388-B68C-54BD97D0436F}"/>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BD2-4388-B68C-54BD97D0436F}"/>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BD2-4388-B68C-54BD97D0436F}"/>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BD2-4388-B68C-54BD97D0436F}"/>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rgbClr val="FF3399"/>
                    </a:solidFill>
                    <a:latin typeface="Roboto Medium" panose="02000000000000000000" pitchFamily="2" charset="0"/>
                    <a:ea typeface="Roboto Medium" panose="02000000000000000000" pitchFamily="2" charset="0"/>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val>
            <c:numRef>
              <c:f>Dot!$K$3:$K$22</c:f>
              <c:numCache>
                <c:formatCode>General</c:formatCode>
                <c:ptCount val="20"/>
                <c:pt idx="0">
                  <c:v>1</c:v>
                </c:pt>
                <c:pt idx="1">
                  <c:v>1</c:v>
                </c:pt>
                <c:pt idx="2">
                  <c:v>1</c:v>
                </c:pt>
                <c:pt idx="3">
                  <c:v>1</c:v>
                </c:pt>
                <c:pt idx="4">
                  <c:v>1</c:v>
                </c:pt>
                <c:pt idx="5">
                  <c:v>1</c:v>
                </c:pt>
                <c:pt idx="6">
                  <c:v>1</c:v>
                </c:pt>
                <c:pt idx="7">
                  <c:v>1</c:v>
                </c:pt>
                <c:pt idx="8">
                  <c:v>1</c:v>
                </c:pt>
                <c:pt idx="9">
                  <c:v>#N/A</c:v>
                </c:pt>
                <c:pt idx="10">
                  <c:v>#N/A</c:v>
                </c:pt>
                <c:pt idx="11">
                  <c:v>#N/A</c:v>
                </c:pt>
                <c:pt idx="12">
                  <c:v>#N/A</c:v>
                </c:pt>
                <c:pt idx="13">
                  <c:v>#N/A</c:v>
                </c:pt>
                <c:pt idx="14">
                  <c:v>#N/A</c:v>
                </c:pt>
                <c:pt idx="15">
                  <c:v>#N/A</c:v>
                </c:pt>
                <c:pt idx="16">
                  <c:v>#N/A</c:v>
                </c:pt>
                <c:pt idx="17">
                  <c:v>#N/A</c:v>
                </c:pt>
                <c:pt idx="18">
                  <c:v>#N/A</c:v>
                </c:pt>
                <c:pt idx="19">
                  <c:v>#N/A</c:v>
                </c:pt>
              </c:numCache>
            </c:numRef>
          </c:val>
          <c:smooth val="0"/>
          <c:extLst>
            <c:ext xmlns:c15="http://schemas.microsoft.com/office/drawing/2012/chart" uri="{02D57815-91ED-43cb-92C2-25804820EDAC}">
              <c15:datalabelsRange>
                <c15:f>Dot!$L$3:$L$22</c15:f>
                <c15:dlblRangeCache>
                  <c:ptCount val="20"/>
                  <c:pt idx="8">
                    <c:v>45%</c:v>
                  </c:pt>
                </c15:dlblRangeCache>
              </c15:datalabelsRange>
            </c:ext>
            <c:ext xmlns:c16="http://schemas.microsoft.com/office/drawing/2014/chart" uri="{C3380CC4-5D6E-409C-BE32-E72D297353CC}">
              <c16:uniqueId val="{00000015-ABD2-4388-B68C-54BD97D0436F}"/>
            </c:ext>
          </c:extLst>
        </c:ser>
        <c:dLbls>
          <c:dLblPos val="t"/>
          <c:showLegendKey val="0"/>
          <c:showVal val="1"/>
          <c:showCatName val="0"/>
          <c:showSerName val="0"/>
          <c:showPercent val="0"/>
          <c:showBubbleSize val="0"/>
        </c:dLbls>
        <c:marker val="1"/>
        <c:smooth val="0"/>
        <c:axId val="2092351199"/>
        <c:axId val="2092344959"/>
      </c:lineChart>
      <c:catAx>
        <c:axId val="2092351199"/>
        <c:scaling>
          <c:orientation val="minMax"/>
        </c:scaling>
        <c:delete val="1"/>
        <c:axPos val="b"/>
        <c:numFmt formatCode="General" sourceLinked="1"/>
        <c:majorTickMark val="none"/>
        <c:minorTickMark val="none"/>
        <c:tickLblPos val="nextTo"/>
        <c:crossAx val="2092344959"/>
        <c:crosses val="autoZero"/>
        <c:auto val="1"/>
        <c:lblAlgn val="ctr"/>
        <c:lblOffset val="100"/>
        <c:noMultiLvlLbl val="0"/>
      </c:catAx>
      <c:valAx>
        <c:axId val="2092344959"/>
        <c:scaling>
          <c:orientation val="minMax"/>
          <c:max val="2"/>
        </c:scaling>
        <c:delete val="1"/>
        <c:axPos val="l"/>
        <c:numFmt formatCode="General" sourceLinked="1"/>
        <c:majorTickMark val="none"/>
        <c:minorTickMark val="none"/>
        <c:tickLblPos val="nextTo"/>
        <c:crossAx val="209235119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921610252902777E-2"/>
          <c:y val="0.18820599805117472"/>
          <c:w val="0.91169296145674095"/>
          <c:h val="0.68060441255382187"/>
        </c:manualLayout>
      </c:layout>
      <c:barChart>
        <c:barDir val="col"/>
        <c:grouping val="clustered"/>
        <c:varyColors val="0"/>
        <c:ser>
          <c:idx val="0"/>
          <c:order val="0"/>
          <c:tx>
            <c:strRef>
              <c:f>Scorecard!$H$3</c:f>
              <c:strCache>
                <c:ptCount val="1"/>
                <c:pt idx="0">
                  <c:v>Grey</c:v>
                </c:pt>
              </c:strCache>
            </c:strRef>
          </c:tx>
          <c:spPr>
            <a:blipFill>
              <a:blip xmlns:r="http://schemas.openxmlformats.org/officeDocument/2006/relationships" r:embed="rId3">
                <a:extLst>
                  <a:ext uri="{96DAC541-7B7A-43D3-8B79-37D633B846F1}">
                    <asvg:svgBlip xmlns:asvg="http://schemas.microsoft.com/office/drawing/2016/SVG/main" r:embed="rId4"/>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Scorecard!$I$3:$M$3</c:f>
              <c:numCache>
                <c:formatCode>General</c:formatCode>
                <c:ptCount val="5"/>
                <c:pt idx="0">
                  <c:v>0</c:v>
                </c:pt>
                <c:pt idx="1">
                  <c:v>0</c:v>
                </c:pt>
                <c:pt idx="2">
                  <c:v>1</c:v>
                </c:pt>
                <c:pt idx="3">
                  <c:v>0</c:v>
                </c:pt>
                <c:pt idx="4">
                  <c:v>1</c:v>
                </c:pt>
              </c:numCache>
            </c:numRef>
          </c:val>
          <c:extLst>
            <c:ext xmlns:c16="http://schemas.microsoft.com/office/drawing/2014/chart" uri="{C3380CC4-5D6E-409C-BE32-E72D297353CC}">
              <c16:uniqueId val="{00000000-6821-4A9D-9294-689189DB5077}"/>
            </c:ext>
          </c:extLst>
        </c:ser>
        <c:ser>
          <c:idx val="1"/>
          <c:order val="1"/>
          <c:tx>
            <c:strRef>
              <c:f>Scorecard!$H$4</c:f>
              <c:strCache>
                <c:ptCount val="1"/>
                <c:pt idx="0">
                  <c:v>Green</c:v>
                </c:pt>
              </c:strCache>
            </c:strRef>
          </c:tx>
          <c:spPr>
            <a:blipFill>
              <a:blip xmlns:r="http://schemas.openxmlformats.org/officeDocument/2006/relationships" r:embed="rId5">
                <a:extLst>
                  <a:ext uri="{96DAC541-7B7A-43D3-8B79-37D633B846F1}">
                    <asvg:svgBlip xmlns:asvg="http://schemas.microsoft.com/office/drawing/2016/SVG/main" r:embed="rId6"/>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Scorecard!$I$4:$M$4</c:f>
              <c:numCache>
                <c:formatCode>General</c:formatCode>
                <c:ptCount val="5"/>
                <c:pt idx="0">
                  <c:v>1</c:v>
                </c:pt>
                <c:pt idx="1">
                  <c:v>0</c:v>
                </c:pt>
                <c:pt idx="2">
                  <c:v>0</c:v>
                </c:pt>
                <c:pt idx="3">
                  <c:v>1</c:v>
                </c:pt>
                <c:pt idx="4">
                  <c:v>0</c:v>
                </c:pt>
              </c:numCache>
            </c:numRef>
          </c:val>
          <c:extLst>
            <c:ext xmlns:c16="http://schemas.microsoft.com/office/drawing/2014/chart" uri="{C3380CC4-5D6E-409C-BE32-E72D297353CC}">
              <c16:uniqueId val="{00000001-6821-4A9D-9294-689189DB5077}"/>
            </c:ext>
          </c:extLst>
        </c:ser>
        <c:ser>
          <c:idx val="2"/>
          <c:order val="2"/>
          <c:tx>
            <c:strRef>
              <c:f>Scorecard!$H$5</c:f>
              <c:strCache>
                <c:ptCount val="1"/>
                <c:pt idx="0">
                  <c:v>Red</c:v>
                </c:pt>
              </c:strCache>
            </c:strRef>
          </c:tx>
          <c:spPr>
            <a:blipFill>
              <a:blip xmlns:r="http://schemas.openxmlformats.org/officeDocument/2006/relationships" r:embed="rId7">
                <a:extLst>
                  <a:ext uri="{96DAC541-7B7A-43D3-8B79-37D633B846F1}">
                    <asvg:svgBlip xmlns:asvg="http://schemas.microsoft.com/office/drawing/2016/SVG/main" r:embed="rId8"/>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Scorecard!$I$5:$M$5</c:f>
              <c:numCache>
                <c:formatCode>General</c:formatCode>
                <c:ptCount val="5"/>
                <c:pt idx="0">
                  <c:v>0</c:v>
                </c:pt>
                <c:pt idx="1">
                  <c:v>1</c:v>
                </c:pt>
                <c:pt idx="2">
                  <c:v>0</c:v>
                </c:pt>
                <c:pt idx="3">
                  <c:v>0</c:v>
                </c:pt>
                <c:pt idx="4">
                  <c:v>0</c:v>
                </c:pt>
              </c:numCache>
            </c:numRef>
          </c:val>
          <c:extLst>
            <c:ext xmlns:c16="http://schemas.microsoft.com/office/drawing/2014/chart" uri="{C3380CC4-5D6E-409C-BE32-E72D297353CC}">
              <c16:uniqueId val="{00000002-6821-4A9D-9294-689189DB5077}"/>
            </c:ext>
          </c:extLst>
        </c:ser>
        <c:dLbls>
          <c:showLegendKey val="0"/>
          <c:showVal val="0"/>
          <c:showCatName val="0"/>
          <c:showSerName val="0"/>
          <c:showPercent val="0"/>
          <c:showBubbleSize val="0"/>
        </c:dLbls>
        <c:gapWidth val="0"/>
        <c:overlap val="100"/>
        <c:axId val="2098106031"/>
        <c:axId val="1124814463"/>
      </c:barChart>
      <c:dateAx>
        <c:axId val="2098106031"/>
        <c:scaling>
          <c:orientation val="minMax"/>
        </c:scaling>
        <c:delete val="1"/>
        <c:axPos val="b"/>
        <c:numFmt formatCode="General" sourceLinked="1"/>
        <c:majorTickMark val="none"/>
        <c:minorTickMark val="none"/>
        <c:tickLblPos val="nextTo"/>
        <c:crossAx val="1124814463"/>
        <c:crosses val="autoZero"/>
        <c:auto val="0"/>
        <c:lblOffset val="100"/>
        <c:baseTimeUnit val="days"/>
      </c:dateAx>
      <c:valAx>
        <c:axId val="1124814463"/>
        <c:scaling>
          <c:orientation val="minMax"/>
          <c:max val="1"/>
        </c:scaling>
        <c:delete val="1"/>
        <c:axPos val="l"/>
        <c:numFmt formatCode="General" sourceLinked="1"/>
        <c:majorTickMark val="out"/>
        <c:minorTickMark val="none"/>
        <c:tickLblPos val="nextTo"/>
        <c:crossAx val="2098106031"/>
        <c:crosses val="autoZero"/>
        <c:crossBetween val="between"/>
      </c:valAx>
      <c:spPr>
        <a:solidFill>
          <a:schemeClr val="bg1"/>
        </a:solid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9997594050743651E-2"/>
          <c:y val="0.10935375536650475"/>
          <c:w val="0.93944685039370079"/>
          <c:h val="0.7850697651083407"/>
        </c:manualLayout>
      </c:layout>
      <c:lineChart>
        <c:grouping val="standard"/>
        <c:varyColors val="0"/>
        <c:ser>
          <c:idx val="0"/>
          <c:order val="0"/>
          <c:tx>
            <c:strRef>
              <c:f>Steps!$J$3</c:f>
              <c:strCache>
                <c:ptCount val="1"/>
                <c:pt idx="0">
                  <c:v>Grey</c:v>
                </c:pt>
              </c:strCache>
            </c:strRef>
          </c:tx>
          <c:spPr>
            <a:ln w="127000" cap="rnd">
              <a:solidFill>
                <a:schemeClr val="bg1">
                  <a:lumMod val="85000"/>
                </a:schemeClr>
              </a:solidFill>
              <a:round/>
            </a:ln>
            <a:effectLst/>
          </c:spPr>
          <c:marker>
            <c:symbol val="circle"/>
            <c:size val="25"/>
            <c:spPr>
              <a:solidFill>
                <a:schemeClr val="bg1">
                  <a:lumMod val="85000"/>
                </a:schemeClr>
              </a:solidFill>
              <a:ln w="9525">
                <a:noFill/>
              </a:ln>
              <a:effectLst/>
            </c:spPr>
          </c:marker>
          <c:dLbls>
            <c:dLbl>
              <c:idx val="0"/>
              <c:tx>
                <c:rich>
                  <a:bodyPr/>
                  <a:lstStyle/>
                  <a:p>
                    <a:fld id="{838B3AE2-5F94-4733-93B5-21DF2DAF57A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8974-4A5E-B215-AF4837C6ACA8}"/>
                </c:ext>
              </c:extLst>
            </c:dLbl>
            <c:dLbl>
              <c:idx val="1"/>
              <c:tx>
                <c:rich>
                  <a:bodyPr/>
                  <a:lstStyle/>
                  <a:p>
                    <a:fld id="{E00CE718-7B1E-4793-A2EC-D71BD9D7A0D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8974-4A5E-B215-AF4837C6ACA8}"/>
                </c:ext>
              </c:extLst>
            </c:dLbl>
            <c:dLbl>
              <c:idx val="2"/>
              <c:tx>
                <c:rich>
                  <a:bodyPr/>
                  <a:lstStyle/>
                  <a:p>
                    <a:fld id="{57472645-9A2E-4AC9-AB69-DB630E43902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8974-4A5E-B215-AF4837C6ACA8}"/>
                </c:ext>
              </c:extLst>
            </c:dLbl>
            <c:dLbl>
              <c:idx val="3"/>
              <c:tx>
                <c:rich>
                  <a:bodyPr/>
                  <a:lstStyle/>
                  <a:p>
                    <a:fld id="{D7D45337-F4E0-40B5-9E3B-C4E5457077D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8974-4A5E-B215-AF4837C6ACA8}"/>
                </c:ext>
              </c:extLst>
            </c:dLbl>
            <c:dLbl>
              <c:idx val="4"/>
              <c:tx>
                <c:rich>
                  <a:bodyPr/>
                  <a:lstStyle/>
                  <a:p>
                    <a:fld id="{A72269BC-4234-44AA-B0F1-67313F619C9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8974-4A5E-B215-AF4837C6ACA8}"/>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numRef>
              <c:f>Steps!$K$2:$O$2</c:f>
              <c:numCache>
                <c:formatCode>General</c:formatCode>
                <c:ptCount val="5"/>
                <c:pt idx="0">
                  <c:v>1</c:v>
                </c:pt>
                <c:pt idx="1">
                  <c:v>2</c:v>
                </c:pt>
                <c:pt idx="2">
                  <c:v>3</c:v>
                </c:pt>
                <c:pt idx="3">
                  <c:v>4</c:v>
                </c:pt>
                <c:pt idx="4">
                  <c:v>5</c:v>
                </c:pt>
              </c:numCache>
            </c:numRef>
          </c:cat>
          <c:val>
            <c:numRef>
              <c:f>Steps!$K$3:$O$3</c:f>
              <c:numCache>
                <c:formatCode>General</c:formatCode>
                <c:ptCount val="5"/>
                <c:pt idx="0">
                  <c:v>1</c:v>
                </c:pt>
                <c:pt idx="1">
                  <c:v>1</c:v>
                </c:pt>
                <c:pt idx="2">
                  <c:v>1</c:v>
                </c:pt>
                <c:pt idx="3">
                  <c:v>1</c:v>
                </c:pt>
                <c:pt idx="4">
                  <c:v>1</c:v>
                </c:pt>
              </c:numCache>
            </c:numRef>
          </c:val>
          <c:smooth val="0"/>
          <c:extLst>
            <c:ext xmlns:c15="http://schemas.microsoft.com/office/drawing/2012/chart" uri="{02D57815-91ED-43cb-92C2-25804820EDAC}">
              <c15:datalabelsRange>
                <c15:f>Steps!$K$2:$O$2</c15:f>
                <c15:dlblRangeCache>
                  <c:ptCount val="5"/>
                  <c:pt idx="0">
                    <c:v>1</c:v>
                  </c:pt>
                  <c:pt idx="1">
                    <c:v>2</c:v>
                  </c:pt>
                  <c:pt idx="2">
                    <c:v>3</c:v>
                  </c:pt>
                  <c:pt idx="3">
                    <c:v>4</c:v>
                  </c:pt>
                  <c:pt idx="4">
                    <c:v>5</c:v>
                  </c:pt>
                </c15:dlblRangeCache>
              </c15:datalabelsRange>
            </c:ext>
            <c:ext xmlns:c16="http://schemas.microsoft.com/office/drawing/2014/chart" uri="{C3380CC4-5D6E-409C-BE32-E72D297353CC}">
              <c16:uniqueId val="{00000005-8974-4A5E-B215-AF4837C6ACA8}"/>
            </c:ext>
          </c:extLst>
        </c:ser>
        <c:ser>
          <c:idx val="1"/>
          <c:order val="1"/>
          <c:tx>
            <c:strRef>
              <c:f>Steps!$J$4</c:f>
              <c:strCache>
                <c:ptCount val="1"/>
                <c:pt idx="0">
                  <c:v>Complete</c:v>
                </c:pt>
              </c:strCache>
            </c:strRef>
          </c:tx>
          <c:spPr>
            <a:ln w="127000" cap="rnd">
              <a:solidFill>
                <a:srgbClr val="4DBF35"/>
              </a:solidFill>
              <a:round/>
            </a:ln>
            <a:effectLst/>
          </c:spPr>
          <c:marker>
            <c:symbol val="circle"/>
            <c:size val="25"/>
            <c:spPr>
              <a:solidFill>
                <a:srgbClr val="4DBF35"/>
              </a:solidFill>
              <a:ln w="9525">
                <a:noFill/>
              </a:ln>
              <a:effectLst/>
            </c:spPr>
          </c:marker>
          <c:cat>
            <c:numRef>
              <c:f>Steps!$K$2:$O$2</c:f>
              <c:numCache>
                <c:formatCode>General</c:formatCode>
                <c:ptCount val="5"/>
                <c:pt idx="0">
                  <c:v>1</c:v>
                </c:pt>
                <c:pt idx="1">
                  <c:v>2</c:v>
                </c:pt>
                <c:pt idx="2">
                  <c:v>3</c:v>
                </c:pt>
                <c:pt idx="3">
                  <c:v>4</c:v>
                </c:pt>
                <c:pt idx="4">
                  <c:v>5</c:v>
                </c:pt>
              </c:numCache>
            </c:numRef>
          </c:cat>
          <c:val>
            <c:numRef>
              <c:f>Steps!$K$4:$O$4</c:f>
              <c:numCache>
                <c:formatCode>General</c:formatCode>
                <c:ptCount val="5"/>
                <c:pt idx="0">
                  <c:v>1</c:v>
                </c:pt>
                <c:pt idx="1">
                  <c:v>1</c:v>
                </c:pt>
                <c:pt idx="2">
                  <c:v>1</c:v>
                </c:pt>
                <c:pt idx="3">
                  <c:v>#N/A</c:v>
                </c:pt>
                <c:pt idx="4">
                  <c:v>#N/A</c:v>
                </c:pt>
              </c:numCache>
            </c:numRef>
          </c:val>
          <c:smooth val="0"/>
          <c:extLst>
            <c:ext xmlns:c16="http://schemas.microsoft.com/office/drawing/2014/chart" uri="{C3380CC4-5D6E-409C-BE32-E72D297353CC}">
              <c16:uniqueId val="{00000006-8974-4A5E-B215-AF4837C6ACA8}"/>
            </c:ext>
          </c:extLst>
        </c:ser>
        <c:dLbls>
          <c:showLegendKey val="0"/>
          <c:showVal val="0"/>
          <c:showCatName val="0"/>
          <c:showSerName val="0"/>
          <c:showPercent val="0"/>
          <c:showBubbleSize val="0"/>
        </c:dLbls>
        <c:marker val="1"/>
        <c:smooth val="0"/>
        <c:axId val="1273216191"/>
        <c:axId val="1273220031"/>
      </c:lineChart>
      <c:catAx>
        <c:axId val="1273216191"/>
        <c:scaling>
          <c:orientation val="minMax"/>
        </c:scaling>
        <c:delete val="1"/>
        <c:axPos val="b"/>
        <c:numFmt formatCode="General" sourceLinked="1"/>
        <c:majorTickMark val="none"/>
        <c:minorTickMark val="none"/>
        <c:tickLblPos val="nextTo"/>
        <c:crossAx val="1273220031"/>
        <c:crosses val="autoZero"/>
        <c:auto val="1"/>
        <c:lblAlgn val="ctr"/>
        <c:lblOffset val="100"/>
        <c:noMultiLvlLbl val="0"/>
      </c:catAx>
      <c:valAx>
        <c:axId val="1273220031"/>
        <c:scaling>
          <c:orientation val="minMax"/>
          <c:max val="2"/>
          <c:min val="0"/>
        </c:scaling>
        <c:delete val="1"/>
        <c:axPos val="l"/>
        <c:numFmt formatCode="General" sourceLinked="1"/>
        <c:majorTickMark val="out"/>
        <c:minorTickMark val="none"/>
        <c:tickLblPos val="nextTo"/>
        <c:crossAx val="127321619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890589003885432E-2"/>
          <c:y val="0.12071903407623043"/>
          <c:w val="0.74907619325494934"/>
          <c:h val="0.82635650435524843"/>
        </c:manualLayout>
      </c:layout>
      <c:scatterChart>
        <c:scatterStyle val="lineMarker"/>
        <c:varyColors val="0"/>
        <c:ser>
          <c:idx val="0"/>
          <c:order val="0"/>
          <c:tx>
            <c:strRef>
              <c:f>Waffle!$H$2</c:f>
              <c:strCache>
                <c:ptCount val="1"/>
                <c:pt idx="0">
                  <c:v>Grey</c:v>
                </c:pt>
              </c:strCache>
            </c:strRef>
          </c:tx>
          <c:spPr>
            <a:ln w="25400" cap="rnd">
              <a:noFill/>
              <a:round/>
            </a:ln>
            <a:effectLst/>
          </c:spPr>
          <c:marker>
            <c:symbol val="square"/>
            <c:size val="13"/>
            <c:spPr>
              <a:solidFill>
                <a:schemeClr val="bg1">
                  <a:lumMod val="85000"/>
                </a:schemeClr>
              </a:solidFill>
              <a:ln w="9525">
                <a:solidFill>
                  <a:schemeClr val="bg1"/>
                </a:solidFill>
              </a:ln>
              <a:effectLst/>
            </c:spPr>
          </c:marker>
          <c:xVal>
            <c:numRef>
              <c:f>Waffle!$H$4:$H$103</c:f>
              <c:numCache>
                <c:formatCode>General</c:formatCode>
                <c:ptCount val="100"/>
                <c:pt idx="0">
                  <c:v>1</c:v>
                </c:pt>
                <c:pt idx="1">
                  <c:v>2</c:v>
                </c:pt>
                <c:pt idx="2">
                  <c:v>3</c:v>
                </c:pt>
                <c:pt idx="3">
                  <c:v>4</c:v>
                </c:pt>
                <c:pt idx="4">
                  <c:v>5</c:v>
                </c:pt>
                <c:pt idx="5">
                  <c:v>6</c:v>
                </c:pt>
                <c:pt idx="6">
                  <c:v>7</c:v>
                </c:pt>
                <c:pt idx="7">
                  <c:v>8</c:v>
                </c:pt>
                <c:pt idx="8">
                  <c:v>9</c:v>
                </c:pt>
                <c:pt idx="9">
                  <c:v>10</c:v>
                </c:pt>
                <c:pt idx="10">
                  <c:v>1</c:v>
                </c:pt>
                <c:pt idx="11">
                  <c:v>2</c:v>
                </c:pt>
                <c:pt idx="12">
                  <c:v>3</c:v>
                </c:pt>
                <c:pt idx="13">
                  <c:v>4</c:v>
                </c:pt>
                <c:pt idx="14">
                  <c:v>5</c:v>
                </c:pt>
                <c:pt idx="15">
                  <c:v>6</c:v>
                </c:pt>
                <c:pt idx="16">
                  <c:v>7</c:v>
                </c:pt>
                <c:pt idx="17">
                  <c:v>8</c:v>
                </c:pt>
                <c:pt idx="18">
                  <c:v>9</c:v>
                </c:pt>
                <c:pt idx="19">
                  <c:v>10</c:v>
                </c:pt>
                <c:pt idx="20">
                  <c:v>1</c:v>
                </c:pt>
                <c:pt idx="21">
                  <c:v>2</c:v>
                </c:pt>
                <c:pt idx="22">
                  <c:v>3</c:v>
                </c:pt>
                <c:pt idx="23">
                  <c:v>4</c:v>
                </c:pt>
                <c:pt idx="24">
                  <c:v>5</c:v>
                </c:pt>
                <c:pt idx="25">
                  <c:v>6</c:v>
                </c:pt>
                <c:pt idx="26">
                  <c:v>7</c:v>
                </c:pt>
                <c:pt idx="27">
                  <c:v>8</c:v>
                </c:pt>
                <c:pt idx="28">
                  <c:v>9</c:v>
                </c:pt>
                <c:pt idx="29">
                  <c:v>10</c:v>
                </c:pt>
                <c:pt idx="30">
                  <c:v>1</c:v>
                </c:pt>
                <c:pt idx="31">
                  <c:v>2</c:v>
                </c:pt>
                <c:pt idx="32">
                  <c:v>3</c:v>
                </c:pt>
                <c:pt idx="33">
                  <c:v>4</c:v>
                </c:pt>
                <c:pt idx="34">
                  <c:v>5</c:v>
                </c:pt>
                <c:pt idx="35">
                  <c:v>6</c:v>
                </c:pt>
                <c:pt idx="36">
                  <c:v>7</c:v>
                </c:pt>
                <c:pt idx="37">
                  <c:v>8</c:v>
                </c:pt>
                <c:pt idx="38">
                  <c:v>9</c:v>
                </c:pt>
                <c:pt idx="39">
                  <c:v>10</c:v>
                </c:pt>
                <c:pt idx="40">
                  <c:v>1</c:v>
                </c:pt>
                <c:pt idx="41">
                  <c:v>2</c:v>
                </c:pt>
                <c:pt idx="42">
                  <c:v>3</c:v>
                </c:pt>
                <c:pt idx="43">
                  <c:v>4</c:v>
                </c:pt>
                <c:pt idx="44">
                  <c:v>5</c:v>
                </c:pt>
                <c:pt idx="45">
                  <c:v>6</c:v>
                </c:pt>
                <c:pt idx="46">
                  <c:v>7</c:v>
                </c:pt>
                <c:pt idx="47">
                  <c:v>8</c:v>
                </c:pt>
                <c:pt idx="48">
                  <c:v>9</c:v>
                </c:pt>
                <c:pt idx="49">
                  <c:v>10</c:v>
                </c:pt>
                <c:pt idx="50">
                  <c:v>1</c:v>
                </c:pt>
                <c:pt idx="51">
                  <c:v>2</c:v>
                </c:pt>
                <c:pt idx="52">
                  <c:v>3</c:v>
                </c:pt>
                <c:pt idx="53">
                  <c:v>4</c:v>
                </c:pt>
                <c:pt idx="54">
                  <c:v>5</c:v>
                </c:pt>
                <c:pt idx="55">
                  <c:v>6</c:v>
                </c:pt>
                <c:pt idx="56">
                  <c:v>7</c:v>
                </c:pt>
                <c:pt idx="57">
                  <c:v>8</c:v>
                </c:pt>
                <c:pt idx="58">
                  <c:v>9</c:v>
                </c:pt>
                <c:pt idx="59">
                  <c:v>10</c:v>
                </c:pt>
                <c:pt idx="60">
                  <c:v>1</c:v>
                </c:pt>
                <c:pt idx="61">
                  <c:v>2</c:v>
                </c:pt>
                <c:pt idx="62">
                  <c:v>3</c:v>
                </c:pt>
                <c:pt idx="63">
                  <c:v>4</c:v>
                </c:pt>
                <c:pt idx="64">
                  <c:v>5</c:v>
                </c:pt>
                <c:pt idx="65">
                  <c:v>6</c:v>
                </c:pt>
                <c:pt idx="66">
                  <c:v>7</c:v>
                </c:pt>
                <c:pt idx="67">
                  <c:v>8</c:v>
                </c:pt>
                <c:pt idx="68">
                  <c:v>9</c:v>
                </c:pt>
                <c:pt idx="69">
                  <c:v>10</c:v>
                </c:pt>
                <c:pt idx="70">
                  <c:v>1</c:v>
                </c:pt>
                <c:pt idx="71">
                  <c:v>2</c:v>
                </c:pt>
                <c:pt idx="72">
                  <c:v>3</c:v>
                </c:pt>
                <c:pt idx="73">
                  <c:v>4</c:v>
                </c:pt>
                <c:pt idx="74">
                  <c:v>5</c:v>
                </c:pt>
                <c:pt idx="75">
                  <c:v>6</c:v>
                </c:pt>
                <c:pt idx="76">
                  <c:v>7</c:v>
                </c:pt>
                <c:pt idx="77">
                  <c:v>8</c:v>
                </c:pt>
                <c:pt idx="78">
                  <c:v>9</c:v>
                </c:pt>
                <c:pt idx="79">
                  <c:v>10</c:v>
                </c:pt>
                <c:pt idx="80">
                  <c:v>1</c:v>
                </c:pt>
                <c:pt idx="81">
                  <c:v>2</c:v>
                </c:pt>
                <c:pt idx="82">
                  <c:v>3</c:v>
                </c:pt>
                <c:pt idx="83">
                  <c:v>4</c:v>
                </c:pt>
                <c:pt idx="84">
                  <c:v>5</c:v>
                </c:pt>
                <c:pt idx="85">
                  <c:v>6</c:v>
                </c:pt>
                <c:pt idx="86">
                  <c:v>7</c:v>
                </c:pt>
                <c:pt idx="87">
                  <c:v>8</c:v>
                </c:pt>
                <c:pt idx="88">
                  <c:v>9</c:v>
                </c:pt>
                <c:pt idx="89">
                  <c:v>10</c:v>
                </c:pt>
                <c:pt idx="90">
                  <c:v>1</c:v>
                </c:pt>
                <c:pt idx="91">
                  <c:v>2</c:v>
                </c:pt>
                <c:pt idx="92">
                  <c:v>3</c:v>
                </c:pt>
                <c:pt idx="93">
                  <c:v>4</c:v>
                </c:pt>
                <c:pt idx="94">
                  <c:v>5</c:v>
                </c:pt>
                <c:pt idx="95">
                  <c:v>6</c:v>
                </c:pt>
                <c:pt idx="96">
                  <c:v>7</c:v>
                </c:pt>
                <c:pt idx="97">
                  <c:v>8</c:v>
                </c:pt>
                <c:pt idx="98">
                  <c:v>9</c:v>
                </c:pt>
                <c:pt idx="99">
                  <c:v>10</c:v>
                </c:pt>
              </c:numCache>
            </c:numRef>
          </c:xVal>
          <c:yVal>
            <c:numRef>
              <c:f>Waffle!$I$4:$I$103</c:f>
              <c:numCache>
                <c:formatCode>General</c:formatCode>
                <c:ptCount val="100"/>
                <c:pt idx="0">
                  <c:v>1</c:v>
                </c:pt>
                <c:pt idx="1">
                  <c:v>1</c:v>
                </c:pt>
                <c:pt idx="2">
                  <c:v>1</c:v>
                </c:pt>
                <c:pt idx="3">
                  <c:v>1</c:v>
                </c:pt>
                <c:pt idx="4">
                  <c:v>1</c:v>
                </c:pt>
                <c:pt idx="5">
                  <c:v>1</c:v>
                </c:pt>
                <c:pt idx="6">
                  <c:v>1</c:v>
                </c:pt>
                <c:pt idx="7">
                  <c:v>1</c:v>
                </c:pt>
                <c:pt idx="8">
                  <c:v>1</c:v>
                </c:pt>
                <c:pt idx="9">
                  <c:v>1</c:v>
                </c:pt>
                <c:pt idx="10">
                  <c:v>2</c:v>
                </c:pt>
                <c:pt idx="11">
                  <c:v>2</c:v>
                </c:pt>
                <c:pt idx="12">
                  <c:v>2</c:v>
                </c:pt>
                <c:pt idx="13">
                  <c:v>2</c:v>
                </c:pt>
                <c:pt idx="14">
                  <c:v>2</c:v>
                </c:pt>
                <c:pt idx="15">
                  <c:v>2</c:v>
                </c:pt>
                <c:pt idx="16">
                  <c:v>2</c:v>
                </c:pt>
                <c:pt idx="17">
                  <c:v>2</c:v>
                </c:pt>
                <c:pt idx="18">
                  <c:v>2</c:v>
                </c:pt>
                <c:pt idx="19">
                  <c:v>2</c:v>
                </c:pt>
                <c:pt idx="20">
                  <c:v>3</c:v>
                </c:pt>
                <c:pt idx="21">
                  <c:v>3</c:v>
                </c:pt>
                <c:pt idx="22">
                  <c:v>3</c:v>
                </c:pt>
                <c:pt idx="23">
                  <c:v>3</c:v>
                </c:pt>
                <c:pt idx="24">
                  <c:v>3</c:v>
                </c:pt>
                <c:pt idx="25">
                  <c:v>3</c:v>
                </c:pt>
                <c:pt idx="26">
                  <c:v>3</c:v>
                </c:pt>
                <c:pt idx="27">
                  <c:v>3</c:v>
                </c:pt>
                <c:pt idx="28">
                  <c:v>3</c:v>
                </c:pt>
                <c:pt idx="29">
                  <c:v>3</c:v>
                </c:pt>
                <c:pt idx="30">
                  <c:v>4</c:v>
                </c:pt>
                <c:pt idx="31">
                  <c:v>4</c:v>
                </c:pt>
                <c:pt idx="32">
                  <c:v>4</c:v>
                </c:pt>
                <c:pt idx="33">
                  <c:v>4</c:v>
                </c:pt>
                <c:pt idx="34">
                  <c:v>4</c:v>
                </c:pt>
                <c:pt idx="35">
                  <c:v>4</c:v>
                </c:pt>
                <c:pt idx="36">
                  <c:v>4</c:v>
                </c:pt>
                <c:pt idx="37">
                  <c:v>4</c:v>
                </c:pt>
                <c:pt idx="38">
                  <c:v>4</c:v>
                </c:pt>
                <c:pt idx="39">
                  <c:v>4</c:v>
                </c:pt>
                <c:pt idx="40">
                  <c:v>5</c:v>
                </c:pt>
                <c:pt idx="41">
                  <c:v>5</c:v>
                </c:pt>
                <c:pt idx="42">
                  <c:v>5</c:v>
                </c:pt>
                <c:pt idx="43">
                  <c:v>5</c:v>
                </c:pt>
                <c:pt idx="44">
                  <c:v>5</c:v>
                </c:pt>
                <c:pt idx="45">
                  <c:v>5</c:v>
                </c:pt>
                <c:pt idx="46">
                  <c:v>5</c:v>
                </c:pt>
                <c:pt idx="47">
                  <c:v>5</c:v>
                </c:pt>
                <c:pt idx="48">
                  <c:v>5</c:v>
                </c:pt>
                <c:pt idx="49">
                  <c:v>5</c:v>
                </c:pt>
                <c:pt idx="50">
                  <c:v>6</c:v>
                </c:pt>
                <c:pt idx="51">
                  <c:v>6</c:v>
                </c:pt>
                <c:pt idx="52">
                  <c:v>6</c:v>
                </c:pt>
                <c:pt idx="53">
                  <c:v>6</c:v>
                </c:pt>
                <c:pt idx="54">
                  <c:v>6</c:v>
                </c:pt>
                <c:pt idx="55">
                  <c:v>6</c:v>
                </c:pt>
                <c:pt idx="56">
                  <c:v>6</c:v>
                </c:pt>
                <c:pt idx="57">
                  <c:v>6</c:v>
                </c:pt>
                <c:pt idx="58">
                  <c:v>6</c:v>
                </c:pt>
                <c:pt idx="59">
                  <c:v>6</c:v>
                </c:pt>
                <c:pt idx="60">
                  <c:v>7</c:v>
                </c:pt>
                <c:pt idx="61">
                  <c:v>7</c:v>
                </c:pt>
                <c:pt idx="62">
                  <c:v>7</c:v>
                </c:pt>
                <c:pt idx="63">
                  <c:v>7</c:v>
                </c:pt>
                <c:pt idx="64">
                  <c:v>7</c:v>
                </c:pt>
                <c:pt idx="65">
                  <c:v>7</c:v>
                </c:pt>
                <c:pt idx="66">
                  <c:v>7</c:v>
                </c:pt>
                <c:pt idx="67">
                  <c:v>7</c:v>
                </c:pt>
                <c:pt idx="68">
                  <c:v>7</c:v>
                </c:pt>
                <c:pt idx="69">
                  <c:v>7</c:v>
                </c:pt>
                <c:pt idx="70">
                  <c:v>8</c:v>
                </c:pt>
                <c:pt idx="71">
                  <c:v>8</c:v>
                </c:pt>
                <c:pt idx="72">
                  <c:v>8</c:v>
                </c:pt>
                <c:pt idx="73">
                  <c:v>8</c:v>
                </c:pt>
                <c:pt idx="74">
                  <c:v>8</c:v>
                </c:pt>
                <c:pt idx="75">
                  <c:v>8</c:v>
                </c:pt>
                <c:pt idx="76">
                  <c:v>8</c:v>
                </c:pt>
                <c:pt idx="77">
                  <c:v>8</c:v>
                </c:pt>
                <c:pt idx="78">
                  <c:v>8</c:v>
                </c:pt>
                <c:pt idx="79">
                  <c:v>8</c:v>
                </c:pt>
                <c:pt idx="80">
                  <c:v>9</c:v>
                </c:pt>
                <c:pt idx="81">
                  <c:v>9</c:v>
                </c:pt>
                <c:pt idx="82">
                  <c:v>9</c:v>
                </c:pt>
                <c:pt idx="83">
                  <c:v>9</c:v>
                </c:pt>
                <c:pt idx="84">
                  <c:v>9</c:v>
                </c:pt>
                <c:pt idx="85">
                  <c:v>9</c:v>
                </c:pt>
                <c:pt idx="86">
                  <c:v>9</c:v>
                </c:pt>
                <c:pt idx="87">
                  <c:v>9</c:v>
                </c:pt>
                <c:pt idx="88">
                  <c:v>9</c:v>
                </c:pt>
                <c:pt idx="89">
                  <c:v>9</c:v>
                </c:pt>
                <c:pt idx="90">
                  <c:v>10</c:v>
                </c:pt>
                <c:pt idx="91">
                  <c:v>10</c:v>
                </c:pt>
                <c:pt idx="92">
                  <c:v>10</c:v>
                </c:pt>
                <c:pt idx="93">
                  <c:v>10</c:v>
                </c:pt>
                <c:pt idx="94">
                  <c:v>10</c:v>
                </c:pt>
                <c:pt idx="95">
                  <c:v>10</c:v>
                </c:pt>
                <c:pt idx="96">
                  <c:v>10</c:v>
                </c:pt>
                <c:pt idx="97">
                  <c:v>10</c:v>
                </c:pt>
                <c:pt idx="98">
                  <c:v>10</c:v>
                </c:pt>
                <c:pt idx="99">
                  <c:v>10</c:v>
                </c:pt>
              </c:numCache>
            </c:numRef>
          </c:yVal>
          <c:smooth val="0"/>
          <c:extLst>
            <c:ext xmlns:c16="http://schemas.microsoft.com/office/drawing/2014/chart" uri="{C3380CC4-5D6E-409C-BE32-E72D297353CC}">
              <c16:uniqueId val="{00000000-A16A-4154-8D8D-B48FF6907B4C}"/>
            </c:ext>
          </c:extLst>
        </c:ser>
        <c:ser>
          <c:idx val="1"/>
          <c:order val="1"/>
          <c:tx>
            <c:strRef>
              <c:f>Waffle!$J$2</c:f>
              <c:strCache>
                <c:ptCount val="1"/>
                <c:pt idx="0">
                  <c:v>Color</c:v>
                </c:pt>
              </c:strCache>
            </c:strRef>
          </c:tx>
          <c:spPr>
            <a:ln w="25400" cap="rnd">
              <a:noFill/>
              <a:round/>
            </a:ln>
            <a:effectLst/>
          </c:spPr>
          <c:marker>
            <c:symbol val="square"/>
            <c:size val="13"/>
            <c:spPr>
              <a:solidFill>
                <a:srgbClr val="FF3399"/>
              </a:solidFill>
              <a:ln w="9525">
                <a:solidFill>
                  <a:schemeClr val="bg1"/>
                </a:solidFill>
              </a:ln>
              <a:effectLst/>
            </c:spPr>
          </c:marker>
          <c:xVal>
            <c:numRef>
              <c:f>Waffle!$J$4:$J$103</c:f>
              <c:numCache>
                <c:formatCode>General</c:formatCode>
                <c:ptCount val="100"/>
                <c:pt idx="0">
                  <c:v>1</c:v>
                </c:pt>
                <c:pt idx="1">
                  <c:v>2</c:v>
                </c:pt>
                <c:pt idx="2">
                  <c:v>3</c:v>
                </c:pt>
                <c:pt idx="3">
                  <c:v>4</c:v>
                </c:pt>
                <c:pt idx="4">
                  <c:v>5</c:v>
                </c:pt>
                <c:pt idx="5">
                  <c:v>6</c:v>
                </c:pt>
                <c:pt idx="6">
                  <c:v>7</c:v>
                </c:pt>
                <c:pt idx="7">
                  <c:v>8</c:v>
                </c:pt>
                <c:pt idx="8">
                  <c:v>9</c:v>
                </c:pt>
                <c:pt idx="9">
                  <c:v>10</c:v>
                </c:pt>
                <c:pt idx="10">
                  <c:v>1</c:v>
                </c:pt>
                <c:pt idx="11">
                  <c:v>2</c:v>
                </c:pt>
                <c:pt idx="12">
                  <c:v>3</c:v>
                </c:pt>
                <c:pt idx="13">
                  <c:v>4</c:v>
                </c:pt>
                <c:pt idx="14">
                  <c:v>5</c:v>
                </c:pt>
                <c:pt idx="15">
                  <c:v>6</c:v>
                </c:pt>
                <c:pt idx="16">
                  <c:v>7</c:v>
                </c:pt>
                <c:pt idx="17">
                  <c:v>8</c:v>
                </c:pt>
                <c:pt idx="18">
                  <c:v>9</c:v>
                </c:pt>
                <c:pt idx="19">
                  <c:v>10</c:v>
                </c:pt>
                <c:pt idx="20">
                  <c:v>1</c:v>
                </c:pt>
                <c:pt idx="21">
                  <c:v>2</c:v>
                </c:pt>
                <c:pt idx="22">
                  <c:v>3</c:v>
                </c:pt>
                <c:pt idx="23">
                  <c:v>4</c:v>
                </c:pt>
                <c:pt idx="24">
                  <c:v>5</c:v>
                </c:pt>
                <c:pt idx="25">
                  <c:v>6</c:v>
                </c:pt>
                <c:pt idx="26">
                  <c:v>7</c:v>
                </c:pt>
                <c:pt idx="27">
                  <c:v>8</c:v>
                </c:pt>
                <c:pt idx="28">
                  <c:v>9</c:v>
                </c:pt>
                <c:pt idx="29">
                  <c:v>10</c:v>
                </c:pt>
                <c:pt idx="30">
                  <c:v>1</c:v>
                </c:pt>
                <c:pt idx="31">
                  <c:v>2</c:v>
                </c:pt>
                <c:pt idx="32">
                  <c:v>3</c:v>
                </c:pt>
                <c:pt idx="33">
                  <c:v>4</c:v>
                </c:pt>
                <c:pt idx="34">
                  <c:v>5</c:v>
                </c:pt>
                <c:pt idx="35">
                  <c:v>6</c:v>
                </c:pt>
                <c:pt idx="36">
                  <c:v>7</c:v>
                </c:pt>
                <c:pt idx="37">
                  <c:v>8</c:v>
                </c:pt>
                <c:pt idx="38">
                  <c:v>9</c:v>
                </c:pt>
                <c:pt idx="39">
                  <c:v>10</c:v>
                </c:pt>
                <c:pt idx="40">
                  <c:v>1</c:v>
                </c:pt>
                <c:pt idx="41">
                  <c:v>2</c:v>
                </c:pt>
                <c:pt idx="42">
                  <c:v>3</c:v>
                </c:pt>
                <c:pt idx="43">
                  <c:v>4</c:v>
                </c:pt>
                <c:pt idx="44">
                  <c:v>5</c:v>
                </c:pt>
                <c:pt idx="45">
                  <c:v>6</c:v>
                </c:pt>
                <c:pt idx="46">
                  <c:v>7</c:v>
                </c:pt>
                <c:pt idx="47">
                  <c:v>8</c:v>
                </c:pt>
                <c:pt idx="48">
                  <c:v>9</c:v>
                </c:pt>
                <c:pt idx="49">
                  <c:v>10</c:v>
                </c:pt>
                <c:pt idx="50">
                  <c:v>1</c:v>
                </c:pt>
                <c:pt idx="51">
                  <c:v>2</c:v>
                </c:pt>
                <c:pt idx="52">
                  <c:v>3</c:v>
                </c:pt>
                <c:pt idx="53">
                  <c:v>4</c:v>
                </c:pt>
                <c:pt idx="54">
                  <c:v>5</c:v>
                </c:pt>
                <c:pt idx="55">
                  <c:v>6</c:v>
                </c:pt>
                <c:pt idx="56">
                  <c:v>7</c:v>
                </c:pt>
                <c:pt idx="57">
                  <c:v>8</c:v>
                </c:pt>
                <c:pt idx="58">
                  <c:v>9</c:v>
                </c:pt>
                <c:pt idx="59">
                  <c:v>10</c:v>
                </c:pt>
                <c:pt idx="60">
                  <c:v>1</c:v>
                </c:pt>
                <c:pt idx="61">
                  <c:v>2</c:v>
                </c:pt>
                <c:pt idx="62">
                  <c:v>3</c:v>
                </c:pt>
                <c:pt idx="63">
                  <c:v>4</c:v>
                </c:pt>
                <c:pt idx="64">
                  <c:v>5</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xVal>
          <c:yVal>
            <c:numRef>
              <c:f>Waffle!$K$4:$K$103</c:f>
              <c:numCache>
                <c:formatCode>General</c:formatCode>
                <c:ptCount val="100"/>
                <c:pt idx="0">
                  <c:v>1</c:v>
                </c:pt>
                <c:pt idx="1">
                  <c:v>1</c:v>
                </c:pt>
                <c:pt idx="2">
                  <c:v>1</c:v>
                </c:pt>
                <c:pt idx="3">
                  <c:v>1</c:v>
                </c:pt>
                <c:pt idx="4">
                  <c:v>1</c:v>
                </c:pt>
                <c:pt idx="5">
                  <c:v>1</c:v>
                </c:pt>
                <c:pt idx="6">
                  <c:v>1</c:v>
                </c:pt>
                <c:pt idx="7">
                  <c:v>1</c:v>
                </c:pt>
                <c:pt idx="8">
                  <c:v>1</c:v>
                </c:pt>
                <c:pt idx="9">
                  <c:v>1</c:v>
                </c:pt>
                <c:pt idx="10">
                  <c:v>2</c:v>
                </c:pt>
                <c:pt idx="11">
                  <c:v>2</c:v>
                </c:pt>
                <c:pt idx="12">
                  <c:v>2</c:v>
                </c:pt>
                <c:pt idx="13">
                  <c:v>2</c:v>
                </c:pt>
                <c:pt idx="14">
                  <c:v>2</c:v>
                </c:pt>
                <c:pt idx="15">
                  <c:v>2</c:v>
                </c:pt>
                <c:pt idx="16">
                  <c:v>2</c:v>
                </c:pt>
                <c:pt idx="17">
                  <c:v>2</c:v>
                </c:pt>
                <c:pt idx="18">
                  <c:v>2</c:v>
                </c:pt>
                <c:pt idx="19">
                  <c:v>2</c:v>
                </c:pt>
                <c:pt idx="20">
                  <c:v>3</c:v>
                </c:pt>
                <c:pt idx="21">
                  <c:v>3</c:v>
                </c:pt>
                <c:pt idx="22">
                  <c:v>3</c:v>
                </c:pt>
                <c:pt idx="23">
                  <c:v>3</c:v>
                </c:pt>
                <c:pt idx="24">
                  <c:v>3</c:v>
                </c:pt>
                <c:pt idx="25">
                  <c:v>3</c:v>
                </c:pt>
                <c:pt idx="26">
                  <c:v>3</c:v>
                </c:pt>
                <c:pt idx="27">
                  <c:v>3</c:v>
                </c:pt>
                <c:pt idx="28">
                  <c:v>3</c:v>
                </c:pt>
                <c:pt idx="29">
                  <c:v>3</c:v>
                </c:pt>
                <c:pt idx="30">
                  <c:v>4</c:v>
                </c:pt>
                <c:pt idx="31">
                  <c:v>4</c:v>
                </c:pt>
                <c:pt idx="32">
                  <c:v>4</c:v>
                </c:pt>
                <c:pt idx="33">
                  <c:v>4</c:v>
                </c:pt>
                <c:pt idx="34">
                  <c:v>4</c:v>
                </c:pt>
                <c:pt idx="35">
                  <c:v>4</c:v>
                </c:pt>
                <c:pt idx="36">
                  <c:v>4</c:v>
                </c:pt>
                <c:pt idx="37">
                  <c:v>4</c:v>
                </c:pt>
                <c:pt idx="38">
                  <c:v>4</c:v>
                </c:pt>
                <c:pt idx="39">
                  <c:v>4</c:v>
                </c:pt>
                <c:pt idx="40">
                  <c:v>5</c:v>
                </c:pt>
                <c:pt idx="41">
                  <c:v>5</c:v>
                </c:pt>
                <c:pt idx="42">
                  <c:v>5</c:v>
                </c:pt>
                <c:pt idx="43">
                  <c:v>5</c:v>
                </c:pt>
                <c:pt idx="44">
                  <c:v>5</c:v>
                </c:pt>
                <c:pt idx="45">
                  <c:v>5</c:v>
                </c:pt>
                <c:pt idx="46">
                  <c:v>5</c:v>
                </c:pt>
                <c:pt idx="47">
                  <c:v>5</c:v>
                </c:pt>
                <c:pt idx="48">
                  <c:v>5</c:v>
                </c:pt>
                <c:pt idx="49">
                  <c:v>5</c:v>
                </c:pt>
                <c:pt idx="50">
                  <c:v>6</c:v>
                </c:pt>
                <c:pt idx="51">
                  <c:v>6</c:v>
                </c:pt>
                <c:pt idx="52">
                  <c:v>6</c:v>
                </c:pt>
                <c:pt idx="53">
                  <c:v>6</c:v>
                </c:pt>
                <c:pt idx="54">
                  <c:v>6</c:v>
                </c:pt>
                <c:pt idx="55">
                  <c:v>6</c:v>
                </c:pt>
                <c:pt idx="56">
                  <c:v>6</c:v>
                </c:pt>
                <c:pt idx="57">
                  <c:v>6</c:v>
                </c:pt>
                <c:pt idx="58">
                  <c:v>6</c:v>
                </c:pt>
                <c:pt idx="59">
                  <c:v>6</c:v>
                </c:pt>
                <c:pt idx="60">
                  <c:v>7</c:v>
                </c:pt>
                <c:pt idx="61">
                  <c:v>7</c:v>
                </c:pt>
                <c:pt idx="62">
                  <c:v>7</c:v>
                </c:pt>
                <c:pt idx="63">
                  <c:v>7</c:v>
                </c:pt>
                <c:pt idx="64">
                  <c:v>7</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yVal>
          <c:smooth val="0"/>
          <c:extLst>
            <c:ext xmlns:c16="http://schemas.microsoft.com/office/drawing/2014/chart" uri="{C3380CC4-5D6E-409C-BE32-E72D297353CC}">
              <c16:uniqueId val="{00000001-A16A-4154-8D8D-B48FF6907B4C}"/>
            </c:ext>
          </c:extLst>
        </c:ser>
        <c:ser>
          <c:idx val="2"/>
          <c:order val="2"/>
          <c:tx>
            <c:strRef>
              <c:f>Waffle!$L$2</c:f>
              <c:strCache>
                <c:ptCount val="1"/>
                <c:pt idx="0">
                  <c:v>Marker</c:v>
                </c:pt>
              </c:strCache>
            </c:strRef>
          </c:tx>
          <c:spPr>
            <a:ln w="25400" cap="rnd">
              <a:noFill/>
              <a:round/>
            </a:ln>
            <a:effectLst/>
          </c:spPr>
          <c:marker>
            <c:symbol val="none"/>
          </c:marker>
          <c:dLbls>
            <c:dLbl>
              <c:idx val="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6A-4154-8D8D-B48FF6907B4C}"/>
                </c:ext>
              </c:extLst>
            </c:dLbl>
            <c:dLbl>
              <c:idx val="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6A-4154-8D8D-B48FF6907B4C}"/>
                </c:ext>
              </c:extLst>
            </c:dLbl>
            <c:dLbl>
              <c:idx val="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6A-4154-8D8D-B48FF6907B4C}"/>
                </c:ext>
              </c:extLst>
            </c:dLbl>
            <c:dLbl>
              <c:idx val="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6A-4154-8D8D-B48FF6907B4C}"/>
                </c:ext>
              </c:extLst>
            </c:dLbl>
            <c:dLbl>
              <c:idx val="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6A-4154-8D8D-B48FF6907B4C}"/>
                </c:ext>
              </c:extLst>
            </c:dLbl>
            <c:dLbl>
              <c:idx val="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6A-4154-8D8D-B48FF6907B4C}"/>
                </c:ext>
              </c:extLst>
            </c:dLbl>
            <c:dLbl>
              <c:idx val="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6A-4154-8D8D-B48FF6907B4C}"/>
                </c:ext>
              </c:extLst>
            </c:dLbl>
            <c:dLbl>
              <c:idx val="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6A-4154-8D8D-B48FF6907B4C}"/>
                </c:ext>
              </c:extLst>
            </c:dLbl>
            <c:dLbl>
              <c:idx val="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6A-4154-8D8D-B48FF6907B4C}"/>
                </c:ext>
              </c:extLst>
            </c:dLbl>
            <c:dLbl>
              <c:idx val="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6A-4154-8D8D-B48FF6907B4C}"/>
                </c:ext>
              </c:extLst>
            </c:dLbl>
            <c:dLbl>
              <c:idx val="1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6A-4154-8D8D-B48FF6907B4C}"/>
                </c:ext>
              </c:extLst>
            </c:dLbl>
            <c:dLbl>
              <c:idx val="1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6A-4154-8D8D-B48FF6907B4C}"/>
                </c:ext>
              </c:extLst>
            </c:dLbl>
            <c:dLbl>
              <c:idx val="1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6A-4154-8D8D-B48FF6907B4C}"/>
                </c:ext>
              </c:extLst>
            </c:dLbl>
            <c:dLbl>
              <c:idx val="1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6A-4154-8D8D-B48FF6907B4C}"/>
                </c:ext>
              </c:extLst>
            </c:dLbl>
            <c:dLbl>
              <c:idx val="1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6A-4154-8D8D-B48FF6907B4C}"/>
                </c:ext>
              </c:extLst>
            </c:dLbl>
            <c:dLbl>
              <c:idx val="1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6A-4154-8D8D-B48FF6907B4C}"/>
                </c:ext>
              </c:extLst>
            </c:dLbl>
            <c:dLbl>
              <c:idx val="1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6A-4154-8D8D-B48FF6907B4C}"/>
                </c:ext>
              </c:extLst>
            </c:dLbl>
            <c:dLbl>
              <c:idx val="1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6A-4154-8D8D-B48FF6907B4C}"/>
                </c:ext>
              </c:extLst>
            </c:dLbl>
            <c:dLbl>
              <c:idx val="1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6A-4154-8D8D-B48FF6907B4C}"/>
                </c:ext>
              </c:extLst>
            </c:dLbl>
            <c:dLbl>
              <c:idx val="1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6A-4154-8D8D-B48FF6907B4C}"/>
                </c:ext>
              </c:extLst>
            </c:dLbl>
            <c:dLbl>
              <c:idx val="2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6A-4154-8D8D-B48FF6907B4C}"/>
                </c:ext>
              </c:extLst>
            </c:dLbl>
            <c:dLbl>
              <c:idx val="2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6A-4154-8D8D-B48FF6907B4C}"/>
                </c:ext>
              </c:extLst>
            </c:dLbl>
            <c:dLbl>
              <c:idx val="2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16A-4154-8D8D-B48FF6907B4C}"/>
                </c:ext>
              </c:extLst>
            </c:dLbl>
            <c:dLbl>
              <c:idx val="2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16A-4154-8D8D-B48FF6907B4C}"/>
                </c:ext>
              </c:extLst>
            </c:dLbl>
            <c:dLbl>
              <c:idx val="2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16A-4154-8D8D-B48FF6907B4C}"/>
                </c:ext>
              </c:extLst>
            </c:dLbl>
            <c:dLbl>
              <c:idx val="2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16A-4154-8D8D-B48FF6907B4C}"/>
                </c:ext>
              </c:extLst>
            </c:dLbl>
            <c:dLbl>
              <c:idx val="2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16A-4154-8D8D-B48FF6907B4C}"/>
                </c:ext>
              </c:extLst>
            </c:dLbl>
            <c:dLbl>
              <c:idx val="2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16A-4154-8D8D-B48FF6907B4C}"/>
                </c:ext>
              </c:extLst>
            </c:dLbl>
            <c:dLbl>
              <c:idx val="2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16A-4154-8D8D-B48FF6907B4C}"/>
                </c:ext>
              </c:extLst>
            </c:dLbl>
            <c:dLbl>
              <c:idx val="2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16A-4154-8D8D-B48FF6907B4C}"/>
                </c:ext>
              </c:extLst>
            </c:dLbl>
            <c:dLbl>
              <c:idx val="3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16A-4154-8D8D-B48FF6907B4C}"/>
                </c:ext>
              </c:extLst>
            </c:dLbl>
            <c:dLbl>
              <c:idx val="3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16A-4154-8D8D-B48FF6907B4C}"/>
                </c:ext>
              </c:extLst>
            </c:dLbl>
            <c:dLbl>
              <c:idx val="3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16A-4154-8D8D-B48FF6907B4C}"/>
                </c:ext>
              </c:extLst>
            </c:dLbl>
            <c:dLbl>
              <c:idx val="3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16A-4154-8D8D-B48FF6907B4C}"/>
                </c:ext>
              </c:extLst>
            </c:dLbl>
            <c:dLbl>
              <c:idx val="3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16A-4154-8D8D-B48FF6907B4C}"/>
                </c:ext>
              </c:extLst>
            </c:dLbl>
            <c:dLbl>
              <c:idx val="3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16A-4154-8D8D-B48FF6907B4C}"/>
                </c:ext>
              </c:extLst>
            </c:dLbl>
            <c:dLbl>
              <c:idx val="3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16A-4154-8D8D-B48FF6907B4C}"/>
                </c:ext>
              </c:extLst>
            </c:dLbl>
            <c:dLbl>
              <c:idx val="3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16A-4154-8D8D-B48FF6907B4C}"/>
                </c:ext>
              </c:extLst>
            </c:dLbl>
            <c:dLbl>
              <c:idx val="3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16A-4154-8D8D-B48FF6907B4C}"/>
                </c:ext>
              </c:extLst>
            </c:dLbl>
            <c:dLbl>
              <c:idx val="3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16A-4154-8D8D-B48FF6907B4C}"/>
                </c:ext>
              </c:extLst>
            </c:dLbl>
            <c:dLbl>
              <c:idx val="4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16A-4154-8D8D-B48FF6907B4C}"/>
                </c:ext>
              </c:extLst>
            </c:dLbl>
            <c:dLbl>
              <c:idx val="4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16A-4154-8D8D-B48FF6907B4C}"/>
                </c:ext>
              </c:extLst>
            </c:dLbl>
            <c:dLbl>
              <c:idx val="4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16A-4154-8D8D-B48FF6907B4C}"/>
                </c:ext>
              </c:extLst>
            </c:dLbl>
            <c:dLbl>
              <c:idx val="4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16A-4154-8D8D-B48FF6907B4C}"/>
                </c:ext>
              </c:extLst>
            </c:dLbl>
            <c:dLbl>
              <c:idx val="4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16A-4154-8D8D-B48FF6907B4C}"/>
                </c:ext>
              </c:extLst>
            </c:dLbl>
            <c:dLbl>
              <c:idx val="4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16A-4154-8D8D-B48FF6907B4C}"/>
                </c:ext>
              </c:extLst>
            </c:dLbl>
            <c:dLbl>
              <c:idx val="4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16A-4154-8D8D-B48FF6907B4C}"/>
                </c:ext>
              </c:extLst>
            </c:dLbl>
            <c:dLbl>
              <c:idx val="4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16A-4154-8D8D-B48FF6907B4C}"/>
                </c:ext>
              </c:extLst>
            </c:dLbl>
            <c:dLbl>
              <c:idx val="4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16A-4154-8D8D-B48FF6907B4C}"/>
                </c:ext>
              </c:extLst>
            </c:dLbl>
            <c:dLbl>
              <c:idx val="4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16A-4154-8D8D-B48FF6907B4C}"/>
                </c:ext>
              </c:extLst>
            </c:dLbl>
            <c:dLbl>
              <c:idx val="5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16A-4154-8D8D-B48FF6907B4C}"/>
                </c:ext>
              </c:extLst>
            </c:dLbl>
            <c:dLbl>
              <c:idx val="5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16A-4154-8D8D-B48FF6907B4C}"/>
                </c:ext>
              </c:extLst>
            </c:dLbl>
            <c:dLbl>
              <c:idx val="5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16A-4154-8D8D-B48FF6907B4C}"/>
                </c:ext>
              </c:extLst>
            </c:dLbl>
            <c:dLbl>
              <c:idx val="5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16A-4154-8D8D-B48FF6907B4C}"/>
                </c:ext>
              </c:extLst>
            </c:dLbl>
            <c:dLbl>
              <c:idx val="5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16A-4154-8D8D-B48FF6907B4C}"/>
                </c:ext>
              </c:extLst>
            </c:dLbl>
            <c:dLbl>
              <c:idx val="5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16A-4154-8D8D-B48FF6907B4C}"/>
                </c:ext>
              </c:extLst>
            </c:dLbl>
            <c:dLbl>
              <c:idx val="5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16A-4154-8D8D-B48FF6907B4C}"/>
                </c:ext>
              </c:extLst>
            </c:dLbl>
            <c:dLbl>
              <c:idx val="5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16A-4154-8D8D-B48FF6907B4C}"/>
                </c:ext>
              </c:extLst>
            </c:dLbl>
            <c:dLbl>
              <c:idx val="5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16A-4154-8D8D-B48FF6907B4C}"/>
                </c:ext>
              </c:extLst>
            </c:dLbl>
            <c:dLbl>
              <c:idx val="5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16A-4154-8D8D-B48FF6907B4C}"/>
                </c:ext>
              </c:extLst>
            </c:dLbl>
            <c:dLbl>
              <c:idx val="6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16A-4154-8D8D-B48FF6907B4C}"/>
                </c:ext>
              </c:extLst>
            </c:dLbl>
            <c:dLbl>
              <c:idx val="6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16A-4154-8D8D-B48FF6907B4C}"/>
                </c:ext>
              </c:extLst>
            </c:dLbl>
            <c:dLbl>
              <c:idx val="6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16A-4154-8D8D-B48FF6907B4C}"/>
                </c:ext>
              </c:extLst>
            </c:dLbl>
            <c:dLbl>
              <c:idx val="6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16A-4154-8D8D-B48FF6907B4C}"/>
                </c:ext>
              </c:extLst>
            </c:dLbl>
            <c:dLbl>
              <c:idx val="6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16A-4154-8D8D-B48FF6907B4C}"/>
                </c:ext>
              </c:extLst>
            </c:dLbl>
            <c:dLbl>
              <c:idx val="6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16A-4154-8D8D-B48FF6907B4C}"/>
                </c:ext>
              </c:extLst>
            </c:dLbl>
            <c:dLbl>
              <c:idx val="6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16A-4154-8D8D-B48FF6907B4C}"/>
                </c:ext>
              </c:extLst>
            </c:dLbl>
            <c:dLbl>
              <c:idx val="6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16A-4154-8D8D-B48FF6907B4C}"/>
                </c:ext>
              </c:extLst>
            </c:dLbl>
            <c:dLbl>
              <c:idx val="6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16A-4154-8D8D-B48FF6907B4C}"/>
                </c:ext>
              </c:extLst>
            </c:dLbl>
            <c:dLbl>
              <c:idx val="69"/>
              <c:tx>
                <c:rich>
                  <a:bodyPr/>
                  <a:lstStyle/>
                  <a:p>
                    <a:fld id="{A016DC14-EA8A-46BA-AB58-4439F7CBB2A6}"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7-A16A-4154-8D8D-B48FF6907B4C}"/>
                </c:ext>
              </c:extLst>
            </c:dLbl>
            <c:dLbl>
              <c:idx val="7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16A-4154-8D8D-B48FF6907B4C}"/>
                </c:ext>
              </c:extLst>
            </c:dLbl>
            <c:dLbl>
              <c:idx val="7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16A-4154-8D8D-B48FF6907B4C}"/>
                </c:ext>
              </c:extLst>
            </c:dLbl>
            <c:dLbl>
              <c:idx val="7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16A-4154-8D8D-B48FF6907B4C}"/>
                </c:ext>
              </c:extLst>
            </c:dLbl>
            <c:dLbl>
              <c:idx val="7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16A-4154-8D8D-B48FF6907B4C}"/>
                </c:ext>
              </c:extLst>
            </c:dLbl>
            <c:dLbl>
              <c:idx val="7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16A-4154-8D8D-B48FF6907B4C}"/>
                </c:ext>
              </c:extLst>
            </c:dLbl>
            <c:dLbl>
              <c:idx val="7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16A-4154-8D8D-B48FF6907B4C}"/>
                </c:ext>
              </c:extLst>
            </c:dLbl>
            <c:dLbl>
              <c:idx val="7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16A-4154-8D8D-B48FF6907B4C}"/>
                </c:ext>
              </c:extLst>
            </c:dLbl>
            <c:dLbl>
              <c:idx val="7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16A-4154-8D8D-B48FF6907B4C}"/>
                </c:ext>
              </c:extLst>
            </c:dLbl>
            <c:dLbl>
              <c:idx val="7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16A-4154-8D8D-B48FF6907B4C}"/>
                </c:ext>
              </c:extLst>
            </c:dLbl>
            <c:dLbl>
              <c:idx val="7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16A-4154-8D8D-B48FF6907B4C}"/>
                </c:ext>
              </c:extLst>
            </c:dLbl>
            <c:dLbl>
              <c:idx val="8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16A-4154-8D8D-B48FF6907B4C}"/>
                </c:ext>
              </c:extLst>
            </c:dLbl>
            <c:dLbl>
              <c:idx val="8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16A-4154-8D8D-B48FF6907B4C}"/>
                </c:ext>
              </c:extLst>
            </c:dLbl>
            <c:dLbl>
              <c:idx val="8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16A-4154-8D8D-B48FF6907B4C}"/>
                </c:ext>
              </c:extLst>
            </c:dLbl>
            <c:dLbl>
              <c:idx val="8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16A-4154-8D8D-B48FF6907B4C}"/>
                </c:ext>
              </c:extLst>
            </c:dLbl>
            <c:dLbl>
              <c:idx val="8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16A-4154-8D8D-B48FF6907B4C}"/>
                </c:ext>
              </c:extLst>
            </c:dLbl>
            <c:dLbl>
              <c:idx val="8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16A-4154-8D8D-B48FF6907B4C}"/>
                </c:ext>
              </c:extLst>
            </c:dLbl>
            <c:dLbl>
              <c:idx val="8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16A-4154-8D8D-B48FF6907B4C}"/>
                </c:ext>
              </c:extLst>
            </c:dLbl>
            <c:dLbl>
              <c:idx val="8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16A-4154-8D8D-B48FF6907B4C}"/>
                </c:ext>
              </c:extLst>
            </c:dLbl>
            <c:dLbl>
              <c:idx val="8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16A-4154-8D8D-B48FF6907B4C}"/>
                </c:ext>
              </c:extLst>
            </c:dLbl>
            <c:dLbl>
              <c:idx val="8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16A-4154-8D8D-B48FF6907B4C}"/>
                </c:ext>
              </c:extLst>
            </c:dLbl>
            <c:dLbl>
              <c:idx val="9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16A-4154-8D8D-B48FF6907B4C}"/>
                </c:ext>
              </c:extLst>
            </c:dLbl>
            <c:dLbl>
              <c:idx val="9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16A-4154-8D8D-B48FF6907B4C}"/>
                </c:ext>
              </c:extLst>
            </c:dLbl>
            <c:dLbl>
              <c:idx val="9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16A-4154-8D8D-B48FF6907B4C}"/>
                </c:ext>
              </c:extLst>
            </c:dLbl>
            <c:dLbl>
              <c:idx val="9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16A-4154-8D8D-B48FF6907B4C}"/>
                </c:ext>
              </c:extLst>
            </c:dLbl>
            <c:dLbl>
              <c:idx val="9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16A-4154-8D8D-B48FF6907B4C}"/>
                </c:ext>
              </c:extLst>
            </c:dLbl>
            <c:dLbl>
              <c:idx val="9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1-A16A-4154-8D8D-B48FF6907B4C}"/>
                </c:ext>
              </c:extLst>
            </c:dLbl>
            <c:dLbl>
              <c:idx val="9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2-A16A-4154-8D8D-B48FF6907B4C}"/>
                </c:ext>
              </c:extLst>
            </c:dLbl>
            <c:dLbl>
              <c:idx val="9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3-A16A-4154-8D8D-B48FF6907B4C}"/>
                </c:ext>
              </c:extLst>
            </c:dLbl>
            <c:dLbl>
              <c:idx val="9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4-A16A-4154-8D8D-B48FF6907B4C}"/>
                </c:ext>
              </c:extLst>
            </c:dLbl>
            <c:dLbl>
              <c:idx val="9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5-A16A-4154-8D8D-B48FF6907B4C}"/>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rgbClr val="FF3399"/>
                    </a:solidFill>
                    <a:latin typeface="Roboto Medium" panose="02000000000000000000" pitchFamily="2" charset="0"/>
                    <a:ea typeface="Roboto Medium" panose="02000000000000000000" pitchFamily="2" charset="0"/>
                    <a:cs typeface="+mn-cs"/>
                  </a:defRPr>
                </a:pPr>
                <a:endParaRPr lang="en-US"/>
              </a:p>
            </c:txPr>
            <c:dLblPos val="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Waffle!$L$4:$L$103</c:f>
              <c:numCache>
                <c:formatCode>General</c:formatCod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10</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xVal>
          <c:yVal>
            <c:numRef>
              <c:f>Waffle!$M$4:$M$103</c:f>
              <c:numCache>
                <c:formatCode>General</c:formatCod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7</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yVal>
          <c:smooth val="0"/>
          <c:extLst>
            <c:ext xmlns:c15="http://schemas.microsoft.com/office/drawing/2012/chart" uri="{02D57815-91ED-43cb-92C2-25804820EDAC}">
              <c15:datalabelsRange>
                <c15:f>Waffle!$N$4:$N$103</c15:f>
                <c15:dlblRangeCach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65%</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15:dlblRangeCache>
              </c15:datalabelsRange>
            </c:ext>
            <c:ext xmlns:c16="http://schemas.microsoft.com/office/drawing/2014/chart" uri="{C3380CC4-5D6E-409C-BE32-E72D297353CC}">
              <c16:uniqueId val="{00000066-A16A-4154-8D8D-B48FF6907B4C}"/>
            </c:ext>
          </c:extLst>
        </c:ser>
        <c:dLbls>
          <c:showLegendKey val="0"/>
          <c:showVal val="0"/>
          <c:showCatName val="0"/>
          <c:showSerName val="0"/>
          <c:showPercent val="0"/>
          <c:showBubbleSize val="0"/>
        </c:dLbls>
        <c:axId val="2094569183"/>
        <c:axId val="2094562463"/>
      </c:scatterChart>
      <c:valAx>
        <c:axId val="2094569183"/>
        <c:scaling>
          <c:orientation val="minMax"/>
          <c:max val="10"/>
        </c:scaling>
        <c:delete val="1"/>
        <c:axPos val="b"/>
        <c:numFmt formatCode="General" sourceLinked="1"/>
        <c:majorTickMark val="out"/>
        <c:minorTickMark val="none"/>
        <c:tickLblPos val="nextTo"/>
        <c:crossAx val="2094562463"/>
        <c:crosses val="autoZero"/>
        <c:crossBetween val="midCat"/>
      </c:valAx>
      <c:valAx>
        <c:axId val="2094562463"/>
        <c:scaling>
          <c:orientation val="minMax"/>
          <c:max val="10"/>
        </c:scaling>
        <c:delete val="1"/>
        <c:axPos val="l"/>
        <c:numFmt formatCode="General" sourceLinked="1"/>
        <c:majorTickMark val="out"/>
        <c:minorTickMark val="none"/>
        <c:tickLblPos val="nextTo"/>
        <c:crossAx val="2094569183"/>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bg1"/>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en-US" sz="1000">
                <a:latin typeface="Roboto" panose="02000000000000000000" pitchFamily="2" charset="0"/>
                <a:ea typeface="Roboto" panose="02000000000000000000" pitchFamily="2" charset="0"/>
              </a:rPr>
              <a:t>June 2023</a:t>
            </a:r>
          </a:p>
        </c:rich>
      </c:tx>
      <c:layout>
        <c:manualLayout>
          <c:xMode val="edge"/>
          <c:yMode val="edge"/>
          <c:x val="0.3636792761391287"/>
          <c:y val="3.4482758620689655E-2"/>
        </c:manualLayout>
      </c:layout>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en-US"/>
        </a:p>
      </c:txPr>
    </c:title>
    <c:autoTitleDeleted val="0"/>
    <c:plotArea>
      <c:layout>
        <c:manualLayout>
          <c:layoutTarget val="inner"/>
          <c:xMode val="edge"/>
          <c:yMode val="edge"/>
          <c:x val="3.7870827199954368E-2"/>
          <c:y val="0.2463462756810571"/>
          <c:w val="0.91624047713588097"/>
          <c:h val="0.73435695538057744"/>
        </c:manualLayout>
      </c:layout>
      <c:barChart>
        <c:barDir val="col"/>
        <c:grouping val="clustered"/>
        <c:varyColors val="0"/>
        <c:ser>
          <c:idx val="2"/>
          <c:order val="2"/>
          <c:tx>
            <c:strRef>
              <c:f>Calendar!$AD$3</c:f>
              <c:strCache>
                <c:ptCount val="1"/>
                <c:pt idx="0">
                  <c:v>Day</c:v>
                </c:pt>
              </c:strCache>
            </c:strRef>
          </c:tx>
          <c:spPr>
            <a:solidFill>
              <a:schemeClr val="accent3"/>
            </a:solidFill>
            <a:ln>
              <a:noFill/>
            </a:ln>
            <a:effectLst/>
          </c:spPr>
          <c:invertIfNegative val="0"/>
          <c:cat>
            <c:strRef>
              <c:f>Calendar!$AD$4:$AD$10</c:f>
              <c:strCache>
                <c:ptCount val="7"/>
                <c:pt idx="0">
                  <c:v>S</c:v>
                </c:pt>
                <c:pt idx="1">
                  <c:v>M</c:v>
                </c:pt>
                <c:pt idx="2">
                  <c:v>T</c:v>
                </c:pt>
                <c:pt idx="3">
                  <c:v>W</c:v>
                </c:pt>
                <c:pt idx="4">
                  <c:v>T</c:v>
                </c:pt>
                <c:pt idx="5">
                  <c:v>F</c:v>
                </c:pt>
                <c:pt idx="6">
                  <c:v>S</c:v>
                </c:pt>
              </c:strCache>
            </c:strRef>
          </c:cat>
          <c:val>
            <c:numRef>
              <c:f>Calendar!$AE$4:$AE$10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FF28-4E0C-A144-A9CF1F1361EF}"/>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Calendar!$I$2</c:f>
              <c:strCache>
                <c:ptCount val="1"/>
                <c:pt idx="0">
                  <c:v>Current Month</c:v>
                </c:pt>
              </c:strCache>
            </c:strRef>
          </c:tx>
          <c:spPr>
            <a:ln w="25400" cap="rnd">
              <a:noFill/>
              <a:round/>
            </a:ln>
            <a:effectLst/>
          </c:spPr>
          <c:marker>
            <c:symbol val="circle"/>
            <c:size val="19"/>
            <c:spPr>
              <a:solidFill>
                <a:schemeClr val="bg1">
                  <a:lumMod val="85000"/>
                </a:schemeClr>
              </a:solidFill>
              <a:ln w="9525">
                <a:noFill/>
              </a:ln>
              <a:effectLst/>
            </c:spPr>
          </c:marker>
          <c:dLbls>
            <c:dLbl>
              <c:idx val="0"/>
              <c:tx>
                <c:rich>
                  <a:bodyPr/>
                  <a:lstStyle/>
                  <a:p>
                    <a:fld id="{5740ED27-2238-4B56-902A-73316777D2A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FF28-4E0C-A144-A9CF1F1361EF}"/>
                </c:ext>
              </c:extLst>
            </c:dLbl>
            <c:dLbl>
              <c:idx val="1"/>
              <c:tx>
                <c:rich>
                  <a:bodyPr/>
                  <a:lstStyle/>
                  <a:p>
                    <a:fld id="{3E6EAAB6-EFA3-4839-B161-79E629F713C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FF28-4E0C-A144-A9CF1F1361EF}"/>
                </c:ext>
              </c:extLst>
            </c:dLbl>
            <c:dLbl>
              <c:idx val="2"/>
              <c:tx>
                <c:rich>
                  <a:bodyPr/>
                  <a:lstStyle/>
                  <a:p>
                    <a:fld id="{CEA9364E-7940-41E0-84F7-21CCD6D65BD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FF28-4E0C-A144-A9CF1F1361EF}"/>
                </c:ext>
              </c:extLst>
            </c:dLbl>
            <c:dLbl>
              <c:idx val="3"/>
              <c:tx>
                <c:rich>
                  <a:bodyPr/>
                  <a:lstStyle/>
                  <a:p>
                    <a:fld id="{92A3C23B-73F6-40C8-B019-787FDEC9983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FF28-4E0C-A144-A9CF1F1361EF}"/>
                </c:ext>
              </c:extLst>
            </c:dLbl>
            <c:dLbl>
              <c:idx val="4"/>
              <c:tx>
                <c:rich>
                  <a:bodyPr/>
                  <a:lstStyle/>
                  <a:p>
                    <a:fld id="{5C718A71-1A49-47F2-97D6-4606E58D2E1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FF28-4E0C-A144-A9CF1F1361EF}"/>
                </c:ext>
              </c:extLst>
            </c:dLbl>
            <c:dLbl>
              <c:idx val="5"/>
              <c:tx>
                <c:rich>
                  <a:bodyPr/>
                  <a:lstStyle/>
                  <a:p>
                    <a:fld id="{E9342D69-14C2-43CD-B4FD-21EDF15FDFC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FF28-4E0C-A144-A9CF1F1361EF}"/>
                </c:ext>
              </c:extLst>
            </c:dLbl>
            <c:dLbl>
              <c:idx val="6"/>
              <c:tx>
                <c:rich>
                  <a:bodyPr/>
                  <a:lstStyle/>
                  <a:p>
                    <a:fld id="{609BEF62-428B-4419-9F29-9A0087DE738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FF28-4E0C-A144-A9CF1F1361EF}"/>
                </c:ext>
              </c:extLst>
            </c:dLbl>
            <c:dLbl>
              <c:idx val="7"/>
              <c:tx>
                <c:rich>
                  <a:bodyPr/>
                  <a:lstStyle/>
                  <a:p>
                    <a:fld id="{BF77607B-8891-4BC9-82C6-6BE5FC7E140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FF28-4E0C-A144-A9CF1F1361EF}"/>
                </c:ext>
              </c:extLst>
            </c:dLbl>
            <c:dLbl>
              <c:idx val="8"/>
              <c:tx>
                <c:rich>
                  <a:bodyPr/>
                  <a:lstStyle/>
                  <a:p>
                    <a:fld id="{70BD1311-1FFC-4538-8C1F-DF1D928A75C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FF28-4E0C-A144-A9CF1F1361EF}"/>
                </c:ext>
              </c:extLst>
            </c:dLbl>
            <c:dLbl>
              <c:idx val="9"/>
              <c:tx>
                <c:rich>
                  <a:bodyPr/>
                  <a:lstStyle/>
                  <a:p>
                    <a:fld id="{DA721049-321F-4E86-943F-27EE8127C06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FF28-4E0C-A144-A9CF1F1361EF}"/>
                </c:ext>
              </c:extLst>
            </c:dLbl>
            <c:dLbl>
              <c:idx val="10"/>
              <c:tx>
                <c:rich>
                  <a:bodyPr/>
                  <a:lstStyle/>
                  <a:p>
                    <a:fld id="{D4CB2C4A-96A7-4F8B-B14B-1BE64635A31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FF28-4E0C-A144-A9CF1F1361EF}"/>
                </c:ext>
              </c:extLst>
            </c:dLbl>
            <c:dLbl>
              <c:idx val="11"/>
              <c:tx>
                <c:rich>
                  <a:bodyPr/>
                  <a:lstStyle/>
                  <a:p>
                    <a:fld id="{6F701892-0C00-40FE-85FC-59BD58FF3CD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FF28-4E0C-A144-A9CF1F1361EF}"/>
                </c:ext>
              </c:extLst>
            </c:dLbl>
            <c:dLbl>
              <c:idx val="12"/>
              <c:tx>
                <c:rich>
                  <a:bodyPr/>
                  <a:lstStyle/>
                  <a:p>
                    <a:fld id="{E280C18E-2F0E-4548-989E-CE93647237A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FF28-4E0C-A144-A9CF1F1361EF}"/>
                </c:ext>
              </c:extLst>
            </c:dLbl>
            <c:dLbl>
              <c:idx val="13"/>
              <c:tx>
                <c:rich>
                  <a:bodyPr/>
                  <a:lstStyle/>
                  <a:p>
                    <a:fld id="{722C6687-A2EA-4D79-91DC-EB26FA5E541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FF28-4E0C-A144-A9CF1F1361EF}"/>
                </c:ext>
              </c:extLst>
            </c:dLbl>
            <c:dLbl>
              <c:idx val="14"/>
              <c:tx>
                <c:rich>
                  <a:bodyPr/>
                  <a:lstStyle/>
                  <a:p>
                    <a:fld id="{FAB2D7C4-F9EC-4C81-8A60-827988B4AB9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FF28-4E0C-A144-A9CF1F1361EF}"/>
                </c:ext>
              </c:extLst>
            </c:dLbl>
            <c:dLbl>
              <c:idx val="15"/>
              <c:tx>
                <c:rich>
                  <a:bodyPr/>
                  <a:lstStyle/>
                  <a:p>
                    <a:fld id="{971A2C62-826E-49C7-A7B6-BFE11ADDEF8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FF28-4E0C-A144-A9CF1F1361EF}"/>
                </c:ext>
              </c:extLst>
            </c:dLbl>
            <c:dLbl>
              <c:idx val="16"/>
              <c:tx>
                <c:rich>
                  <a:bodyPr/>
                  <a:lstStyle/>
                  <a:p>
                    <a:fld id="{8C340619-8893-4D54-B4AC-7D91B466D7E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FF28-4E0C-A144-A9CF1F1361EF}"/>
                </c:ext>
              </c:extLst>
            </c:dLbl>
            <c:dLbl>
              <c:idx val="17"/>
              <c:tx>
                <c:rich>
                  <a:bodyPr/>
                  <a:lstStyle/>
                  <a:p>
                    <a:fld id="{8BB7DB07-BF82-4951-8E93-1914FEF8A01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FF28-4E0C-A144-A9CF1F1361EF}"/>
                </c:ext>
              </c:extLst>
            </c:dLbl>
            <c:dLbl>
              <c:idx val="18"/>
              <c:tx>
                <c:rich>
                  <a:bodyPr/>
                  <a:lstStyle/>
                  <a:p>
                    <a:fld id="{E699B9FA-FDCC-4573-AD49-25B21823DCC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FF28-4E0C-A144-A9CF1F1361EF}"/>
                </c:ext>
              </c:extLst>
            </c:dLbl>
            <c:dLbl>
              <c:idx val="19"/>
              <c:tx>
                <c:rich>
                  <a:bodyPr/>
                  <a:lstStyle/>
                  <a:p>
                    <a:fld id="{E2D796D1-CA56-485F-940F-8E07E6E309C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FF28-4E0C-A144-A9CF1F1361EF}"/>
                </c:ext>
              </c:extLst>
            </c:dLbl>
            <c:dLbl>
              <c:idx val="20"/>
              <c:tx>
                <c:rich>
                  <a:bodyPr/>
                  <a:lstStyle/>
                  <a:p>
                    <a:fld id="{C071B084-FD24-460A-9158-0D37AEC2C69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FF28-4E0C-A144-A9CF1F1361EF}"/>
                </c:ext>
              </c:extLst>
            </c:dLbl>
            <c:dLbl>
              <c:idx val="21"/>
              <c:tx>
                <c:rich>
                  <a:bodyPr/>
                  <a:lstStyle/>
                  <a:p>
                    <a:fld id="{A1F989A5-C5A5-4DA0-BCEC-00082E40EE1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FF28-4E0C-A144-A9CF1F1361EF}"/>
                </c:ext>
              </c:extLst>
            </c:dLbl>
            <c:dLbl>
              <c:idx val="22"/>
              <c:tx>
                <c:rich>
                  <a:bodyPr/>
                  <a:lstStyle/>
                  <a:p>
                    <a:fld id="{9EE85422-F69F-4A0A-BDE1-6A0911F54BA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FF28-4E0C-A144-A9CF1F1361EF}"/>
                </c:ext>
              </c:extLst>
            </c:dLbl>
            <c:dLbl>
              <c:idx val="23"/>
              <c:tx>
                <c:rich>
                  <a:bodyPr/>
                  <a:lstStyle/>
                  <a:p>
                    <a:fld id="{BFD72CA6-4DB3-478D-AE24-BB4F30C53D8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FF28-4E0C-A144-A9CF1F1361EF}"/>
                </c:ext>
              </c:extLst>
            </c:dLbl>
            <c:dLbl>
              <c:idx val="24"/>
              <c:tx>
                <c:rich>
                  <a:bodyPr/>
                  <a:lstStyle/>
                  <a:p>
                    <a:fld id="{4E2A7CD9-7805-4C27-8A1B-5785F2C28FC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FF28-4E0C-A144-A9CF1F1361EF}"/>
                </c:ext>
              </c:extLst>
            </c:dLbl>
            <c:dLbl>
              <c:idx val="25"/>
              <c:tx>
                <c:rich>
                  <a:bodyPr/>
                  <a:lstStyle/>
                  <a:p>
                    <a:fld id="{1F0780D0-9E71-4F7A-B386-D94EB5F1E7F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FF28-4E0C-A144-A9CF1F1361EF}"/>
                </c:ext>
              </c:extLst>
            </c:dLbl>
            <c:dLbl>
              <c:idx val="26"/>
              <c:tx>
                <c:rich>
                  <a:bodyPr/>
                  <a:lstStyle/>
                  <a:p>
                    <a:fld id="{7FF2FEA5-A378-406B-8F2B-131F996A79C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FF28-4E0C-A144-A9CF1F1361EF}"/>
                </c:ext>
              </c:extLst>
            </c:dLbl>
            <c:dLbl>
              <c:idx val="27"/>
              <c:tx>
                <c:rich>
                  <a:bodyPr/>
                  <a:lstStyle/>
                  <a:p>
                    <a:fld id="{48B2EC2B-31F6-4D7C-80E6-4A44404B649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FF28-4E0C-A144-A9CF1F1361EF}"/>
                </c:ext>
              </c:extLst>
            </c:dLbl>
            <c:dLbl>
              <c:idx val="28"/>
              <c:tx>
                <c:rich>
                  <a:bodyPr/>
                  <a:lstStyle/>
                  <a:p>
                    <a:fld id="{4567D847-B80C-4FAE-94DC-1B81A5D6022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FF28-4E0C-A144-A9CF1F1361EF}"/>
                </c:ext>
              </c:extLst>
            </c:dLbl>
            <c:dLbl>
              <c:idx val="29"/>
              <c:tx>
                <c:rich>
                  <a:bodyPr/>
                  <a:lstStyle/>
                  <a:p>
                    <a:fld id="{DC39A0B5-FC30-42BD-956F-342E6B3F688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FF28-4E0C-A144-A9CF1F1361EF}"/>
                </c:ext>
              </c:extLst>
            </c:dLbl>
            <c:dLbl>
              <c:idx val="30"/>
              <c:tx>
                <c:rich>
                  <a:bodyPr/>
                  <a:lstStyle/>
                  <a:p>
                    <a:fld id="{7511B177-7CCA-4965-BAD9-9DD64E46446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FF28-4E0C-A144-A9CF1F1361EF}"/>
                </c:ext>
              </c:extLst>
            </c:dLbl>
            <c:dLbl>
              <c:idx val="31"/>
              <c:tx>
                <c:rich>
                  <a:bodyPr/>
                  <a:lstStyle/>
                  <a:p>
                    <a:fld id="{A94E4F66-F936-4D13-93C4-40745349452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FF28-4E0C-A144-A9CF1F1361EF}"/>
                </c:ext>
              </c:extLst>
            </c:dLbl>
            <c:dLbl>
              <c:idx val="32"/>
              <c:tx>
                <c:rich>
                  <a:bodyPr/>
                  <a:lstStyle/>
                  <a:p>
                    <a:fld id="{ED3EE52E-9F15-4638-9309-29FC628A04D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FF28-4E0C-A144-A9CF1F1361EF}"/>
                </c:ext>
              </c:extLst>
            </c:dLbl>
            <c:dLbl>
              <c:idx val="33"/>
              <c:tx>
                <c:rich>
                  <a:bodyPr/>
                  <a:lstStyle/>
                  <a:p>
                    <a:fld id="{C6341010-5D2F-4A7A-80DE-76675C8067B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FF28-4E0C-A144-A9CF1F1361EF}"/>
                </c:ext>
              </c:extLst>
            </c:dLbl>
            <c:dLbl>
              <c:idx val="34"/>
              <c:tx>
                <c:rich>
                  <a:bodyPr/>
                  <a:lstStyle/>
                  <a:p>
                    <a:fld id="{C40A8C05-3211-4C97-9C97-66D9FCC284A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FF28-4E0C-A144-A9CF1F1361EF}"/>
                </c:ext>
              </c:extLst>
            </c:dLbl>
            <c:dLbl>
              <c:idx val="35"/>
              <c:tx>
                <c:rich>
                  <a:bodyPr/>
                  <a:lstStyle/>
                  <a:p>
                    <a:fld id="{A7BAFB39-92D7-4936-8639-B00BC46131A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FF28-4E0C-A144-A9CF1F1361EF}"/>
                </c:ext>
              </c:extLst>
            </c:dLbl>
            <c:dLbl>
              <c:idx val="36"/>
              <c:tx>
                <c:rich>
                  <a:bodyPr/>
                  <a:lstStyle/>
                  <a:p>
                    <a:fld id="{8389BB7E-4A35-462F-984B-9F8886B8EA5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FF28-4E0C-A144-A9CF1F1361EF}"/>
                </c:ext>
              </c:extLst>
            </c:dLbl>
            <c:dLbl>
              <c:idx val="37"/>
              <c:tx>
                <c:rich>
                  <a:bodyPr/>
                  <a:lstStyle/>
                  <a:p>
                    <a:fld id="{78A09AB4-AF52-4783-B0D9-856FF67EDE9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FF28-4E0C-A144-A9CF1F1361EF}"/>
                </c:ext>
              </c:extLst>
            </c:dLbl>
            <c:dLbl>
              <c:idx val="38"/>
              <c:tx>
                <c:rich>
                  <a:bodyPr/>
                  <a:lstStyle/>
                  <a:p>
                    <a:fld id="{2BF2A793-56F3-41C9-AFFC-31C91C7C258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FF28-4E0C-A144-A9CF1F1361EF}"/>
                </c:ext>
              </c:extLst>
            </c:dLbl>
            <c:dLbl>
              <c:idx val="39"/>
              <c:tx>
                <c:rich>
                  <a:bodyPr/>
                  <a:lstStyle/>
                  <a:p>
                    <a:fld id="{D68943F3-BD38-41CA-A847-41AF1D0423D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FF28-4E0C-A144-A9CF1F1361EF}"/>
                </c:ext>
              </c:extLst>
            </c:dLbl>
            <c:dLbl>
              <c:idx val="40"/>
              <c:tx>
                <c:rich>
                  <a:bodyPr/>
                  <a:lstStyle/>
                  <a:p>
                    <a:fld id="{ED9B75E7-8E9E-4D88-8590-9D2F79702A0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FF28-4E0C-A144-A9CF1F1361EF}"/>
                </c:ext>
              </c:extLst>
            </c:dLbl>
            <c:dLbl>
              <c:idx val="41"/>
              <c:tx>
                <c:rich>
                  <a:bodyPr/>
                  <a:lstStyle/>
                  <a:p>
                    <a:fld id="{8D422770-9901-41BF-8EFE-32632A3F43A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FF28-4E0C-A144-A9CF1F1361EF}"/>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bg1"/>
                    </a:solidFill>
                    <a:latin typeface="Roboto Medium" panose="02000000000000000000" pitchFamily="2" charset="0"/>
                    <a:ea typeface="Roboto Medium" panose="02000000000000000000" pitchFamily="2" charset="0"/>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Calendar!$I$4:$I$45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Calendar!$J$4:$J$45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Calendar!$K$4:$K$45</c15:f>
                <c15:dlblRangeCache>
                  <c:ptCount val="42"/>
                  <c:pt idx="0">
                    <c:v>28</c:v>
                  </c:pt>
                  <c:pt idx="1">
                    <c:v>29</c:v>
                  </c:pt>
                  <c:pt idx="2">
                    <c:v>30</c:v>
                  </c:pt>
                  <c:pt idx="3">
                    <c:v>31</c:v>
                  </c:pt>
                  <c:pt idx="4">
                    <c:v>1</c:v>
                  </c:pt>
                  <c:pt idx="5">
                    <c:v>2</c:v>
                  </c:pt>
                  <c:pt idx="6">
                    <c:v>3</c:v>
                  </c:pt>
                  <c:pt idx="7">
                    <c:v>4</c:v>
                  </c:pt>
                  <c:pt idx="8">
                    <c:v>5</c:v>
                  </c:pt>
                  <c:pt idx="9">
                    <c:v>6</c:v>
                  </c:pt>
                  <c:pt idx="10">
                    <c:v>7</c:v>
                  </c:pt>
                  <c:pt idx="11">
                    <c:v>8</c:v>
                  </c:pt>
                  <c:pt idx="12">
                    <c:v>9</c:v>
                  </c:pt>
                  <c:pt idx="13">
                    <c:v>10</c:v>
                  </c:pt>
                  <c:pt idx="14">
                    <c:v>11</c:v>
                  </c:pt>
                  <c:pt idx="15">
                    <c:v>12</c:v>
                  </c:pt>
                  <c:pt idx="16">
                    <c:v>13</c:v>
                  </c:pt>
                  <c:pt idx="17">
                    <c:v>14</c:v>
                  </c:pt>
                  <c:pt idx="18">
                    <c:v>15</c:v>
                  </c:pt>
                  <c:pt idx="19">
                    <c:v>16</c:v>
                  </c:pt>
                  <c:pt idx="20">
                    <c:v>17</c:v>
                  </c:pt>
                  <c:pt idx="21">
                    <c:v>18</c:v>
                  </c:pt>
                  <c:pt idx="22">
                    <c:v>19</c:v>
                  </c:pt>
                  <c:pt idx="23">
                    <c:v>20</c:v>
                  </c:pt>
                  <c:pt idx="24">
                    <c:v>21</c:v>
                  </c:pt>
                  <c:pt idx="25">
                    <c:v>22</c:v>
                  </c:pt>
                  <c:pt idx="26">
                    <c:v>23</c:v>
                  </c:pt>
                  <c:pt idx="27">
                    <c:v>24</c:v>
                  </c:pt>
                  <c:pt idx="28">
                    <c:v>25</c:v>
                  </c:pt>
                  <c:pt idx="29">
                    <c:v>26</c:v>
                  </c:pt>
                  <c:pt idx="30">
                    <c:v>27</c:v>
                  </c:pt>
                  <c:pt idx="31">
                    <c:v>28</c:v>
                  </c:pt>
                  <c:pt idx="32">
                    <c:v>29</c:v>
                  </c:pt>
                  <c:pt idx="33">
                    <c:v>30</c:v>
                  </c:pt>
                  <c:pt idx="34">
                    <c:v>1</c:v>
                  </c:pt>
                  <c:pt idx="35">
                    <c:v>2</c:v>
                  </c:pt>
                  <c:pt idx="36">
                    <c:v>3</c:v>
                  </c:pt>
                  <c:pt idx="37">
                    <c:v>4</c:v>
                  </c:pt>
                  <c:pt idx="38">
                    <c:v>5</c:v>
                  </c:pt>
                  <c:pt idx="39">
                    <c:v>6</c:v>
                  </c:pt>
                  <c:pt idx="40">
                    <c:v>7</c:v>
                  </c:pt>
                  <c:pt idx="41">
                    <c:v>8</c:v>
                  </c:pt>
                </c15:dlblRangeCache>
              </c15:datalabelsRange>
            </c:ext>
            <c:ext xmlns:c16="http://schemas.microsoft.com/office/drawing/2014/chart" uri="{C3380CC4-5D6E-409C-BE32-E72D297353CC}">
              <c16:uniqueId val="{0000002B-FF28-4E0C-A144-A9CF1F1361EF}"/>
            </c:ext>
          </c:extLst>
        </c:ser>
        <c:ser>
          <c:idx val="1"/>
          <c:order val="1"/>
          <c:tx>
            <c:strRef>
              <c:f>Calendar!$P$2</c:f>
              <c:strCache>
                <c:ptCount val="1"/>
                <c:pt idx="0">
                  <c:v>Color</c:v>
                </c:pt>
              </c:strCache>
            </c:strRef>
          </c:tx>
          <c:spPr>
            <a:ln w="25400" cap="rnd">
              <a:noFill/>
              <a:round/>
            </a:ln>
            <a:effectLst/>
          </c:spPr>
          <c:marker>
            <c:symbol val="circle"/>
            <c:size val="19"/>
            <c:spPr>
              <a:solidFill>
                <a:srgbClr val="00B0F0"/>
              </a:solidFill>
              <a:ln w="9525">
                <a:noFill/>
              </a:ln>
              <a:effectLst/>
            </c:spPr>
          </c:marker>
          <c:xVal>
            <c:numRef>
              <c:f>Calendar!$P$4:$P$45</c:f>
              <c:numCache>
                <c:formatCode>General</c:formatCode>
                <c:ptCount val="42"/>
                <c:pt idx="0">
                  <c:v>#N/A</c:v>
                </c:pt>
                <c:pt idx="1">
                  <c:v>#N/A</c:v>
                </c:pt>
                <c:pt idx="2">
                  <c:v>#N/A</c:v>
                </c:pt>
                <c:pt idx="3">
                  <c:v>#N/A</c:v>
                </c:pt>
                <c:pt idx="4">
                  <c:v>#N/A</c:v>
                </c:pt>
                <c:pt idx="5">
                  <c:v>6</c:v>
                </c:pt>
                <c:pt idx="6">
                  <c:v>#N/A</c:v>
                </c:pt>
                <c:pt idx="7">
                  <c:v>1</c:v>
                </c:pt>
                <c:pt idx="8">
                  <c:v>#N/A</c:v>
                </c:pt>
                <c:pt idx="9">
                  <c:v>3</c:v>
                </c:pt>
                <c:pt idx="10">
                  <c:v>#N/A</c:v>
                </c:pt>
                <c:pt idx="11">
                  <c:v>#N/A</c:v>
                </c:pt>
                <c:pt idx="12">
                  <c:v>6</c:v>
                </c:pt>
                <c:pt idx="13">
                  <c:v>7</c:v>
                </c:pt>
                <c:pt idx="14">
                  <c:v>1</c:v>
                </c:pt>
                <c:pt idx="15">
                  <c:v>2</c:v>
                </c:pt>
                <c:pt idx="16">
                  <c:v>#N/A</c:v>
                </c:pt>
                <c:pt idx="17">
                  <c:v>4</c:v>
                </c:pt>
                <c:pt idx="18">
                  <c:v>#N/A</c:v>
                </c:pt>
                <c:pt idx="19">
                  <c:v>6</c:v>
                </c:pt>
                <c:pt idx="20">
                  <c:v>7</c:v>
                </c:pt>
                <c:pt idx="21">
                  <c:v>1</c:v>
                </c:pt>
                <c:pt idx="22">
                  <c:v>2</c:v>
                </c:pt>
                <c:pt idx="23">
                  <c:v>3</c:v>
                </c:pt>
                <c:pt idx="24">
                  <c:v>#N/A</c:v>
                </c:pt>
                <c:pt idx="25">
                  <c:v>5</c:v>
                </c:pt>
                <c:pt idx="26">
                  <c:v>6</c:v>
                </c:pt>
                <c:pt idx="27">
                  <c:v>#N/A</c:v>
                </c:pt>
                <c:pt idx="28">
                  <c:v>#N/A</c:v>
                </c:pt>
                <c:pt idx="29">
                  <c:v>#N/A</c:v>
                </c:pt>
                <c:pt idx="30">
                  <c:v>3</c:v>
                </c:pt>
                <c:pt idx="31">
                  <c:v>4</c:v>
                </c:pt>
                <c:pt idx="32">
                  <c:v>5</c:v>
                </c:pt>
                <c:pt idx="33">
                  <c:v>#N/A</c:v>
                </c:pt>
                <c:pt idx="34">
                  <c:v>#N/A</c:v>
                </c:pt>
                <c:pt idx="35">
                  <c:v>#N/A</c:v>
                </c:pt>
                <c:pt idx="36">
                  <c:v>#N/A</c:v>
                </c:pt>
                <c:pt idx="37">
                  <c:v>#N/A</c:v>
                </c:pt>
                <c:pt idx="38">
                  <c:v>#N/A</c:v>
                </c:pt>
                <c:pt idx="39">
                  <c:v>#N/A</c:v>
                </c:pt>
                <c:pt idx="40">
                  <c:v>#N/A</c:v>
                </c:pt>
                <c:pt idx="41">
                  <c:v>#N/A</c:v>
                </c:pt>
              </c:numCache>
            </c:numRef>
          </c:xVal>
          <c:yVal>
            <c:numRef>
              <c:f>Calendar!$Q$4:$Q$45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FF28-4E0C-A144-A9CF1F1361EF}"/>
            </c:ext>
          </c:extLst>
        </c:ser>
        <c:dLbls>
          <c:showLegendKey val="0"/>
          <c:showVal val="0"/>
          <c:showCatName val="0"/>
          <c:showSerName val="0"/>
          <c:showPercent val="0"/>
          <c:showBubbleSize val="0"/>
        </c:dLbls>
        <c:axId val="2094569183"/>
        <c:axId val="2094562463"/>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000" b="0" i="0" u="none" strike="noStrike" kern="1200" baseline="0">
                <a:solidFill>
                  <a:schemeClr val="tx1">
                    <a:lumMod val="50000"/>
                    <a:lumOff val="50000"/>
                  </a:schemeClr>
                </a:solidFill>
                <a:latin typeface="Roboto" panose="02000000000000000000" pitchFamily="2" charset="0"/>
                <a:ea typeface="Roboto" panose="02000000000000000000" pitchFamily="2" charset="0"/>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bg1"/>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chemeClr val="tx1">
                <a:lumMod val="65000"/>
                <a:lumOff val="35000"/>
              </a:schemeClr>
            </a:solidFill>
            <a:ln w="3175">
              <a:solidFill>
                <a:schemeClr val="tx1">
                  <a:lumMod val="85000"/>
                  <a:lumOff val="15000"/>
                </a:schemeClr>
              </a:solidFill>
            </a:ln>
          </c:spPr>
          <c:dPt>
            <c:idx val="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1-2EEA-4D2E-A06F-6D5BBC4383A1}"/>
              </c:ext>
            </c:extLst>
          </c:dPt>
          <c:dPt>
            <c:idx val="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3-2EEA-4D2E-A06F-6D5BBC4383A1}"/>
              </c:ext>
            </c:extLst>
          </c:dPt>
          <c:dPt>
            <c:idx val="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5-2EEA-4D2E-A06F-6D5BBC4383A1}"/>
              </c:ext>
            </c:extLst>
          </c:dPt>
          <c:dPt>
            <c:idx val="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7-2EEA-4D2E-A06F-6D5BBC4383A1}"/>
              </c:ext>
            </c:extLst>
          </c:dPt>
          <c:dPt>
            <c:idx val="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9-2EEA-4D2E-A06F-6D5BBC4383A1}"/>
              </c:ext>
            </c:extLst>
          </c:dPt>
          <c:dPt>
            <c:idx val="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B-2EEA-4D2E-A06F-6D5BBC4383A1}"/>
              </c:ext>
            </c:extLst>
          </c:dPt>
          <c:dPt>
            <c:idx val="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D-2EEA-4D2E-A06F-6D5BBC4383A1}"/>
              </c:ext>
            </c:extLst>
          </c:dPt>
          <c:dPt>
            <c:idx val="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F-2EEA-4D2E-A06F-6D5BBC4383A1}"/>
              </c:ext>
            </c:extLst>
          </c:dPt>
          <c:dPt>
            <c:idx val="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1-2EEA-4D2E-A06F-6D5BBC4383A1}"/>
              </c:ext>
            </c:extLst>
          </c:dPt>
          <c:dPt>
            <c:idx val="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3-2EEA-4D2E-A06F-6D5BBC4383A1}"/>
              </c:ext>
            </c:extLst>
          </c:dPt>
          <c:dPt>
            <c:idx val="1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5-2EEA-4D2E-A06F-6D5BBC4383A1}"/>
              </c:ext>
            </c:extLst>
          </c:dPt>
          <c:dPt>
            <c:idx val="1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7-2EEA-4D2E-A06F-6D5BBC4383A1}"/>
              </c:ext>
            </c:extLst>
          </c:dPt>
          <c:dPt>
            <c:idx val="1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9-2EEA-4D2E-A06F-6D5BBC4383A1}"/>
              </c:ext>
            </c:extLst>
          </c:dPt>
          <c:dPt>
            <c:idx val="1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B-2EEA-4D2E-A06F-6D5BBC4383A1}"/>
              </c:ext>
            </c:extLst>
          </c:dPt>
          <c:dPt>
            <c:idx val="1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D-2EEA-4D2E-A06F-6D5BBC4383A1}"/>
              </c:ext>
            </c:extLst>
          </c:dPt>
          <c:dPt>
            <c:idx val="1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F-2EEA-4D2E-A06F-6D5BBC4383A1}"/>
              </c:ext>
            </c:extLst>
          </c:dPt>
          <c:dPt>
            <c:idx val="1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1-2EEA-4D2E-A06F-6D5BBC4383A1}"/>
              </c:ext>
            </c:extLst>
          </c:dPt>
          <c:dPt>
            <c:idx val="1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3-2EEA-4D2E-A06F-6D5BBC4383A1}"/>
              </c:ext>
            </c:extLst>
          </c:dPt>
          <c:dPt>
            <c:idx val="1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5-2EEA-4D2E-A06F-6D5BBC4383A1}"/>
              </c:ext>
            </c:extLst>
          </c:dPt>
          <c:dPt>
            <c:idx val="1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7-2EEA-4D2E-A06F-6D5BBC4383A1}"/>
              </c:ext>
            </c:extLst>
          </c:dPt>
          <c:dPt>
            <c:idx val="2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9-2EEA-4D2E-A06F-6D5BBC4383A1}"/>
              </c:ext>
            </c:extLst>
          </c:dPt>
          <c:dPt>
            <c:idx val="2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B-2EEA-4D2E-A06F-6D5BBC4383A1}"/>
              </c:ext>
            </c:extLst>
          </c:dPt>
          <c:dPt>
            <c:idx val="2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D-2EEA-4D2E-A06F-6D5BBC4383A1}"/>
              </c:ext>
            </c:extLst>
          </c:dPt>
          <c:dPt>
            <c:idx val="2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F-2EEA-4D2E-A06F-6D5BBC4383A1}"/>
              </c:ext>
            </c:extLst>
          </c:dPt>
          <c:dPt>
            <c:idx val="2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1-2EEA-4D2E-A06F-6D5BBC4383A1}"/>
              </c:ext>
            </c:extLst>
          </c:dPt>
          <c:dPt>
            <c:idx val="2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3-2EEA-4D2E-A06F-6D5BBC4383A1}"/>
              </c:ext>
            </c:extLst>
          </c:dPt>
          <c:dPt>
            <c:idx val="2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5-2EEA-4D2E-A06F-6D5BBC4383A1}"/>
              </c:ext>
            </c:extLst>
          </c:dPt>
          <c:dPt>
            <c:idx val="2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7-2EEA-4D2E-A06F-6D5BBC4383A1}"/>
              </c:ext>
            </c:extLst>
          </c:dPt>
          <c:dPt>
            <c:idx val="2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9-2EEA-4D2E-A06F-6D5BBC4383A1}"/>
              </c:ext>
            </c:extLst>
          </c:dPt>
          <c:dPt>
            <c:idx val="2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B-2EEA-4D2E-A06F-6D5BBC4383A1}"/>
              </c:ext>
            </c:extLst>
          </c:dPt>
          <c:dPt>
            <c:idx val="3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D-2EEA-4D2E-A06F-6D5BBC4383A1}"/>
              </c:ext>
            </c:extLst>
          </c:dPt>
          <c:dPt>
            <c:idx val="3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F-2EEA-4D2E-A06F-6D5BBC4383A1}"/>
              </c:ext>
            </c:extLst>
          </c:dPt>
          <c:dPt>
            <c:idx val="3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1-2EEA-4D2E-A06F-6D5BBC4383A1}"/>
              </c:ext>
            </c:extLst>
          </c:dPt>
          <c:dPt>
            <c:idx val="3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3-2EEA-4D2E-A06F-6D5BBC4383A1}"/>
              </c:ext>
            </c:extLst>
          </c:dPt>
          <c:dPt>
            <c:idx val="3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5-2EEA-4D2E-A06F-6D5BBC4383A1}"/>
              </c:ext>
            </c:extLst>
          </c:dPt>
          <c:dPt>
            <c:idx val="3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7-2EEA-4D2E-A06F-6D5BBC4383A1}"/>
              </c:ext>
            </c:extLst>
          </c:dPt>
          <c:dPt>
            <c:idx val="3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9-2EEA-4D2E-A06F-6D5BBC4383A1}"/>
              </c:ext>
            </c:extLst>
          </c:dPt>
          <c:dPt>
            <c:idx val="3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B-2EEA-4D2E-A06F-6D5BBC4383A1}"/>
              </c:ext>
            </c:extLst>
          </c:dPt>
          <c:dPt>
            <c:idx val="3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D-2EEA-4D2E-A06F-6D5BBC4383A1}"/>
              </c:ext>
            </c:extLst>
          </c:dPt>
          <c:dPt>
            <c:idx val="3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F-2EEA-4D2E-A06F-6D5BBC4383A1}"/>
              </c:ext>
            </c:extLst>
          </c:dPt>
          <c:dPt>
            <c:idx val="4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1-2EEA-4D2E-A06F-6D5BBC4383A1}"/>
              </c:ext>
            </c:extLst>
          </c:dPt>
          <c:dPt>
            <c:idx val="4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3-2EEA-4D2E-A06F-6D5BBC4383A1}"/>
              </c:ext>
            </c:extLst>
          </c:dPt>
          <c:dPt>
            <c:idx val="4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5-2EEA-4D2E-A06F-6D5BBC4383A1}"/>
              </c:ext>
            </c:extLst>
          </c:dPt>
          <c:dPt>
            <c:idx val="4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7-2EEA-4D2E-A06F-6D5BBC4383A1}"/>
              </c:ext>
            </c:extLst>
          </c:dPt>
          <c:dPt>
            <c:idx val="4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9-2EEA-4D2E-A06F-6D5BBC4383A1}"/>
              </c:ext>
            </c:extLst>
          </c:dPt>
          <c:dPt>
            <c:idx val="4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B-2EEA-4D2E-A06F-6D5BBC4383A1}"/>
              </c:ext>
            </c:extLst>
          </c:dPt>
          <c:dPt>
            <c:idx val="4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D-2EEA-4D2E-A06F-6D5BBC4383A1}"/>
              </c:ext>
            </c:extLst>
          </c:dPt>
          <c:dPt>
            <c:idx val="4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F-2EEA-4D2E-A06F-6D5BBC4383A1}"/>
              </c:ext>
            </c:extLst>
          </c:dPt>
          <c:dPt>
            <c:idx val="4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1-2EEA-4D2E-A06F-6D5BBC4383A1}"/>
              </c:ext>
            </c:extLst>
          </c:dPt>
          <c:dPt>
            <c:idx val="4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3-2EEA-4D2E-A06F-6D5BBC4383A1}"/>
              </c:ext>
            </c:extLst>
          </c:dPt>
          <c:dPt>
            <c:idx val="5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5-2EEA-4D2E-A06F-6D5BBC4383A1}"/>
              </c:ext>
            </c:extLst>
          </c:dPt>
          <c:dPt>
            <c:idx val="5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7-2EEA-4D2E-A06F-6D5BBC4383A1}"/>
              </c:ext>
            </c:extLst>
          </c:dPt>
          <c:dPt>
            <c:idx val="5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9-2EEA-4D2E-A06F-6D5BBC4383A1}"/>
              </c:ext>
            </c:extLst>
          </c:dPt>
          <c:dPt>
            <c:idx val="5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B-2EEA-4D2E-A06F-6D5BBC4383A1}"/>
              </c:ext>
            </c:extLst>
          </c:dPt>
          <c:dPt>
            <c:idx val="5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D-2EEA-4D2E-A06F-6D5BBC4383A1}"/>
              </c:ext>
            </c:extLst>
          </c:dPt>
          <c:dPt>
            <c:idx val="5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F-2EEA-4D2E-A06F-6D5BBC4383A1}"/>
              </c:ext>
            </c:extLst>
          </c:dPt>
          <c:dPt>
            <c:idx val="5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1-2EEA-4D2E-A06F-6D5BBC4383A1}"/>
              </c:ext>
            </c:extLst>
          </c:dPt>
          <c:dPt>
            <c:idx val="5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3-2EEA-4D2E-A06F-6D5BBC4383A1}"/>
              </c:ext>
            </c:extLst>
          </c:dPt>
          <c:dPt>
            <c:idx val="5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5-2EEA-4D2E-A06F-6D5BBC4383A1}"/>
              </c:ext>
            </c:extLst>
          </c:dPt>
          <c:dPt>
            <c:idx val="5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7-2EEA-4D2E-A06F-6D5BBC4383A1}"/>
              </c:ext>
            </c:extLst>
          </c:dPt>
          <c:dPt>
            <c:idx val="6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9-2EEA-4D2E-A06F-6D5BBC4383A1}"/>
              </c:ext>
            </c:extLst>
          </c:dPt>
          <c:dPt>
            <c:idx val="6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B-2EEA-4D2E-A06F-6D5BBC4383A1}"/>
              </c:ext>
            </c:extLst>
          </c:dPt>
          <c:dPt>
            <c:idx val="6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D-2EEA-4D2E-A06F-6D5BBC4383A1}"/>
              </c:ext>
            </c:extLst>
          </c:dPt>
          <c:dPt>
            <c:idx val="6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F-2EEA-4D2E-A06F-6D5BBC4383A1}"/>
              </c:ext>
            </c:extLst>
          </c:dPt>
          <c:dPt>
            <c:idx val="6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1-2EEA-4D2E-A06F-6D5BBC4383A1}"/>
              </c:ext>
            </c:extLst>
          </c:dPt>
          <c:dPt>
            <c:idx val="6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3-2EEA-4D2E-A06F-6D5BBC4383A1}"/>
              </c:ext>
            </c:extLst>
          </c:dPt>
          <c:dPt>
            <c:idx val="6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5-2EEA-4D2E-A06F-6D5BBC4383A1}"/>
              </c:ext>
            </c:extLst>
          </c:dPt>
          <c:dPt>
            <c:idx val="6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7-2EEA-4D2E-A06F-6D5BBC4383A1}"/>
              </c:ext>
            </c:extLst>
          </c:dPt>
          <c:dPt>
            <c:idx val="6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9-2EEA-4D2E-A06F-6D5BBC4383A1}"/>
              </c:ext>
            </c:extLst>
          </c:dPt>
          <c:dPt>
            <c:idx val="6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B-2EEA-4D2E-A06F-6D5BBC4383A1}"/>
              </c:ext>
            </c:extLst>
          </c:dPt>
          <c:dPt>
            <c:idx val="7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D-2EEA-4D2E-A06F-6D5BBC4383A1}"/>
              </c:ext>
            </c:extLst>
          </c:dPt>
          <c:dPt>
            <c:idx val="7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F-2EEA-4D2E-A06F-6D5BBC4383A1}"/>
              </c:ext>
            </c:extLst>
          </c:dPt>
          <c:dPt>
            <c:idx val="7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1-2EEA-4D2E-A06F-6D5BBC4383A1}"/>
              </c:ext>
            </c:extLst>
          </c:dPt>
          <c:dPt>
            <c:idx val="7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3-2EEA-4D2E-A06F-6D5BBC4383A1}"/>
              </c:ext>
            </c:extLst>
          </c:dPt>
          <c:dPt>
            <c:idx val="7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5-2EEA-4D2E-A06F-6D5BBC4383A1}"/>
              </c:ext>
            </c:extLst>
          </c:dPt>
          <c:dPt>
            <c:idx val="7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7-2EEA-4D2E-A06F-6D5BBC4383A1}"/>
              </c:ext>
            </c:extLst>
          </c:dPt>
          <c:dPt>
            <c:idx val="7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9-2EEA-4D2E-A06F-6D5BBC4383A1}"/>
              </c:ext>
            </c:extLst>
          </c:dPt>
          <c:dPt>
            <c:idx val="7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B-2EEA-4D2E-A06F-6D5BBC4383A1}"/>
              </c:ext>
            </c:extLst>
          </c:dPt>
          <c:dPt>
            <c:idx val="7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D-2EEA-4D2E-A06F-6D5BBC4383A1}"/>
              </c:ext>
            </c:extLst>
          </c:dPt>
          <c:dPt>
            <c:idx val="7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F-2EEA-4D2E-A06F-6D5BBC4383A1}"/>
              </c:ext>
            </c:extLst>
          </c:dPt>
          <c:dPt>
            <c:idx val="8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1-2EEA-4D2E-A06F-6D5BBC4383A1}"/>
              </c:ext>
            </c:extLst>
          </c:dPt>
          <c:dPt>
            <c:idx val="8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3-2EEA-4D2E-A06F-6D5BBC4383A1}"/>
              </c:ext>
            </c:extLst>
          </c:dPt>
          <c:dPt>
            <c:idx val="8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5-2EEA-4D2E-A06F-6D5BBC4383A1}"/>
              </c:ext>
            </c:extLst>
          </c:dPt>
          <c:dPt>
            <c:idx val="8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7-2EEA-4D2E-A06F-6D5BBC4383A1}"/>
              </c:ext>
            </c:extLst>
          </c:dPt>
          <c:dPt>
            <c:idx val="8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9-2EEA-4D2E-A06F-6D5BBC4383A1}"/>
              </c:ext>
            </c:extLst>
          </c:dPt>
          <c:dPt>
            <c:idx val="8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B-2EEA-4D2E-A06F-6D5BBC4383A1}"/>
              </c:ext>
            </c:extLst>
          </c:dPt>
          <c:dPt>
            <c:idx val="8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D-2EEA-4D2E-A06F-6D5BBC4383A1}"/>
              </c:ext>
            </c:extLst>
          </c:dPt>
          <c:dPt>
            <c:idx val="8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F-2EEA-4D2E-A06F-6D5BBC4383A1}"/>
              </c:ext>
            </c:extLst>
          </c:dPt>
          <c:dPt>
            <c:idx val="8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1-2EEA-4D2E-A06F-6D5BBC4383A1}"/>
              </c:ext>
            </c:extLst>
          </c:dPt>
          <c:dPt>
            <c:idx val="8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3-2EEA-4D2E-A06F-6D5BBC4383A1}"/>
              </c:ext>
            </c:extLst>
          </c:dPt>
          <c:dPt>
            <c:idx val="9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5-2EEA-4D2E-A06F-6D5BBC4383A1}"/>
              </c:ext>
            </c:extLst>
          </c:dPt>
          <c:dPt>
            <c:idx val="9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7-2EEA-4D2E-A06F-6D5BBC4383A1}"/>
              </c:ext>
            </c:extLst>
          </c:dPt>
          <c:dPt>
            <c:idx val="9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9-2EEA-4D2E-A06F-6D5BBC4383A1}"/>
              </c:ext>
            </c:extLst>
          </c:dPt>
          <c:dPt>
            <c:idx val="9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B-2EEA-4D2E-A06F-6D5BBC4383A1}"/>
              </c:ext>
            </c:extLst>
          </c:dPt>
          <c:dPt>
            <c:idx val="9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D-2EEA-4D2E-A06F-6D5BBC4383A1}"/>
              </c:ext>
            </c:extLst>
          </c:dPt>
          <c:dPt>
            <c:idx val="9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F-2EEA-4D2E-A06F-6D5BBC4383A1}"/>
              </c:ext>
            </c:extLst>
          </c:dPt>
          <c:dPt>
            <c:idx val="9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C1-2EEA-4D2E-A06F-6D5BBC4383A1}"/>
              </c:ext>
            </c:extLst>
          </c:dPt>
          <c:dPt>
            <c:idx val="9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C3-2EEA-4D2E-A06F-6D5BBC4383A1}"/>
              </c:ext>
            </c:extLst>
          </c:dPt>
          <c:dPt>
            <c:idx val="9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C5-2EEA-4D2E-A06F-6D5BBC4383A1}"/>
              </c:ext>
            </c:extLst>
          </c:dPt>
          <c:dPt>
            <c:idx val="9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C7-2EEA-4D2E-A06F-6D5BBC4383A1}"/>
              </c:ext>
            </c:extLst>
          </c:dPt>
          <c:dPt>
            <c:idx val="100"/>
            <c:bubble3D val="0"/>
            <c:spPr>
              <a:noFill/>
              <a:ln w="3175">
                <a:noFill/>
              </a:ln>
              <a:effectLst/>
            </c:spPr>
            <c:extLst>
              <c:ext xmlns:c16="http://schemas.microsoft.com/office/drawing/2014/chart" uri="{C3380CC4-5D6E-409C-BE32-E72D297353CC}">
                <c16:uniqueId val="{000000C9-2EEA-4D2E-A06F-6D5BBC4383A1}"/>
              </c:ext>
            </c:extLst>
          </c:dPt>
          <c:val>
            <c:numRef>
              <c:f>Gauge!$N$2:$N$102</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100</c:v>
                </c:pt>
              </c:numCache>
            </c:numRef>
          </c:val>
          <c:extLst>
            <c:ext xmlns:c16="http://schemas.microsoft.com/office/drawing/2014/chart" uri="{C3380CC4-5D6E-409C-BE32-E72D297353CC}">
              <c16:uniqueId val="{000000CA-2EEA-4D2E-A06F-6D5BBC4383A1}"/>
            </c:ext>
          </c:extLst>
        </c:ser>
        <c:dLbls>
          <c:showLegendKey val="0"/>
          <c:showVal val="0"/>
          <c:showCatName val="0"/>
          <c:showSerName val="0"/>
          <c:showPercent val="0"/>
          <c:showBubbleSize val="0"/>
          <c:showLeaderLines val="1"/>
        </c:dLbls>
        <c:firstSliceAng val="270"/>
        <c:holeSize val="61"/>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4DBF35"/>
            </a:solidFill>
            <a:ln w="3175">
              <a:solidFill>
                <a:schemeClr val="tx1">
                  <a:lumMod val="85000"/>
                  <a:lumOff val="15000"/>
                </a:schemeClr>
              </a:solidFill>
            </a:ln>
          </c:spPr>
          <c:dPt>
            <c:idx val="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1-5EA5-4509-A561-D27AD2A37038}"/>
              </c:ext>
            </c:extLst>
          </c:dPt>
          <c:dPt>
            <c:idx val="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3-5EA5-4509-A561-D27AD2A37038}"/>
              </c:ext>
            </c:extLst>
          </c:dPt>
          <c:dPt>
            <c:idx val="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5-5EA5-4509-A561-D27AD2A37038}"/>
              </c:ext>
            </c:extLst>
          </c:dPt>
          <c:dPt>
            <c:idx val="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7-5EA5-4509-A561-D27AD2A37038}"/>
              </c:ext>
            </c:extLst>
          </c:dPt>
          <c:dPt>
            <c:idx val="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9-5EA5-4509-A561-D27AD2A37038}"/>
              </c:ext>
            </c:extLst>
          </c:dPt>
          <c:dPt>
            <c:idx val="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B-5EA5-4509-A561-D27AD2A37038}"/>
              </c:ext>
            </c:extLst>
          </c:dPt>
          <c:dPt>
            <c:idx val="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D-5EA5-4509-A561-D27AD2A37038}"/>
              </c:ext>
            </c:extLst>
          </c:dPt>
          <c:dPt>
            <c:idx val="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F-5EA5-4509-A561-D27AD2A37038}"/>
              </c:ext>
            </c:extLst>
          </c:dPt>
          <c:dPt>
            <c:idx val="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1-5EA5-4509-A561-D27AD2A37038}"/>
              </c:ext>
            </c:extLst>
          </c:dPt>
          <c:dPt>
            <c:idx val="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3-5EA5-4509-A561-D27AD2A37038}"/>
              </c:ext>
            </c:extLst>
          </c:dPt>
          <c:dPt>
            <c:idx val="1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5-5EA5-4509-A561-D27AD2A37038}"/>
              </c:ext>
            </c:extLst>
          </c:dPt>
          <c:dPt>
            <c:idx val="1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7-5EA5-4509-A561-D27AD2A37038}"/>
              </c:ext>
            </c:extLst>
          </c:dPt>
          <c:dPt>
            <c:idx val="1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9-5EA5-4509-A561-D27AD2A37038}"/>
              </c:ext>
            </c:extLst>
          </c:dPt>
          <c:dPt>
            <c:idx val="1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B-5EA5-4509-A561-D27AD2A37038}"/>
              </c:ext>
            </c:extLst>
          </c:dPt>
          <c:dPt>
            <c:idx val="1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D-5EA5-4509-A561-D27AD2A37038}"/>
              </c:ext>
            </c:extLst>
          </c:dPt>
          <c:dPt>
            <c:idx val="1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F-5EA5-4509-A561-D27AD2A37038}"/>
              </c:ext>
            </c:extLst>
          </c:dPt>
          <c:dPt>
            <c:idx val="1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1-5EA5-4509-A561-D27AD2A37038}"/>
              </c:ext>
            </c:extLst>
          </c:dPt>
          <c:dPt>
            <c:idx val="1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3-5EA5-4509-A561-D27AD2A37038}"/>
              </c:ext>
            </c:extLst>
          </c:dPt>
          <c:dPt>
            <c:idx val="1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5-5EA5-4509-A561-D27AD2A37038}"/>
              </c:ext>
            </c:extLst>
          </c:dPt>
          <c:dPt>
            <c:idx val="1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7-5EA5-4509-A561-D27AD2A37038}"/>
              </c:ext>
            </c:extLst>
          </c:dPt>
          <c:dPt>
            <c:idx val="2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9-5EA5-4509-A561-D27AD2A37038}"/>
              </c:ext>
            </c:extLst>
          </c:dPt>
          <c:dPt>
            <c:idx val="2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B-5EA5-4509-A561-D27AD2A37038}"/>
              </c:ext>
            </c:extLst>
          </c:dPt>
          <c:dPt>
            <c:idx val="2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D-5EA5-4509-A561-D27AD2A37038}"/>
              </c:ext>
            </c:extLst>
          </c:dPt>
          <c:dPt>
            <c:idx val="2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F-5EA5-4509-A561-D27AD2A37038}"/>
              </c:ext>
            </c:extLst>
          </c:dPt>
          <c:dPt>
            <c:idx val="2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1-5EA5-4509-A561-D27AD2A37038}"/>
              </c:ext>
            </c:extLst>
          </c:dPt>
          <c:dPt>
            <c:idx val="2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3-5EA5-4509-A561-D27AD2A37038}"/>
              </c:ext>
            </c:extLst>
          </c:dPt>
          <c:dPt>
            <c:idx val="2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5-5EA5-4509-A561-D27AD2A37038}"/>
              </c:ext>
            </c:extLst>
          </c:dPt>
          <c:dPt>
            <c:idx val="2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7-5EA5-4509-A561-D27AD2A37038}"/>
              </c:ext>
            </c:extLst>
          </c:dPt>
          <c:dPt>
            <c:idx val="2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9-5EA5-4509-A561-D27AD2A37038}"/>
              </c:ext>
            </c:extLst>
          </c:dPt>
          <c:dPt>
            <c:idx val="2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B-5EA5-4509-A561-D27AD2A37038}"/>
              </c:ext>
            </c:extLst>
          </c:dPt>
          <c:dPt>
            <c:idx val="3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D-5EA5-4509-A561-D27AD2A37038}"/>
              </c:ext>
            </c:extLst>
          </c:dPt>
          <c:dPt>
            <c:idx val="3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F-5EA5-4509-A561-D27AD2A37038}"/>
              </c:ext>
            </c:extLst>
          </c:dPt>
          <c:dPt>
            <c:idx val="3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1-5EA5-4509-A561-D27AD2A37038}"/>
              </c:ext>
            </c:extLst>
          </c:dPt>
          <c:dPt>
            <c:idx val="3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3-5EA5-4509-A561-D27AD2A37038}"/>
              </c:ext>
            </c:extLst>
          </c:dPt>
          <c:dPt>
            <c:idx val="3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5-5EA5-4509-A561-D27AD2A37038}"/>
              </c:ext>
            </c:extLst>
          </c:dPt>
          <c:dPt>
            <c:idx val="3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7-5EA5-4509-A561-D27AD2A37038}"/>
              </c:ext>
            </c:extLst>
          </c:dPt>
          <c:dPt>
            <c:idx val="3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9-5EA5-4509-A561-D27AD2A37038}"/>
              </c:ext>
            </c:extLst>
          </c:dPt>
          <c:dPt>
            <c:idx val="3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B-5EA5-4509-A561-D27AD2A37038}"/>
              </c:ext>
            </c:extLst>
          </c:dPt>
          <c:dPt>
            <c:idx val="3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D-5EA5-4509-A561-D27AD2A37038}"/>
              </c:ext>
            </c:extLst>
          </c:dPt>
          <c:dPt>
            <c:idx val="3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F-5EA5-4509-A561-D27AD2A37038}"/>
              </c:ext>
            </c:extLst>
          </c:dPt>
          <c:dPt>
            <c:idx val="4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1-5EA5-4509-A561-D27AD2A37038}"/>
              </c:ext>
            </c:extLst>
          </c:dPt>
          <c:dPt>
            <c:idx val="4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3-5EA5-4509-A561-D27AD2A37038}"/>
              </c:ext>
            </c:extLst>
          </c:dPt>
          <c:dPt>
            <c:idx val="4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5-5EA5-4509-A561-D27AD2A37038}"/>
              </c:ext>
            </c:extLst>
          </c:dPt>
          <c:dPt>
            <c:idx val="4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7-5EA5-4509-A561-D27AD2A37038}"/>
              </c:ext>
            </c:extLst>
          </c:dPt>
          <c:dPt>
            <c:idx val="4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9-5EA5-4509-A561-D27AD2A37038}"/>
              </c:ext>
            </c:extLst>
          </c:dPt>
          <c:dPt>
            <c:idx val="4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B-5EA5-4509-A561-D27AD2A37038}"/>
              </c:ext>
            </c:extLst>
          </c:dPt>
          <c:dPt>
            <c:idx val="4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D-5EA5-4509-A561-D27AD2A37038}"/>
              </c:ext>
            </c:extLst>
          </c:dPt>
          <c:dPt>
            <c:idx val="4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F-5EA5-4509-A561-D27AD2A37038}"/>
              </c:ext>
            </c:extLst>
          </c:dPt>
          <c:dPt>
            <c:idx val="4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1-5EA5-4509-A561-D27AD2A37038}"/>
              </c:ext>
            </c:extLst>
          </c:dPt>
          <c:dPt>
            <c:idx val="4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3-5EA5-4509-A561-D27AD2A37038}"/>
              </c:ext>
            </c:extLst>
          </c:dPt>
          <c:dPt>
            <c:idx val="5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5-5EA5-4509-A561-D27AD2A37038}"/>
              </c:ext>
            </c:extLst>
          </c:dPt>
          <c:dPt>
            <c:idx val="5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7-5EA5-4509-A561-D27AD2A37038}"/>
              </c:ext>
            </c:extLst>
          </c:dPt>
          <c:dPt>
            <c:idx val="5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9-5EA5-4509-A561-D27AD2A37038}"/>
              </c:ext>
            </c:extLst>
          </c:dPt>
          <c:dPt>
            <c:idx val="5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B-5EA5-4509-A561-D27AD2A37038}"/>
              </c:ext>
            </c:extLst>
          </c:dPt>
          <c:dPt>
            <c:idx val="5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D-5EA5-4509-A561-D27AD2A37038}"/>
              </c:ext>
            </c:extLst>
          </c:dPt>
          <c:dPt>
            <c:idx val="5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F-5EA5-4509-A561-D27AD2A37038}"/>
              </c:ext>
            </c:extLst>
          </c:dPt>
          <c:dPt>
            <c:idx val="5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1-5EA5-4509-A561-D27AD2A37038}"/>
              </c:ext>
            </c:extLst>
          </c:dPt>
          <c:dPt>
            <c:idx val="5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3-5EA5-4509-A561-D27AD2A37038}"/>
              </c:ext>
            </c:extLst>
          </c:dPt>
          <c:dPt>
            <c:idx val="5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5-5EA5-4509-A561-D27AD2A37038}"/>
              </c:ext>
            </c:extLst>
          </c:dPt>
          <c:dPt>
            <c:idx val="5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7-5EA5-4509-A561-D27AD2A37038}"/>
              </c:ext>
            </c:extLst>
          </c:dPt>
          <c:dPt>
            <c:idx val="6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9-5EA5-4509-A561-D27AD2A37038}"/>
              </c:ext>
            </c:extLst>
          </c:dPt>
          <c:dPt>
            <c:idx val="6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B-5EA5-4509-A561-D27AD2A37038}"/>
              </c:ext>
            </c:extLst>
          </c:dPt>
          <c:dPt>
            <c:idx val="6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D-5EA5-4509-A561-D27AD2A37038}"/>
              </c:ext>
            </c:extLst>
          </c:dPt>
          <c:dPt>
            <c:idx val="6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F-5EA5-4509-A561-D27AD2A37038}"/>
              </c:ext>
            </c:extLst>
          </c:dPt>
          <c:dPt>
            <c:idx val="6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1-5EA5-4509-A561-D27AD2A37038}"/>
              </c:ext>
            </c:extLst>
          </c:dPt>
          <c:dPt>
            <c:idx val="6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3-5EA5-4509-A561-D27AD2A37038}"/>
              </c:ext>
            </c:extLst>
          </c:dPt>
          <c:dPt>
            <c:idx val="6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5-5EA5-4509-A561-D27AD2A37038}"/>
              </c:ext>
            </c:extLst>
          </c:dPt>
          <c:dPt>
            <c:idx val="6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7-5EA5-4509-A561-D27AD2A37038}"/>
              </c:ext>
            </c:extLst>
          </c:dPt>
          <c:dPt>
            <c:idx val="6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9-5EA5-4509-A561-D27AD2A37038}"/>
              </c:ext>
            </c:extLst>
          </c:dPt>
          <c:dPt>
            <c:idx val="6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B-5EA5-4509-A561-D27AD2A37038}"/>
              </c:ext>
            </c:extLst>
          </c:dPt>
          <c:dPt>
            <c:idx val="7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D-5EA5-4509-A561-D27AD2A37038}"/>
              </c:ext>
            </c:extLst>
          </c:dPt>
          <c:dPt>
            <c:idx val="7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F-5EA5-4509-A561-D27AD2A37038}"/>
              </c:ext>
            </c:extLst>
          </c:dPt>
          <c:dPt>
            <c:idx val="7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1-5EA5-4509-A561-D27AD2A37038}"/>
              </c:ext>
            </c:extLst>
          </c:dPt>
          <c:dPt>
            <c:idx val="7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3-5EA5-4509-A561-D27AD2A37038}"/>
              </c:ext>
            </c:extLst>
          </c:dPt>
          <c:dPt>
            <c:idx val="7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5-5EA5-4509-A561-D27AD2A37038}"/>
              </c:ext>
            </c:extLst>
          </c:dPt>
          <c:dPt>
            <c:idx val="7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7-5EA5-4509-A561-D27AD2A37038}"/>
              </c:ext>
            </c:extLst>
          </c:dPt>
          <c:dPt>
            <c:idx val="7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9-5EA5-4509-A561-D27AD2A37038}"/>
              </c:ext>
            </c:extLst>
          </c:dPt>
          <c:dPt>
            <c:idx val="7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B-5EA5-4509-A561-D27AD2A37038}"/>
              </c:ext>
            </c:extLst>
          </c:dPt>
          <c:dPt>
            <c:idx val="7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D-5EA5-4509-A561-D27AD2A37038}"/>
              </c:ext>
            </c:extLst>
          </c:dPt>
          <c:dPt>
            <c:idx val="7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F-5EA5-4509-A561-D27AD2A37038}"/>
              </c:ext>
            </c:extLst>
          </c:dPt>
          <c:dPt>
            <c:idx val="8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1-5EA5-4509-A561-D27AD2A37038}"/>
              </c:ext>
            </c:extLst>
          </c:dPt>
          <c:dPt>
            <c:idx val="8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3-5EA5-4509-A561-D27AD2A37038}"/>
              </c:ext>
            </c:extLst>
          </c:dPt>
          <c:dPt>
            <c:idx val="8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5-5EA5-4509-A561-D27AD2A37038}"/>
              </c:ext>
            </c:extLst>
          </c:dPt>
          <c:dPt>
            <c:idx val="8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7-5EA5-4509-A561-D27AD2A37038}"/>
              </c:ext>
            </c:extLst>
          </c:dPt>
          <c:dPt>
            <c:idx val="8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9-5EA5-4509-A561-D27AD2A37038}"/>
              </c:ext>
            </c:extLst>
          </c:dPt>
          <c:dPt>
            <c:idx val="8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B-5EA5-4509-A561-D27AD2A37038}"/>
              </c:ext>
            </c:extLst>
          </c:dPt>
          <c:dPt>
            <c:idx val="8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D-5EA5-4509-A561-D27AD2A37038}"/>
              </c:ext>
            </c:extLst>
          </c:dPt>
          <c:dPt>
            <c:idx val="8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F-5EA5-4509-A561-D27AD2A37038}"/>
              </c:ext>
            </c:extLst>
          </c:dPt>
          <c:dPt>
            <c:idx val="8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1-5EA5-4509-A561-D27AD2A37038}"/>
              </c:ext>
            </c:extLst>
          </c:dPt>
          <c:dPt>
            <c:idx val="8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3-5EA5-4509-A561-D27AD2A37038}"/>
              </c:ext>
            </c:extLst>
          </c:dPt>
          <c:dPt>
            <c:idx val="9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5-5EA5-4509-A561-D27AD2A37038}"/>
              </c:ext>
            </c:extLst>
          </c:dPt>
          <c:dPt>
            <c:idx val="9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7-5EA5-4509-A561-D27AD2A37038}"/>
              </c:ext>
            </c:extLst>
          </c:dPt>
          <c:dPt>
            <c:idx val="9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9-5EA5-4509-A561-D27AD2A37038}"/>
              </c:ext>
            </c:extLst>
          </c:dPt>
          <c:dPt>
            <c:idx val="9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B-5EA5-4509-A561-D27AD2A37038}"/>
              </c:ext>
            </c:extLst>
          </c:dPt>
          <c:dPt>
            <c:idx val="9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D-5EA5-4509-A561-D27AD2A37038}"/>
              </c:ext>
            </c:extLst>
          </c:dPt>
          <c:dPt>
            <c:idx val="9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F-5EA5-4509-A561-D27AD2A37038}"/>
              </c:ext>
            </c:extLst>
          </c:dPt>
          <c:dPt>
            <c:idx val="9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C1-5EA5-4509-A561-D27AD2A37038}"/>
              </c:ext>
            </c:extLst>
          </c:dPt>
          <c:dPt>
            <c:idx val="9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C3-5EA5-4509-A561-D27AD2A37038}"/>
              </c:ext>
            </c:extLst>
          </c:dPt>
          <c:dPt>
            <c:idx val="9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C5-5EA5-4509-A561-D27AD2A37038}"/>
              </c:ext>
            </c:extLst>
          </c:dPt>
          <c:dPt>
            <c:idx val="9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C7-5EA5-4509-A561-D27AD2A37038}"/>
              </c:ext>
            </c:extLst>
          </c:dPt>
          <c:dPt>
            <c:idx val="100"/>
            <c:bubble3D val="0"/>
            <c:spPr>
              <a:noFill/>
              <a:ln w="3175">
                <a:noFill/>
              </a:ln>
              <a:effectLst/>
            </c:spPr>
            <c:extLst>
              <c:ext xmlns:c16="http://schemas.microsoft.com/office/drawing/2014/chart" uri="{C3380CC4-5D6E-409C-BE32-E72D297353CC}">
                <c16:uniqueId val="{000000C9-5EA5-4509-A561-D27AD2A37038}"/>
              </c:ext>
            </c:extLst>
          </c:dPt>
          <c:val>
            <c:numRef>
              <c:f>Gauge!$O$2:$O$102</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153</c:v>
                </c:pt>
              </c:numCache>
            </c:numRef>
          </c:val>
          <c:extLst>
            <c:ext xmlns:c16="http://schemas.microsoft.com/office/drawing/2014/chart" uri="{C3380CC4-5D6E-409C-BE32-E72D297353CC}">
              <c16:uniqueId val="{000000CA-5EA5-4509-A561-D27AD2A37038}"/>
            </c:ext>
          </c:extLst>
        </c:ser>
        <c:dLbls>
          <c:showLegendKey val="0"/>
          <c:showVal val="0"/>
          <c:showCatName val="0"/>
          <c:showSerName val="0"/>
          <c:showPercent val="0"/>
          <c:showBubbleSize val="0"/>
          <c:showLeaderLines val="1"/>
        </c:dLbls>
        <c:firstSliceAng val="270"/>
        <c:holeSize val="61"/>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ln w="12700">
              <a:solidFill>
                <a:schemeClr val="tx1">
                  <a:lumMod val="65000"/>
                  <a:lumOff val="35000"/>
                </a:schemeClr>
              </a:solidFill>
            </a:ln>
          </c:spPr>
          <c:dPt>
            <c:idx val="0"/>
            <c:bubble3D val="0"/>
            <c:spPr>
              <a:pattFill prst="dkUpDiag">
                <a:fgClr>
                  <a:srgbClr val="00B0F0"/>
                </a:fgClr>
                <a:bgClr>
                  <a:srgbClr val="009ED6"/>
                </a:bgClr>
              </a:pattFill>
              <a:ln w="12700">
                <a:solidFill>
                  <a:schemeClr val="tx1">
                    <a:lumMod val="65000"/>
                    <a:lumOff val="35000"/>
                  </a:schemeClr>
                </a:solidFill>
              </a:ln>
              <a:effectLst/>
            </c:spPr>
            <c:extLst>
              <c:ext xmlns:c16="http://schemas.microsoft.com/office/drawing/2014/chart" uri="{C3380CC4-5D6E-409C-BE32-E72D297353CC}">
                <c16:uniqueId val="{00000001-CC87-4E87-8985-1BEE48F9DD3C}"/>
              </c:ext>
            </c:extLst>
          </c:dPt>
          <c:dPt>
            <c:idx val="1"/>
            <c:bubble3D val="0"/>
            <c:spPr>
              <a:pattFill prst="dkUpDiag">
                <a:fgClr>
                  <a:schemeClr val="tx1">
                    <a:lumMod val="50000"/>
                    <a:lumOff val="50000"/>
                  </a:schemeClr>
                </a:fgClr>
                <a:bgClr>
                  <a:schemeClr val="tx1">
                    <a:lumMod val="65000"/>
                    <a:lumOff val="35000"/>
                  </a:schemeClr>
                </a:bgClr>
              </a:pattFill>
              <a:ln w="12700">
                <a:solidFill>
                  <a:schemeClr val="tx1">
                    <a:lumMod val="65000"/>
                    <a:lumOff val="35000"/>
                  </a:schemeClr>
                </a:solidFill>
              </a:ln>
              <a:effectLst/>
            </c:spPr>
            <c:extLst>
              <c:ext xmlns:c16="http://schemas.microsoft.com/office/drawing/2014/chart" uri="{C3380CC4-5D6E-409C-BE32-E72D297353CC}">
                <c16:uniqueId val="{00000003-CC87-4E87-8985-1BEE48F9DD3C}"/>
              </c:ext>
            </c:extLst>
          </c:dPt>
          <c:dLbls>
            <c:delete val="1"/>
          </c:dLbls>
          <c:cat>
            <c:strRef>
              <c:f>Donut!$K$2:$K$3</c:f>
              <c:strCache>
                <c:ptCount val="2"/>
                <c:pt idx="0">
                  <c:v>Complete</c:v>
                </c:pt>
                <c:pt idx="1">
                  <c:v>Remainder</c:v>
                </c:pt>
              </c:strCache>
            </c:strRef>
          </c:cat>
          <c:val>
            <c:numRef>
              <c:f>Donut!$L$2:$L$3</c:f>
              <c:numCache>
                <c:formatCode>0%</c:formatCode>
                <c:ptCount val="2"/>
                <c:pt idx="0">
                  <c:v>0.85</c:v>
                </c:pt>
                <c:pt idx="1">
                  <c:v>0.15000000000000002</c:v>
                </c:pt>
              </c:numCache>
            </c:numRef>
          </c:val>
          <c:extLst>
            <c:ext xmlns:c16="http://schemas.microsoft.com/office/drawing/2014/chart" uri="{C3380CC4-5D6E-409C-BE32-E72D297353CC}">
              <c16:uniqueId val="{00000004-CC87-4E87-8985-1BEE48F9DD3C}"/>
            </c:ext>
          </c:extLst>
        </c:ser>
        <c:dLbls>
          <c:showLegendKey val="0"/>
          <c:showVal val="1"/>
          <c:showCatName val="0"/>
          <c:showSerName val="0"/>
          <c:showPercent val="0"/>
          <c:showBubbleSize val="0"/>
          <c:showLeaderLines val="1"/>
        </c:dLbls>
        <c:firstSliceAng val="0"/>
        <c:holeSize val="63"/>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8534370946822308E-2"/>
          <c:y val="0.13333320607663462"/>
          <c:w val="0.94293125810635536"/>
          <c:h val="0.73333358784673064"/>
        </c:manualLayout>
      </c:layout>
      <c:barChart>
        <c:barDir val="bar"/>
        <c:grouping val="percentStacked"/>
        <c:varyColors val="0"/>
        <c:ser>
          <c:idx val="0"/>
          <c:order val="0"/>
          <c:tx>
            <c:strRef>
              <c:f>'Progress Bar'!$L$2</c:f>
              <c:strCache>
                <c:ptCount val="1"/>
                <c:pt idx="0">
                  <c:v>Complete</c:v>
                </c:pt>
              </c:strCache>
            </c:strRef>
          </c:tx>
          <c:spPr>
            <a:pattFill prst="dkUpDiag">
              <a:fgClr>
                <a:srgbClr val="66CF51"/>
              </a:fgClr>
              <a:bgClr>
                <a:srgbClr val="4DBF35"/>
              </a:bgClr>
            </a:patt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85000"/>
                        <a:lumOff val="15000"/>
                      </a:schemeClr>
                    </a:solidFill>
                    <a:latin typeface="Roboto Medium" panose="02000000000000000000" pitchFamily="2" charset="0"/>
                    <a:ea typeface="Roboto Medium" panose="02000000000000000000" pitchFamily="2" charset="0"/>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'Progress Bar'!$K$3</c:f>
              <c:strCache>
                <c:ptCount val="1"/>
                <c:pt idx="0">
                  <c:v>Progress</c:v>
                </c:pt>
              </c:strCache>
            </c:strRef>
          </c:cat>
          <c:val>
            <c:numRef>
              <c:f>'Progress Bar'!$L$3</c:f>
              <c:numCache>
                <c:formatCode>0%</c:formatCode>
                <c:ptCount val="1"/>
                <c:pt idx="0">
                  <c:v>0.54</c:v>
                </c:pt>
              </c:numCache>
            </c:numRef>
          </c:val>
          <c:extLst>
            <c:ext xmlns:c16="http://schemas.microsoft.com/office/drawing/2014/chart" uri="{C3380CC4-5D6E-409C-BE32-E72D297353CC}">
              <c16:uniqueId val="{00000000-DC6D-440C-B105-A6DAB45062A2}"/>
            </c:ext>
          </c:extLst>
        </c:ser>
        <c:ser>
          <c:idx val="1"/>
          <c:order val="1"/>
          <c:tx>
            <c:strRef>
              <c:f>'Progress Bar'!$M$2</c:f>
              <c:strCache>
                <c:ptCount val="1"/>
                <c:pt idx="0">
                  <c:v>Remainder</c:v>
                </c:pt>
              </c:strCache>
            </c:strRef>
          </c:tx>
          <c:spPr>
            <a:pattFill prst="dkUpDiag">
              <a:fgClr>
                <a:schemeClr val="tx1">
                  <a:lumMod val="50000"/>
                  <a:lumOff val="50000"/>
                </a:schemeClr>
              </a:fgClr>
              <a:bgClr>
                <a:schemeClr val="tx1">
                  <a:lumMod val="65000"/>
                  <a:lumOff val="35000"/>
                </a:schemeClr>
              </a:bgClr>
            </a:pattFill>
            <a:ln>
              <a:noFill/>
            </a:ln>
            <a:effectLst/>
          </c:spPr>
          <c:invertIfNegative val="0"/>
          <c:dLbls>
            <c:delete val="1"/>
          </c:dLbls>
          <c:cat>
            <c:strRef>
              <c:f>'Progress Bar'!$K$3</c:f>
              <c:strCache>
                <c:ptCount val="1"/>
                <c:pt idx="0">
                  <c:v>Progress</c:v>
                </c:pt>
              </c:strCache>
            </c:strRef>
          </c:cat>
          <c:val>
            <c:numRef>
              <c:f>'Progress Bar'!$M$3</c:f>
              <c:numCache>
                <c:formatCode>0%</c:formatCode>
                <c:ptCount val="1"/>
                <c:pt idx="0">
                  <c:v>0.45999999999999996</c:v>
                </c:pt>
              </c:numCache>
            </c:numRef>
          </c:val>
          <c:extLst>
            <c:ext xmlns:c16="http://schemas.microsoft.com/office/drawing/2014/chart" uri="{C3380CC4-5D6E-409C-BE32-E72D297353CC}">
              <c16:uniqueId val="{00000001-DC6D-440C-B105-A6DAB45062A2}"/>
            </c:ext>
          </c:extLst>
        </c:ser>
        <c:dLbls>
          <c:dLblPos val="inEnd"/>
          <c:showLegendKey val="0"/>
          <c:showVal val="1"/>
          <c:showCatName val="0"/>
          <c:showSerName val="0"/>
          <c:showPercent val="0"/>
          <c:showBubbleSize val="0"/>
        </c:dLbls>
        <c:gapWidth val="20"/>
        <c:overlap val="100"/>
        <c:axId val="996309183"/>
        <c:axId val="996270495"/>
      </c:barChart>
      <c:catAx>
        <c:axId val="996309183"/>
        <c:scaling>
          <c:orientation val="minMax"/>
        </c:scaling>
        <c:delete val="1"/>
        <c:axPos val="l"/>
        <c:numFmt formatCode="General" sourceLinked="1"/>
        <c:majorTickMark val="none"/>
        <c:minorTickMark val="none"/>
        <c:tickLblPos val="nextTo"/>
        <c:crossAx val="996270495"/>
        <c:crosses val="autoZero"/>
        <c:auto val="1"/>
        <c:lblAlgn val="ctr"/>
        <c:lblOffset val="100"/>
        <c:noMultiLvlLbl val="0"/>
      </c:catAx>
      <c:valAx>
        <c:axId val="996270495"/>
        <c:scaling>
          <c:orientation val="minMax"/>
        </c:scaling>
        <c:delete val="1"/>
        <c:axPos val="b"/>
        <c:numFmt formatCode="0%" sourceLinked="1"/>
        <c:majorTickMark val="none"/>
        <c:minorTickMark val="none"/>
        <c:tickLblPos val="nextTo"/>
        <c:crossAx val="99630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162176342831539E-2"/>
          <c:y val="0.34326072877253977"/>
          <c:w val="0.97569994919534053"/>
          <c:h val="0.60784947336128436"/>
        </c:manualLayout>
      </c:layout>
      <c:lineChart>
        <c:grouping val="standard"/>
        <c:varyColors val="0"/>
        <c:ser>
          <c:idx val="0"/>
          <c:order val="0"/>
          <c:tx>
            <c:strRef>
              <c:f>Dot!$J$2</c:f>
              <c:strCache>
                <c:ptCount val="1"/>
                <c:pt idx="0">
                  <c:v>Grey</c:v>
                </c:pt>
              </c:strCache>
            </c:strRef>
          </c:tx>
          <c:spPr>
            <a:ln w="190500" cap="rnd">
              <a:noFill/>
              <a:round/>
            </a:ln>
            <a:effectLst/>
          </c:spPr>
          <c:marker>
            <c:symbol val="circle"/>
            <c:size val="7"/>
            <c:spPr>
              <a:solidFill>
                <a:schemeClr val="tx1">
                  <a:lumMod val="50000"/>
                  <a:lumOff val="50000"/>
                </a:schemeClr>
              </a:solidFill>
              <a:ln w="9525">
                <a:noFill/>
              </a:ln>
              <a:effectLst/>
            </c:spPr>
          </c:marker>
          <c:dLbls>
            <c:delete val="1"/>
          </c:dLbls>
          <c:val>
            <c:numRef>
              <c:f>Dot!$J$3:$J$22</c:f>
              <c:numCache>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Cache>
            </c:numRef>
          </c:val>
          <c:smooth val="0"/>
          <c:extLst>
            <c:ext xmlns:c16="http://schemas.microsoft.com/office/drawing/2014/chart" uri="{C3380CC4-5D6E-409C-BE32-E72D297353CC}">
              <c16:uniqueId val="{00000000-35B4-4FE3-99FD-424B3C4EE5B5}"/>
            </c:ext>
          </c:extLst>
        </c:ser>
        <c:ser>
          <c:idx val="1"/>
          <c:order val="1"/>
          <c:tx>
            <c:strRef>
              <c:f>Dot!$K$2</c:f>
              <c:strCache>
                <c:ptCount val="1"/>
                <c:pt idx="0">
                  <c:v>Color</c:v>
                </c:pt>
              </c:strCache>
            </c:strRef>
          </c:tx>
          <c:spPr>
            <a:ln w="190500" cap="rnd">
              <a:noFill/>
              <a:round/>
            </a:ln>
            <a:effectLst/>
          </c:spPr>
          <c:marker>
            <c:symbol val="circle"/>
            <c:size val="7"/>
            <c:spPr>
              <a:solidFill>
                <a:srgbClr val="FF3399"/>
              </a:solidFill>
              <a:ln w="9525">
                <a:noFill/>
              </a:ln>
              <a:effectLst/>
            </c:spPr>
          </c:marker>
          <c:dLbls>
            <c:dLbl>
              <c:idx val="0"/>
              <c:tx>
                <c:rich>
                  <a:bodyPr/>
                  <a:lstStyle/>
                  <a:p>
                    <a:fld id="{4BAF8C88-365A-449D-B440-49A40802CB0B}"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35B4-4FE3-99FD-424B3C4EE5B5}"/>
                </c:ext>
              </c:extLst>
            </c:dLbl>
            <c:dLbl>
              <c:idx val="1"/>
              <c:tx>
                <c:rich>
                  <a:bodyPr/>
                  <a:lstStyle/>
                  <a:p>
                    <a:fld id="{5BCEF0B6-A5D5-4120-9125-CF56DE5F36C8}"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35B4-4FE3-99FD-424B3C4EE5B5}"/>
                </c:ext>
              </c:extLst>
            </c:dLbl>
            <c:dLbl>
              <c:idx val="2"/>
              <c:tx>
                <c:rich>
                  <a:bodyPr/>
                  <a:lstStyle/>
                  <a:p>
                    <a:fld id="{ECBFD0D8-660D-41AF-87FB-CBBBEDC0A8AC}"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35B4-4FE3-99FD-424B3C4EE5B5}"/>
                </c:ext>
              </c:extLst>
            </c:dLbl>
            <c:dLbl>
              <c:idx val="3"/>
              <c:tx>
                <c:rich>
                  <a:bodyPr/>
                  <a:lstStyle/>
                  <a:p>
                    <a:fld id="{682B7424-8417-4246-A9DB-977DB7C69183}"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35B4-4FE3-99FD-424B3C4EE5B5}"/>
                </c:ext>
              </c:extLst>
            </c:dLbl>
            <c:dLbl>
              <c:idx val="4"/>
              <c:tx>
                <c:rich>
                  <a:bodyPr/>
                  <a:lstStyle/>
                  <a:p>
                    <a:fld id="{DE8B0976-ACB9-471F-9F3E-6F364F666434}"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35B4-4FE3-99FD-424B3C4EE5B5}"/>
                </c:ext>
              </c:extLst>
            </c:dLbl>
            <c:dLbl>
              <c:idx val="5"/>
              <c:tx>
                <c:rich>
                  <a:bodyPr/>
                  <a:lstStyle/>
                  <a:p>
                    <a:fld id="{938E6B78-8709-4796-9950-6ADBC804364B}"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35B4-4FE3-99FD-424B3C4EE5B5}"/>
                </c:ext>
              </c:extLst>
            </c:dLbl>
            <c:dLbl>
              <c:idx val="6"/>
              <c:tx>
                <c:rich>
                  <a:bodyPr/>
                  <a:lstStyle/>
                  <a:p>
                    <a:fld id="{D1F53F0B-6913-4775-87B7-1F78F13D90FB}"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35B4-4FE3-99FD-424B3C4EE5B5}"/>
                </c:ext>
              </c:extLst>
            </c:dLbl>
            <c:dLbl>
              <c:idx val="7"/>
              <c:tx>
                <c:rich>
                  <a:bodyPr/>
                  <a:lstStyle/>
                  <a:p>
                    <a:fld id="{6AE24E29-8D0C-47F3-9693-97E54EF7498E}"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35B4-4FE3-99FD-424B3C4EE5B5}"/>
                </c:ext>
              </c:extLst>
            </c:dLbl>
            <c:dLbl>
              <c:idx val="8"/>
              <c:tx>
                <c:rich>
                  <a:bodyPr/>
                  <a:lstStyle/>
                  <a:p>
                    <a:fld id="{E22680CC-B1B8-4797-AC45-4AC7A51DA26D}"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35B4-4FE3-99FD-424B3C4EE5B5}"/>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5B4-4FE3-99FD-424B3C4EE5B5}"/>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5B4-4FE3-99FD-424B3C4EE5B5}"/>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5B4-4FE3-99FD-424B3C4EE5B5}"/>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5B4-4FE3-99FD-424B3C4EE5B5}"/>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5B4-4FE3-99FD-424B3C4EE5B5}"/>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5B4-4FE3-99FD-424B3C4EE5B5}"/>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5B4-4FE3-99FD-424B3C4EE5B5}"/>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5B4-4FE3-99FD-424B3C4EE5B5}"/>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35B4-4FE3-99FD-424B3C4EE5B5}"/>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5B4-4FE3-99FD-424B3C4EE5B5}"/>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35B4-4FE3-99FD-424B3C4EE5B5}"/>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rgbClr val="FF3399"/>
                    </a:solidFill>
                    <a:latin typeface="Roboto Medium" panose="02000000000000000000" pitchFamily="2" charset="0"/>
                    <a:ea typeface="Roboto Medium" panose="02000000000000000000" pitchFamily="2" charset="0"/>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val>
            <c:numRef>
              <c:f>Dot!$K$3:$K$22</c:f>
              <c:numCache>
                <c:formatCode>General</c:formatCode>
                <c:ptCount val="20"/>
                <c:pt idx="0">
                  <c:v>1</c:v>
                </c:pt>
                <c:pt idx="1">
                  <c:v>1</c:v>
                </c:pt>
                <c:pt idx="2">
                  <c:v>1</c:v>
                </c:pt>
                <c:pt idx="3">
                  <c:v>1</c:v>
                </c:pt>
                <c:pt idx="4">
                  <c:v>1</c:v>
                </c:pt>
                <c:pt idx="5">
                  <c:v>1</c:v>
                </c:pt>
                <c:pt idx="6">
                  <c:v>1</c:v>
                </c:pt>
                <c:pt idx="7">
                  <c:v>1</c:v>
                </c:pt>
                <c:pt idx="8">
                  <c:v>1</c:v>
                </c:pt>
                <c:pt idx="9">
                  <c:v>#N/A</c:v>
                </c:pt>
                <c:pt idx="10">
                  <c:v>#N/A</c:v>
                </c:pt>
                <c:pt idx="11">
                  <c:v>#N/A</c:v>
                </c:pt>
                <c:pt idx="12">
                  <c:v>#N/A</c:v>
                </c:pt>
                <c:pt idx="13">
                  <c:v>#N/A</c:v>
                </c:pt>
                <c:pt idx="14">
                  <c:v>#N/A</c:v>
                </c:pt>
                <c:pt idx="15">
                  <c:v>#N/A</c:v>
                </c:pt>
                <c:pt idx="16">
                  <c:v>#N/A</c:v>
                </c:pt>
                <c:pt idx="17">
                  <c:v>#N/A</c:v>
                </c:pt>
                <c:pt idx="18">
                  <c:v>#N/A</c:v>
                </c:pt>
                <c:pt idx="19">
                  <c:v>#N/A</c:v>
                </c:pt>
              </c:numCache>
            </c:numRef>
          </c:val>
          <c:smooth val="0"/>
          <c:extLst>
            <c:ext xmlns:c15="http://schemas.microsoft.com/office/drawing/2012/chart" uri="{02D57815-91ED-43cb-92C2-25804820EDAC}">
              <c15:datalabelsRange>
                <c15:f>Dot!$L$3:$L$22</c15:f>
                <c15:dlblRangeCache>
                  <c:ptCount val="20"/>
                  <c:pt idx="8">
                    <c:v>45%</c:v>
                  </c:pt>
                </c15:dlblRangeCache>
              </c15:datalabelsRange>
            </c:ext>
            <c:ext xmlns:c16="http://schemas.microsoft.com/office/drawing/2014/chart" uri="{C3380CC4-5D6E-409C-BE32-E72D297353CC}">
              <c16:uniqueId val="{00000015-35B4-4FE3-99FD-424B3C4EE5B5}"/>
            </c:ext>
          </c:extLst>
        </c:ser>
        <c:dLbls>
          <c:dLblPos val="t"/>
          <c:showLegendKey val="0"/>
          <c:showVal val="1"/>
          <c:showCatName val="0"/>
          <c:showSerName val="0"/>
          <c:showPercent val="0"/>
          <c:showBubbleSize val="0"/>
        </c:dLbls>
        <c:marker val="1"/>
        <c:smooth val="0"/>
        <c:axId val="2092351199"/>
        <c:axId val="2092344959"/>
      </c:lineChart>
      <c:catAx>
        <c:axId val="2092351199"/>
        <c:scaling>
          <c:orientation val="minMax"/>
        </c:scaling>
        <c:delete val="1"/>
        <c:axPos val="b"/>
        <c:numFmt formatCode="General" sourceLinked="1"/>
        <c:majorTickMark val="none"/>
        <c:minorTickMark val="none"/>
        <c:tickLblPos val="nextTo"/>
        <c:crossAx val="2092344959"/>
        <c:crosses val="autoZero"/>
        <c:auto val="1"/>
        <c:lblAlgn val="ctr"/>
        <c:lblOffset val="100"/>
        <c:noMultiLvlLbl val="0"/>
      </c:catAx>
      <c:valAx>
        <c:axId val="2092344959"/>
        <c:scaling>
          <c:orientation val="minMax"/>
          <c:max val="2"/>
        </c:scaling>
        <c:delete val="1"/>
        <c:axPos val="l"/>
        <c:numFmt formatCode="General" sourceLinked="1"/>
        <c:majorTickMark val="none"/>
        <c:minorTickMark val="none"/>
        <c:tickLblPos val="nextTo"/>
        <c:crossAx val="209235119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921610252902777E-2"/>
          <c:y val="0.18820599805117472"/>
          <c:w val="0.91169296145674095"/>
          <c:h val="0.68060441255382187"/>
        </c:manualLayout>
      </c:layout>
      <c:barChart>
        <c:barDir val="col"/>
        <c:grouping val="clustered"/>
        <c:varyColors val="0"/>
        <c:ser>
          <c:idx val="0"/>
          <c:order val="0"/>
          <c:tx>
            <c:strRef>
              <c:f>Scorecard!$H$3</c:f>
              <c:strCache>
                <c:ptCount val="1"/>
                <c:pt idx="0">
                  <c:v>Grey</c:v>
                </c:pt>
              </c:strCache>
            </c:strRef>
          </c:tx>
          <c:spPr>
            <a:blipFill>
              <a:blip xmlns:r="http://schemas.openxmlformats.org/officeDocument/2006/relationships" r:embed="rId3">
                <a:extLst>
                  <a:ext uri="{96DAC541-7B7A-43D3-8B79-37D633B846F1}">
                    <asvg:svgBlip xmlns:asvg="http://schemas.microsoft.com/office/drawing/2016/SVG/main" r:embed="rId4"/>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Scorecard!$I$3:$M$3</c:f>
              <c:numCache>
                <c:formatCode>General</c:formatCode>
                <c:ptCount val="5"/>
                <c:pt idx="0">
                  <c:v>0</c:v>
                </c:pt>
                <c:pt idx="1">
                  <c:v>0</c:v>
                </c:pt>
                <c:pt idx="2">
                  <c:v>1</c:v>
                </c:pt>
                <c:pt idx="3">
                  <c:v>0</c:v>
                </c:pt>
                <c:pt idx="4">
                  <c:v>1</c:v>
                </c:pt>
              </c:numCache>
            </c:numRef>
          </c:val>
          <c:extLst>
            <c:ext xmlns:c16="http://schemas.microsoft.com/office/drawing/2014/chart" uri="{C3380CC4-5D6E-409C-BE32-E72D297353CC}">
              <c16:uniqueId val="{00000000-D22D-4152-8A61-31096463407E}"/>
            </c:ext>
          </c:extLst>
        </c:ser>
        <c:ser>
          <c:idx val="1"/>
          <c:order val="1"/>
          <c:tx>
            <c:strRef>
              <c:f>Scorecard!$H$4</c:f>
              <c:strCache>
                <c:ptCount val="1"/>
                <c:pt idx="0">
                  <c:v>Green</c:v>
                </c:pt>
              </c:strCache>
            </c:strRef>
          </c:tx>
          <c:spPr>
            <a:blipFill>
              <a:blip xmlns:r="http://schemas.openxmlformats.org/officeDocument/2006/relationships" r:embed="rId5">
                <a:extLst>
                  <a:ext uri="{96DAC541-7B7A-43D3-8B79-37D633B846F1}">
                    <asvg:svgBlip xmlns:asvg="http://schemas.microsoft.com/office/drawing/2016/SVG/main" r:embed="rId6"/>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Scorecard!$I$4:$M$4</c:f>
              <c:numCache>
                <c:formatCode>General</c:formatCode>
                <c:ptCount val="5"/>
                <c:pt idx="0">
                  <c:v>1</c:v>
                </c:pt>
                <c:pt idx="1">
                  <c:v>0</c:v>
                </c:pt>
                <c:pt idx="2">
                  <c:v>0</c:v>
                </c:pt>
                <c:pt idx="3">
                  <c:v>1</c:v>
                </c:pt>
                <c:pt idx="4">
                  <c:v>0</c:v>
                </c:pt>
              </c:numCache>
            </c:numRef>
          </c:val>
          <c:extLst>
            <c:ext xmlns:c16="http://schemas.microsoft.com/office/drawing/2014/chart" uri="{C3380CC4-5D6E-409C-BE32-E72D297353CC}">
              <c16:uniqueId val="{00000001-D22D-4152-8A61-31096463407E}"/>
            </c:ext>
          </c:extLst>
        </c:ser>
        <c:ser>
          <c:idx val="2"/>
          <c:order val="2"/>
          <c:tx>
            <c:strRef>
              <c:f>Scorecard!$H$5</c:f>
              <c:strCache>
                <c:ptCount val="1"/>
                <c:pt idx="0">
                  <c:v>Red</c:v>
                </c:pt>
              </c:strCache>
            </c:strRef>
          </c:tx>
          <c:spPr>
            <a:blipFill>
              <a:blip xmlns:r="http://schemas.openxmlformats.org/officeDocument/2006/relationships" r:embed="rId7">
                <a:extLst>
                  <a:ext uri="{96DAC541-7B7A-43D3-8B79-37D633B846F1}">
                    <asvg:svgBlip xmlns:asvg="http://schemas.microsoft.com/office/drawing/2016/SVG/main" r:embed="rId8"/>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Scorecard!$I$5:$M$5</c:f>
              <c:numCache>
                <c:formatCode>General</c:formatCode>
                <c:ptCount val="5"/>
                <c:pt idx="0">
                  <c:v>0</c:v>
                </c:pt>
                <c:pt idx="1">
                  <c:v>1</c:v>
                </c:pt>
                <c:pt idx="2">
                  <c:v>0</c:v>
                </c:pt>
                <c:pt idx="3">
                  <c:v>0</c:v>
                </c:pt>
                <c:pt idx="4">
                  <c:v>0</c:v>
                </c:pt>
              </c:numCache>
            </c:numRef>
          </c:val>
          <c:extLst>
            <c:ext xmlns:c16="http://schemas.microsoft.com/office/drawing/2014/chart" uri="{C3380CC4-5D6E-409C-BE32-E72D297353CC}">
              <c16:uniqueId val="{00000002-D22D-4152-8A61-31096463407E}"/>
            </c:ext>
          </c:extLst>
        </c:ser>
        <c:dLbls>
          <c:showLegendKey val="0"/>
          <c:showVal val="0"/>
          <c:showCatName val="0"/>
          <c:showSerName val="0"/>
          <c:showPercent val="0"/>
          <c:showBubbleSize val="0"/>
        </c:dLbls>
        <c:gapWidth val="0"/>
        <c:overlap val="100"/>
        <c:axId val="2098106031"/>
        <c:axId val="1124814463"/>
      </c:barChart>
      <c:dateAx>
        <c:axId val="2098106031"/>
        <c:scaling>
          <c:orientation val="minMax"/>
        </c:scaling>
        <c:delete val="1"/>
        <c:axPos val="b"/>
        <c:numFmt formatCode="General" sourceLinked="1"/>
        <c:majorTickMark val="none"/>
        <c:minorTickMark val="none"/>
        <c:tickLblPos val="nextTo"/>
        <c:crossAx val="1124814463"/>
        <c:crosses val="autoZero"/>
        <c:auto val="0"/>
        <c:lblOffset val="100"/>
        <c:baseTimeUnit val="days"/>
      </c:dateAx>
      <c:valAx>
        <c:axId val="1124814463"/>
        <c:scaling>
          <c:orientation val="minMax"/>
          <c:max val="1"/>
        </c:scaling>
        <c:delete val="1"/>
        <c:axPos val="l"/>
        <c:numFmt formatCode="General" sourceLinked="1"/>
        <c:majorTickMark val="out"/>
        <c:minorTickMark val="none"/>
        <c:tickLblPos val="nextTo"/>
        <c:crossAx val="2098106031"/>
        <c:crosses val="autoZero"/>
        <c:crossBetween val="between"/>
      </c:valAx>
      <c:spPr>
        <a:solidFill>
          <a:schemeClr val="tx1">
            <a:lumMod val="85000"/>
            <a:lumOff val="15000"/>
          </a:schemeClr>
        </a:solid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9997594050743651E-2"/>
          <c:y val="0.10935375536650475"/>
          <c:w val="0.93944685039370079"/>
          <c:h val="0.7850697651083407"/>
        </c:manualLayout>
      </c:layout>
      <c:lineChart>
        <c:grouping val="standard"/>
        <c:varyColors val="0"/>
        <c:ser>
          <c:idx val="0"/>
          <c:order val="0"/>
          <c:tx>
            <c:strRef>
              <c:f>Steps!$J$3</c:f>
              <c:strCache>
                <c:ptCount val="1"/>
                <c:pt idx="0">
                  <c:v>Grey</c:v>
                </c:pt>
              </c:strCache>
            </c:strRef>
          </c:tx>
          <c:spPr>
            <a:ln w="127000" cap="rnd">
              <a:solidFill>
                <a:schemeClr val="tx1">
                  <a:lumMod val="50000"/>
                  <a:lumOff val="50000"/>
                </a:schemeClr>
              </a:solidFill>
              <a:round/>
            </a:ln>
            <a:effectLst/>
          </c:spPr>
          <c:marker>
            <c:symbol val="circle"/>
            <c:size val="25"/>
            <c:spPr>
              <a:solidFill>
                <a:schemeClr val="tx1">
                  <a:lumMod val="50000"/>
                  <a:lumOff val="50000"/>
                </a:schemeClr>
              </a:solidFill>
              <a:ln w="9525">
                <a:noFill/>
              </a:ln>
              <a:effectLst/>
            </c:spPr>
          </c:marker>
          <c:dLbls>
            <c:dLbl>
              <c:idx val="0"/>
              <c:tx>
                <c:rich>
                  <a:bodyPr/>
                  <a:lstStyle/>
                  <a:p>
                    <a:fld id="{A6754B57-0016-4717-9B4B-77ACF5F15C3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9350-4246-B2D7-ADB43AEF60DE}"/>
                </c:ext>
              </c:extLst>
            </c:dLbl>
            <c:dLbl>
              <c:idx val="1"/>
              <c:tx>
                <c:rich>
                  <a:bodyPr/>
                  <a:lstStyle/>
                  <a:p>
                    <a:fld id="{ADBFAB10-7FAA-4886-B372-DF900FAE611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9350-4246-B2D7-ADB43AEF60DE}"/>
                </c:ext>
              </c:extLst>
            </c:dLbl>
            <c:dLbl>
              <c:idx val="2"/>
              <c:tx>
                <c:rich>
                  <a:bodyPr/>
                  <a:lstStyle/>
                  <a:p>
                    <a:fld id="{BFF432EA-6B85-455F-812D-74E108C6CA3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9350-4246-B2D7-ADB43AEF60DE}"/>
                </c:ext>
              </c:extLst>
            </c:dLbl>
            <c:dLbl>
              <c:idx val="3"/>
              <c:tx>
                <c:rich>
                  <a:bodyPr/>
                  <a:lstStyle/>
                  <a:p>
                    <a:fld id="{ED83DF92-8C68-4647-9452-0369D552AC8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9350-4246-B2D7-ADB43AEF60DE}"/>
                </c:ext>
              </c:extLst>
            </c:dLbl>
            <c:dLbl>
              <c:idx val="4"/>
              <c:tx>
                <c:rich>
                  <a:bodyPr/>
                  <a:lstStyle/>
                  <a:p>
                    <a:fld id="{F59C2C40-22C8-46FE-BAD0-027215255F9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9350-4246-B2D7-ADB43AEF60DE}"/>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lumMod val="85000"/>
                        <a:lumOff val="1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numRef>
              <c:f>Steps!$K$2:$O$2</c:f>
              <c:numCache>
                <c:formatCode>General</c:formatCode>
                <c:ptCount val="5"/>
                <c:pt idx="0">
                  <c:v>1</c:v>
                </c:pt>
                <c:pt idx="1">
                  <c:v>2</c:v>
                </c:pt>
                <c:pt idx="2">
                  <c:v>3</c:v>
                </c:pt>
                <c:pt idx="3">
                  <c:v>4</c:v>
                </c:pt>
                <c:pt idx="4">
                  <c:v>5</c:v>
                </c:pt>
              </c:numCache>
            </c:numRef>
          </c:cat>
          <c:val>
            <c:numRef>
              <c:f>Steps!$K$3:$O$3</c:f>
              <c:numCache>
                <c:formatCode>General</c:formatCode>
                <c:ptCount val="5"/>
                <c:pt idx="0">
                  <c:v>1</c:v>
                </c:pt>
                <c:pt idx="1">
                  <c:v>1</c:v>
                </c:pt>
                <c:pt idx="2">
                  <c:v>1</c:v>
                </c:pt>
                <c:pt idx="3">
                  <c:v>1</c:v>
                </c:pt>
                <c:pt idx="4">
                  <c:v>1</c:v>
                </c:pt>
              </c:numCache>
            </c:numRef>
          </c:val>
          <c:smooth val="0"/>
          <c:extLst>
            <c:ext xmlns:c15="http://schemas.microsoft.com/office/drawing/2012/chart" uri="{02D57815-91ED-43cb-92C2-25804820EDAC}">
              <c15:datalabelsRange>
                <c15:f>Steps!$K$2:$O$2</c15:f>
                <c15:dlblRangeCache>
                  <c:ptCount val="5"/>
                  <c:pt idx="0">
                    <c:v>1</c:v>
                  </c:pt>
                  <c:pt idx="1">
                    <c:v>2</c:v>
                  </c:pt>
                  <c:pt idx="2">
                    <c:v>3</c:v>
                  </c:pt>
                  <c:pt idx="3">
                    <c:v>4</c:v>
                  </c:pt>
                  <c:pt idx="4">
                    <c:v>5</c:v>
                  </c:pt>
                </c15:dlblRangeCache>
              </c15:datalabelsRange>
            </c:ext>
            <c:ext xmlns:c16="http://schemas.microsoft.com/office/drawing/2014/chart" uri="{C3380CC4-5D6E-409C-BE32-E72D297353CC}">
              <c16:uniqueId val="{00000005-9350-4246-B2D7-ADB43AEF60DE}"/>
            </c:ext>
          </c:extLst>
        </c:ser>
        <c:ser>
          <c:idx val="1"/>
          <c:order val="1"/>
          <c:tx>
            <c:strRef>
              <c:f>Steps!$J$4</c:f>
              <c:strCache>
                <c:ptCount val="1"/>
                <c:pt idx="0">
                  <c:v>Complete</c:v>
                </c:pt>
              </c:strCache>
            </c:strRef>
          </c:tx>
          <c:spPr>
            <a:ln w="127000" cap="rnd">
              <a:solidFill>
                <a:srgbClr val="4DBF35"/>
              </a:solidFill>
              <a:round/>
            </a:ln>
            <a:effectLst/>
          </c:spPr>
          <c:marker>
            <c:symbol val="circle"/>
            <c:size val="25"/>
            <c:spPr>
              <a:solidFill>
                <a:srgbClr val="4DBF35"/>
              </a:solidFill>
              <a:ln w="9525">
                <a:noFill/>
              </a:ln>
              <a:effectLst/>
            </c:spPr>
          </c:marker>
          <c:cat>
            <c:numRef>
              <c:f>Steps!$K$2:$O$2</c:f>
              <c:numCache>
                <c:formatCode>General</c:formatCode>
                <c:ptCount val="5"/>
                <c:pt idx="0">
                  <c:v>1</c:v>
                </c:pt>
                <c:pt idx="1">
                  <c:v>2</c:v>
                </c:pt>
                <c:pt idx="2">
                  <c:v>3</c:v>
                </c:pt>
                <c:pt idx="3">
                  <c:v>4</c:v>
                </c:pt>
                <c:pt idx="4">
                  <c:v>5</c:v>
                </c:pt>
              </c:numCache>
            </c:numRef>
          </c:cat>
          <c:val>
            <c:numRef>
              <c:f>Steps!$K$4:$O$4</c:f>
              <c:numCache>
                <c:formatCode>General</c:formatCode>
                <c:ptCount val="5"/>
                <c:pt idx="0">
                  <c:v>1</c:v>
                </c:pt>
                <c:pt idx="1">
                  <c:v>1</c:v>
                </c:pt>
                <c:pt idx="2">
                  <c:v>1</c:v>
                </c:pt>
                <c:pt idx="3">
                  <c:v>#N/A</c:v>
                </c:pt>
                <c:pt idx="4">
                  <c:v>#N/A</c:v>
                </c:pt>
              </c:numCache>
            </c:numRef>
          </c:val>
          <c:smooth val="0"/>
          <c:extLst>
            <c:ext xmlns:c16="http://schemas.microsoft.com/office/drawing/2014/chart" uri="{C3380CC4-5D6E-409C-BE32-E72D297353CC}">
              <c16:uniqueId val="{00000006-9350-4246-B2D7-ADB43AEF60DE}"/>
            </c:ext>
          </c:extLst>
        </c:ser>
        <c:dLbls>
          <c:showLegendKey val="0"/>
          <c:showVal val="0"/>
          <c:showCatName val="0"/>
          <c:showSerName val="0"/>
          <c:showPercent val="0"/>
          <c:showBubbleSize val="0"/>
        </c:dLbls>
        <c:marker val="1"/>
        <c:smooth val="0"/>
        <c:axId val="1273216191"/>
        <c:axId val="1273220031"/>
      </c:lineChart>
      <c:catAx>
        <c:axId val="1273216191"/>
        <c:scaling>
          <c:orientation val="minMax"/>
        </c:scaling>
        <c:delete val="1"/>
        <c:axPos val="b"/>
        <c:numFmt formatCode="General" sourceLinked="1"/>
        <c:majorTickMark val="none"/>
        <c:minorTickMark val="none"/>
        <c:tickLblPos val="nextTo"/>
        <c:crossAx val="1273220031"/>
        <c:crosses val="autoZero"/>
        <c:auto val="1"/>
        <c:lblAlgn val="ctr"/>
        <c:lblOffset val="100"/>
        <c:noMultiLvlLbl val="0"/>
      </c:catAx>
      <c:valAx>
        <c:axId val="1273220031"/>
        <c:scaling>
          <c:orientation val="minMax"/>
          <c:max val="2"/>
          <c:min val="0"/>
        </c:scaling>
        <c:delete val="1"/>
        <c:axPos val="l"/>
        <c:numFmt formatCode="General" sourceLinked="1"/>
        <c:majorTickMark val="out"/>
        <c:minorTickMark val="none"/>
        <c:tickLblPos val="nextTo"/>
        <c:crossAx val="127321619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890589003885432E-2"/>
          <c:y val="0.12071903407623043"/>
          <c:w val="0.74907619325494934"/>
          <c:h val="0.82635650435524843"/>
        </c:manualLayout>
      </c:layout>
      <c:scatterChart>
        <c:scatterStyle val="lineMarker"/>
        <c:varyColors val="0"/>
        <c:ser>
          <c:idx val="0"/>
          <c:order val="0"/>
          <c:tx>
            <c:strRef>
              <c:f>Waffle!$H$2</c:f>
              <c:strCache>
                <c:ptCount val="1"/>
                <c:pt idx="0">
                  <c:v>Grey</c:v>
                </c:pt>
              </c:strCache>
            </c:strRef>
          </c:tx>
          <c:spPr>
            <a:ln w="19050" cap="rnd">
              <a:noFill/>
              <a:round/>
            </a:ln>
            <a:effectLst/>
          </c:spPr>
          <c:marker>
            <c:symbol val="square"/>
            <c:size val="13"/>
            <c:spPr>
              <a:solidFill>
                <a:schemeClr val="tx1">
                  <a:lumMod val="50000"/>
                  <a:lumOff val="50000"/>
                </a:schemeClr>
              </a:solidFill>
              <a:ln w="9525">
                <a:solidFill>
                  <a:schemeClr val="tx1">
                    <a:lumMod val="85000"/>
                    <a:lumOff val="15000"/>
                  </a:schemeClr>
                </a:solidFill>
              </a:ln>
              <a:effectLst/>
            </c:spPr>
          </c:marker>
          <c:xVal>
            <c:numRef>
              <c:f>Waffle!$H$4:$H$103</c:f>
              <c:numCache>
                <c:formatCode>General</c:formatCode>
                <c:ptCount val="100"/>
                <c:pt idx="0">
                  <c:v>1</c:v>
                </c:pt>
                <c:pt idx="1">
                  <c:v>2</c:v>
                </c:pt>
                <c:pt idx="2">
                  <c:v>3</c:v>
                </c:pt>
                <c:pt idx="3">
                  <c:v>4</c:v>
                </c:pt>
                <c:pt idx="4">
                  <c:v>5</c:v>
                </c:pt>
                <c:pt idx="5">
                  <c:v>6</c:v>
                </c:pt>
                <c:pt idx="6">
                  <c:v>7</c:v>
                </c:pt>
                <c:pt idx="7">
                  <c:v>8</c:v>
                </c:pt>
                <c:pt idx="8">
                  <c:v>9</c:v>
                </c:pt>
                <c:pt idx="9">
                  <c:v>10</c:v>
                </c:pt>
                <c:pt idx="10">
                  <c:v>1</c:v>
                </c:pt>
                <c:pt idx="11">
                  <c:v>2</c:v>
                </c:pt>
                <c:pt idx="12">
                  <c:v>3</c:v>
                </c:pt>
                <c:pt idx="13">
                  <c:v>4</c:v>
                </c:pt>
                <c:pt idx="14">
                  <c:v>5</c:v>
                </c:pt>
                <c:pt idx="15">
                  <c:v>6</c:v>
                </c:pt>
                <c:pt idx="16">
                  <c:v>7</c:v>
                </c:pt>
                <c:pt idx="17">
                  <c:v>8</c:v>
                </c:pt>
                <c:pt idx="18">
                  <c:v>9</c:v>
                </c:pt>
                <c:pt idx="19">
                  <c:v>10</c:v>
                </c:pt>
                <c:pt idx="20">
                  <c:v>1</c:v>
                </c:pt>
                <c:pt idx="21">
                  <c:v>2</c:v>
                </c:pt>
                <c:pt idx="22">
                  <c:v>3</c:v>
                </c:pt>
                <c:pt idx="23">
                  <c:v>4</c:v>
                </c:pt>
                <c:pt idx="24">
                  <c:v>5</c:v>
                </c:pt>
                <c:pt idx="25">
                  <c:v>6</c:v>
                </c:pt>
                <c:pt idx="26">
                  <c:v>7</c:v>
                </c:pt>
                <c:pt idx="27">
                  <c:v>8</c:v>
                </c:pt>
                <c:pt idx="28">
                  <c:v>9</c:v>
                </c:pt>
                <c:pt idx="29">
                  <c:v>10</c:v>
                </c:pt>
                <c:pt idx="30">
                  <c:v>1</c:v>
                </c:pt>
                <c:pt idx="31">
                  <c:v>2</c:v>
                </c:pt>
                <c:pt idx="32">
                  <c:v>3</c:v>
                </c:pt>
                <c:pt idx="33">
                  <c:v>4</c:v>
                </c:pt>
                <c:pt idx="34">
                  <c:v>5</c:v>
                </c:pt>
                <c:pt idx="35">
                  <c:v>6</c:v>
                </c:pt>
                <c:pt idx="36">
                  <c:v>7</c:v>
                </c:pt>
                <c:pt idx="37">
                  <c:v>8</c:v>
                </c:pt>
                <c:pt idx="38">
                  <c:v>9</c:v>
                </c:pt>
                <c:pt idx="39">
                  <c:v>10</c:v>
                </c:pt>
                <c:pt idx="40">
                  <c:v>1</c:v>
                </c:pt>
                <c:pt idx="41">
                  <c:v>2</c:v>
                </c:pt>
                <c:pt idx="42">
                  <c:v>3</c:v>
                </c:pt>
                <c:pt idx="43">
                  <c:v>4</c:v>
                </c:pt>
                <c:pt idx="44">
                  <c:v>5</c:v>
                </c:pt>
                <c:pt idx="45">
                  <c:v>6</c:v>
                </c:pt>
                <c:pt idx="46">
                  <c:v>7</c:v>
                </c:pt>
                <c:pt idx="47">
                  <c:v>8</c:v>
                </c:pt>
                <c:pt idx="48">
                  <c:v>9</c:v>
                </c:pt>
                <c:pt idx="49">
                  <c:v>10</c:v>
                </c:pt>
                <c:pt idx="50">
                  <c:v>1</c:v>
                </c:pt>
                <c:pt idx="51">
                  <c:v>2</c:v>
                </c:pt>
                <c:pt idx="52">
                  <c:v>3</c:v>
                </c:pt>
                <c:pt idx="53">
                  <c:v>4</c:v>
                </c:pt>
                <c:pt idx="54">
                  <c:v>5</c:v>
                </c:pt>
                <c:pt idx="55">
                  <c:v>6</c:v>
                </c:pt>
                <c:pt idx="56">
                  <c:v>7</c:v>
                </c:pt>
                <c:pt idx="57">
                  <c:v>8</c:v>
                </c:pt>
                <c:pt idx="58">
                  <c:v>9</c:v>
                </c:pt>
                <c:pt idx="59">
                  <c:v>10</c:v>
                </c:pt>
                <c:pt idx="60">
                  <c:v>1</c:v>
                </c:pt>
                <c:pt idx="61">
                  <c:v>2</c:v>
                </c:pt>
                <c:pt idx="62">
                  <c:v>3</c:v>
                </c:pt>
                <c:pt idx="63">
                  <c:v>4</c:v>
                </c:pt>
                <c:pt idx="64">
                  <c:v>5</c:v>
                </c:pt>
                <c:pt idx="65">
                  <c:v>6</c:v>
                </c:pt>
                <c:pt idx="66">
                  <c:v>7</c:v>
                </c:pt>
                <c:pt idx="67">
                  <c:v>8</c:v>
                </c:pt>
                <c:pt idx="68">
                  <c:v>9</c:v>
                </c:pt>
                <c:pt idx="69">
                  <c:v>10</c:v>
                </c:pt>
                <c:pt idx="70">
                  <c:v>1</c:v>
                </c:pt>
                <c:pt idx="71">
                  <c:v>2</c:v>
                </c:pt>
                <c:pt idx="72">
                  <c:v>3</c:v>
                </c:pt>
                <c:pt idx="73">
                  <c:v>4</c:v>
                </c:pt>
                <c:pt idx="74">
                  <c:v>5</c:v>
                </c:pt>
                <c:pt idx="75">
                  <c:v>6</c:v>
                </c:pt>
                <c:pt idx="76">
                  <c:v>7</c:v>
                </c:pt>
                <c:pt idx="77">
                  <c:v>8</c:v>
                </c:pt>
                <c:pt idx="78">
                  <c:v>9</c:v>
                </c:pt>
                <c:pt idx="79">
                  <c:v>10</c:v>
                </c:pt>
                <c:pt idx="80">
                  <c:v>1</c:v>
                </c:pt>
                <c:pt idx="81">
                  <c:v>2</c:v>
                </c:pt>
                <c:pt idx="82">
                  <c:v>3</c:v>
                </c:pt>
                <c:pt idx="83">
                  <c:v>4</c:v>
                </c:pt>
                <c:pt idx="84">
                  <c:v>5</c:v>
                </c:pt>
                <c:pt idx="85">
                  <c:v>6</c:v>
                </c:pt>
                <c:pt idx="86">
                  <c:v>7</c:v>
                </c:pt>
                <c:pt idx="87">
                  <c:v>8</c:v>
                </c:pt>
                <c:pt idx="88">
                  <c:v>9</c:v>
                </c:pt>
                <c:pt idx="89">
                  <c:v>10</c:v>
                </c:pt>
                <c:pt idx="90">
                  <c:v>1</c:v>
                </c:pt>
                <c:pt idx="91">
                  <c:v>2</c:v>
                </c:pt>
                <c:pt idx="92">
                  <c:v>3</c:v>
                </c:pt>
                <c:pt idx="93">
                  <c:v>4</c:v>
                </c:pt>
                <c:pt idx="94">
                  <c:v>5</c:v>
                </c:pt>
                <c:pt idx="95">
                  <c:v>6</c:v>
                </c:pt>
                <c:pt idx="96">
                  <c:v>7</c:v>
                </c:pt>
                <c:pt idx="97">
                  <c:v>8</c:v>
                </c:pt>
                <c:pt idx="98">
                  <c:v>9</c:v>
                </c:pt>
                <c:pt idx="99">
                  <c:v>10</c:v>
                </c:pt>
              </c:numCache>
            </c:numRef>
          </c:xVal>
          <c:yVal>
            <c:numRef>
              <c:f>Waffle!$I$4:$I$103</c:f>
              <c:numCache>
                <c:formatCode>General</c:formatCode>
                <c:ptCount val="100"/>
                <c:pt idx="0">
                  <c:v>1</c:v>
                </c:pt>
                <c:pt idx="1">
                  <c:v>1</c:v>
                </c:pt>
                <c:pt idx="2">
                  <c:v>1</c:v>
                </c:pt>
                <c:pt idx="3">
                  <c:v>1</c:v>
                </c:pt>
                <c:pt idx="4">
                  <c:v>1</c:v>
                </c:pt>
                <c:pt idx="5">
                  <c:v>1</c:v>
                </c:pt>
                <c:pt idx="6">
                  <c:v>1</c:v>
                </c:pt>
                <c:pt idx="7">
                  <c:v>1</c:v>
                </c:pt>
                <c:pt idx="8">
                  <c:v>1</c:v>
                </c:pt>
                <c:pt idx="9">
                  <c:v>1</c:v>
                </c:pt>
                <c:pt idx="10">
                  <c:v>2</c:v>
                </c:pt>
                <c:pt idx="11">
                  <c:v>2</c:v>
                </c:pt>
                <c:pt idx="12">
                  <c:v>2</c:v>
                </c:pt>
                <c:pt idx="13">
                  <c:v>2</c:v>
                </c:pt>
                <c:pt idx="14">
                  <c:v>2</c:v>
                </c:pt>
                <c:pt idx="15">
                  <c:v>2</c:v>
                </c:pt>
                <c:pt idx="16">
                  <c:v>2</c:v>
                </c:pt>
                <c:pt idx="17">
                  <c:v>2</c:v>
                </c:pt>
                <c:pt idx="18">
                  <c:v>2</c:v>
                </c:pt>
                <c:pt idx="19">
                  <c:v>2</c:v>
                </c:pt>
                <c:pt idx="20">
                  <c:v>3</c:v>
                </c:pt>
                <c:pt idx="21">
                  <c:v>3</c:v>
                </c:pt>
                <c:pt idx="22">
                  <c:v>3</c:v>
                </c:pt>
                <c:pt idx="23">
                  <c:v>3</c:v>
                </c:pt>
                <c:pt idx="24">
                  <c:v>3</c:v>
                </c:pt>
                <c:pt idx="25">
                  <c:v>3</c:v>
                </c:pt>
                <c:pt idx="26">
                  <c:v>3</c:v>
                </c:pt>
                <c:pt idx="27">
                  <c:v>3</c:v>
                </c:pt>
                <c:pt idx="28">
                  <c:v>3</c:v>
                </c:pt>
                <c:pt idx="29">
                  <c:v>3</c:v>
                </c:pt>
                <c:pt idx="30">
                  <c:v>4</c:v>
                </c:pt>
                <c:pt idx="31">
                  <c:v>4</c:v>
                </c:pt>
                <c:pt idx="32">
                  <c:v>4</c:v>
                </c:pt>
                <c:pt idx="33">
                  <c:v>4</c:v>
                </c:pt>
                <c:pt idx="34">
                  <c:v>4</c:v>
                </c:pt>
                <c:pt idx="35">
                  <c:v>4</c:v>
                </c:pt>
                <c:pt idx="36">
                  <c:v>4</c:v>
                </c:pt>
                <c:pt idx="37">
                  <c:v>4</c:v>
                </c:pt>
                <c:pt idx="38">
                  <c:v>4</c:v>
                </c:pt>
                <c:pt idx="39">
                  <c:v>4</c:v>
                </c:pt>
                <c:pt idx="40">
                  <c:v>5</c:v>
                </c:pt>
                <c:pt idx="41">
                  <c:v>5</c:v>
                </c:pt>
                <c:pt idx="42">
                  <c:v>5</c:v>
                </c:pt>
                <c:pt idx="43">
                  <c:v>5</c:v>
                </c:pt>
                <c:pt idx="44">
                  <c:v>5</c:v>
                </c:pt>
                <c:pt idx="45">
                  <c:v>5</c:v>
                </c:pt>
                <c:pt idx="46">
                  <c:v>5</c:v>
                </c:pt>
                <c:pt idx="47">
                  <c:v>5</c:v>
                </c:pt>
                <c:pt idx="48">
                  <c:v>5</c:v>
                </c:pt>
                <c:pt idx="49">
                  <c:v>5</c:v>
                </c:pt>
                <c:pt idx="50">
                  <c:v>6</c:v>
                </c:pt>
                <c:pt idx="51">
                  <c:v>6</c:v>
                </c:pt>
                <c:pt idx="52">
                  <c:v>6</c:v>
                </c:pt>
                <c:pt idx="53">
                  <c:v>6</c:v>
                </c:pt>
                <c:pt idx="54">
                  <c:v>6</c:v>
                </c:pt>
                <c:pt idx="55">
                  <c:v>6</c:v>
                </c:pt>
                <c:pt idx="56">
                  <c:v>6</c:v>
                </c:pt>
                <c:pt idx="57">
                  <c:v>6</c:v>
                </c:pt>
                <c:pt idx="58">
                  <c:v>6</c:v>
                </c:pt>
                <c:pt idx="59">
                  <c:v>6</c:v>
                </c:pt>
                <c:pt idx="60">
                  <c:v>7</c:v>
                </c:pt>
                <c:pt idx="61">
                  <c:v>7</c:v>
                </c:pt>
                <c:pt idx="62">
                  <c:v>7</c:v>
                </c:pt>
                <c:pt idx="63">
                  <c:v>7</c:v>
                </c:pt>
                <c:pt idx="64">
                  <c:v>7</c:v>
                </c:pt>
                <c:pt idx="65">
                  <c:v>7</c:v>
                </c:pt>
                <c:pt idx="66">
                  <c:v>7</c:v>
                </c:pt>
                <c:pt idx="67">
                  <c:v>7</c:v>
                </c:pt>
                <c:pt idx="68">
                  <c:v>7</c:v>
                </c:pt>
                <c:pt idx="69">
                  <c:v>7</c:v>
                </c:pt>
                <c:pt idx="70">
                  <c:v>8</c:v>
                </c:pt>
                <c:pt idx="71">
                  <c:v>8</c:v>
                </c:pt>
                <c:pt idx="72">
                  <c:v>8</c:v>
                </c:pt>
                <c:pt idx="73">
                  <c:v>8</c:v>
                </c:pt>
                <c:pt idx="74">
                  <c:v>8</c:v>
                </c:pt>
                <c:pt idx="75">
                  <c:v>8</c:v>
                </c:pt>
                <c:pt idx="76">
                  <c:v>8</c:v>
                </c:pt>
                <c:pt idx="77">
                  <c:v>8</c:v>
                </c:pt>
                <c:pt idx="78">
                  <c:v>8</c:v>
                </c:pt>
                <c:pt idx="79">
                  <c:v>8</c:v>
                </c:pt>
                <c:pt idx="80">
                  <c:v>9</c:v>
                </c:pt>
                <c:pt idx="81">
                  <c:v>9</c:v>
                </c:pt>
                <c:pt idx="82">
                  <c:v>9</c:v>
                </c:pt>
                <c:pt idx="83">
                  <c:v>9</c:v>
                </c:pt>
                <c:pt idx="84">
                  <c:v>9</c:v>
                </c:pt>
                <c:pt idx="85">
                  <c:v>9</c:v>
                </c:pt>
                <c:pt idx="86">
                  <c:v>9</c:v>
                </c:pt>
                <c:pt idx="87">
                  <c:v>9</c:v>
                </c:pt>
                <c:pt idx="88">
                  <c:v>9</c:v>
                </c:pt>
                <c:pt idx="89">
                  <c:v>9</c:v>
                </c:pt>
                <c:pt idx="90">
                  <c:v>10</c:v>
                </c:pt>
                <c:pt idx="91">
                  <c:v>10</c:v>
                </c:pt>
                <c:pt idx="92">
                  <c:v>10</c:v>
                </c:pt>
                <c:pt idx="93">
                  <c:v>10</c:v>
                </c:pt>
                <c:pt idx="94">
                  <c:v>10</c:v>
                </c:pt>
                <c:pt idx="95">
                  <c:v>10</c:v>
                </c:pt>
                <c:pt idx="96">
                  <c:v>10</c:v>
                </c:pt>
                <c:pt idx="97">
                  <c:v>10</c:v>
                </c:pt>
                <c:pt idx="98">
                  <c:v>10</c:v>
                </c:pt>
                <c:pt idx="99">
                  <c:v>10</c:v>
                </c:pt>
              </c:numCache>
            </c:numRef>
          </c:yVal>
          <c:smooth val="0"/>
          <c:extLst>
            <c:ext xmlns:c16="http://schemas.microsoft.com/office/drawing/2014/chart" uri="{C3380CC4-5D6E-409C-BE32-E72D297353CC}">
              <c16:uniqueId val="{00000000-A258-48CF-80ED-158851920508}"/>
            </c:ext>
          </c:extLst>
        </c:ser>
        <c:ser>
          <c:idx val="1"/>
          <c:order val="1"/>
          <c:tx>
            <c:strRef>
              <c:f>Waffle!$J$2</c:f>
              <c:strCache>
                <c:ptCount val="1"/>
                <c:pt idx="0">
                  <c:v>Color</c:v>
                </c:pt>
              </c:strCache>
            </c:strRef>
          </c:tx>
          <c:spPr>
            <a:ln w="25400" cap="rnd">
              <a:noFill/>
              <a:round/>
            </a:ln>
            <a:effectLst/>
          </c:spPr>
          <c:marker>
            <c:symbol val="square"/>
            <c:size val="13"/>
            <c:spPr>
              <a:solidFill>
                <a:srgbClr val="FF3399"/>
              </a:solidFill>
              <a:ln w="9525">
                <a:solidFill>
                  <a:schemeClr val="tx1">
                    <a:lumMod val="85000"/>
                    <a:lumOff val="15000"/>
                  </a:schemeClr>
                </a:solidFill>
              </a:ln>
              <a:effectLst/>
            </c:spPr>
          </c:marker>
          <c:xVal>
            <c:numRef>
              <c:f>Waffle!$J$4:$J$103</c:f>
              <c:numCache>
                <c:formatCode>General</c:formatCode>
                <c:ptCount val="100"/>
                <c:pt idx="0">
                  <c:v>1</c:v>
                </c:pt>
                <c:pt idx="1">
                  <c:v>2</c:v>
                </c:pt>
                <c:pt idx="2">
                  <c:v>3</c:v>
                </c:pt>
                <c:pt idx="3">
                  <c:v>4</c:v>
                </c:pt>
                <c:pt idx="4">
                  <c:v>5</c:v>
                </c:pt>
                <c:pt idx="5">
                  <c:v>6</c:v>
                </c:pt>
                <c:pt idx="6">
                  <c:v>7</c:v>
                </c:pt>
                <c:pt idx="7">
                  <c:v>8</c:v>
                </c:pt>
                <c:pt idx="8">
                  <c:v>9</c:v>
                </c:pt>
                <c:pt idx="9">
                  <c:v>10</c:v>
                </c:pt>
                <c:pt idx="10">
                  <c:v>1</c:v>
                </c:pt>
                <c:pt idx="11">
                  <c:v>2</c:v>
                </c:pt>
                <c:pt idx="12">
                  <c:v>3</c:v>
                </c:pt>
                <c:pt idx="13">
                  <c:v>4</c:v>
                </c:pt>
                <c:pt idx="14">
                  <c:v>5</c:v>
                </c:pt>
                <c:pt idx="15">
                  <c:v>6</c:v>
                </c:pt>
                <c:pt idx="16">
                  <c:v>7</c:v>
                </c:pt>
                <c:pt idx="17">
                  <c:v>8</c:v>
                </c:pt>
                <c:pt idx="18">
                  <c:v>9</c:v>
                </c:pt>
                <c:pt idx="19">
                  <c:v>10</c:v>
                </c:pt>
                <c:pt idx="20">
                  <c:v>1</c:v>
                </c:pt>
                <c:pt idx="21">
                  <c:v>2</c:v>
                </c:pt>
                <c:pt idx="22">
                  <c:v>3</c:v>
                </c:pt>
                <c:pt idx="23">
                  <c:v>4</c:v>
                </c:pt>
                <c:pt idx="24">
                  <c:v>5</c:v>
                </c:pt>
                <c:pt idx="25">
                  <c:v>6</c:v>
                </c:pt>
                <c:pt idx="26">
                  <c:v>7</c:v>
                </c:pt>
                <c:pt idx="27">
                  <c:v>8</c:v>
                </c:pt>
                <c:pt idx="28">
                  <c:v>9</c:v>
                </c:pt>
                <c:pt idx="29">
                  <c:v>10</c:v>
                </c:pt>
                <c:pt idx="30">
                  <c:v>1</c:v>
                </c:pt>
                <c:pt idx="31">
                  <c:v>2</c:v>
                </c:pt>
                <c:pt idx="32">
                  <c:v>3</c:v>
                </c:pt>
                <c:pt idx="33">
                  <c:v>4</c:v>
                </c:pt>
                <c:pt idx="34">
                  <c:v>5</c:v>
                </c:pt>
                <c:pt idx="35">
                  <c:v>6</c:v>
                </c:pt>
                <c:pt idx="36">
                  <c:v>7</c:v>
                </c:pt>
                <c:pt idx="37">
                  <c:v>8</c:v>
                </c:pt>
                <c:pt idx="38">
                  <c:v>9</c:v>
                </c:pt>
                <c:pt idx="39">
                  <c:v>10</c:v>
                </c:pt>
                <c:pt idx="40">
                  <c:v>1</c:v>
                </c:pt>
                <c:pt idx="41">
                  <c:v>2</c:v>
                </c:pt>
                <c:pt idx="42">
                  <c:v>3</c:v>
                </c:pt>
                <c:pt idx="43">
                  <c:v>4</c:v>
                </c:pt>
                <c:pt idx="44">
                  <c:v>5</c:v>
                </c:pt>
                <c:pt idx="45">
                  <c:v>6</c:v>
                </c:pt>
                <c:pt idx="46">
                  <c:v>7</c:v>
                </c:pt>
                <c:pt idx="47">
                  <c:v>8</c:v>
                </c:pt>
                <c:pt idx="48">
                  <c:v>9</c:v>
                </c:pt>
                <c:pt idx="49">
                  <c:v>10</c:v>
                </c:pt>
                <c:pt idx="50">
                  <c:v>1</c:v>
                </c:pt>
                <c:pt idx="51">
                  <c:v>2</c:v>
                </c:pt>
                <c:pt idx="52">
                  <c:v>3</c:v>
                </c:pt>
                <c:pt idx="53">
                  <c:v>4</c:v>
                </c:pt>
                <c:pt idx="54">
                  <c:v>5</c:v>
                </c:pt>
                <c:pt idx="55">
                  <c:v>6</c:v>
                </c:pt>
                <c:pt idx="56">
                  <c:v>7</c:v>
                </c:pt>
                <c:pt idx="57">
                  <c:v>8</c:v>
                </c:pt>
                <c:pt idx="58">
                  <c:v>9</c:v>
                </c:pt>
                <c:pt idx="59">
                  <c:v>10</c:v>
                </c:pt>
                <c:pt idx="60">
                  <c:v>1</c:v>
                </c:pt>
                <c:pt idx="61">
                  <c:v>2</c:v>
                </c:pt>
                <c:pt idx="62">
                  <c:v>3</c:v>
                </c:pt>
                <c:pt idx="63">
                  <c:v>4</c:v>
                </c:pt>
                <c:pt idx="64">
                  <c:v>5</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xVal>
          <c:yVal>
            <c:numRef>
              <c:f>Waffle!$K$4:$K$103</c:f>
              <c:numCache>
                <c:formatCode>General</c:formatCode>
                <c:ptCount val="100"/>
                <c:pt idx="0">
                  <c:v>1</c:v>
                </c:pt>
                <c:pt idx="1">
                  <c:v>1</c:v>
                </c:pt>
                <c:pt idx="2">
                  <c:v>1</c:v>
                </c:pt>
                <c:pt idx="3">
                  <c:v>1</c:v>
                </c:pt>
                <c:pt idx="4">
                  <c:v>1</c:v>
                </c:pt>
                <c:pt idx="5">
                  <c:v>1</c:v>
                </c:pt>
                <c:pt idx="6">
                  <c:v>1</c:v>
                </c:pt>
                <c:pt idx="7">
                  <c:v>1</c:v>
                </c:pt>
                <c:pt idx="8">
                  <c:v>1</c:v>
                </c:pt>
                <c:pt idx="9">
                  <c:v>1</c:v>
                </c:pt>
                <c:pt idx="10">
                  <c:v>2</c:v>
                </c:pt>
                <c:pt idx="11">
                  <c:v>2</c:v>
                </c:pt>
                <c:pt idx="12">
                  <c:v>2</c:v>
                </c:pt>
                <c:pt idx="13">
                  <c:v>2</c:v>
                </c:pt>
                <c:pt idx="14">
                  <c:v>2</c:v>
                </c:pt>
                <c:pt idx="15">
                  <c:v>2</c:v>
                </c:pt>
                <c:pt idx="16">
                  <c:v>2</c:v>
                </c:pt>
                <c:pt idx="17">
                  <c:v>2</c:v>
                </c:pt>
                <c:pt idx="18">
                  <c:v>2</c:v>
                </c:pt>
                <c:pt idx="19">
                  <c:v>2</c:v>
                </c:pt>
                <c:pt idx="20">
                  <c:v>3</c:v>
                </c:pt>
                <c:pt idx="21">
                  <c:v>3</c:v>
                </c:pt>
                <c:pt idx="22">
                  <c:v>3</c:v>
                </c:pt>
                <c:pt idx="23">
                  <c:v>3</c:v>
                </c:pt>
                <c:pt idx="24">
                  <c:v>3</c:v>
                </c:pt>
                <c:pt idx="25">
                  <c:v>3</c:v>
                </c:pt>
                <c:pt idx="26">
                  <c:v>3</c:v>
                </c:pt>
                <c:pt idx="27">
                  <c:v>3</c:v>
                </c:pt>
                <c:pt idx="28">
                  <c:v>3</c:v>
                </c:pt>
                <c:pt idx="29">
                  <c:v>3</c:v>
                </c:pt>
                <c:pt idx="30">
                  <c:v>4</c:v>
                </c:pt>
                <c:pt idx="31">
                  <c:v>4</c:v>
                </c:pt>
                <c:pt idx="32">
                  <c:v>4</c:v>
                </c:pt>
                <c:pt idx="33">
                  <c:v>4</c:v>
                </c:pt>
                <c:pt idx="34">
                  <c:v>4</c:v>
                </c:pt>
                <c:pt idx="35">
                  <c:v>4</c:v>
                </c:pt>
                <c:pt idx="36">
                  <c:v>4</c:v>
                </c:pt>
                <c:pt idx="37">
                  <c:v>4</c:v>
                </c:pt>
                <c:pt idx="38">
                  <c:v>4</c:v>
                </c:pt>
                <c:pt idx="39">
                  <c:v>4</c:v>
                </c:pt>
                <c:pt idx="40">
                  <c:v>5</c:v>
                </c:pt>
                <c:pt idx="41">
                  <c:v>5</c:v>
                </c:pt>
                <c:pt idx="42">
                  <c:v>5</c:v>
                </c:pt>
                <c:pt idx="43">
                  <c:v>5</c:v>
                </c:pt>
                <c:pt idx="44">
                  <c:v>5</c:v>
                </c:pt>
                <c:pt idx="45">
                  <c:v>5</c:v>
                </c:pt>
                <c:pt idx="46">
                  <c:v>5</c:v>
                </c:pt>
                <c:pt idx="47">
                  <c:v>5</c:v>
                </c:pt>
                <c:pt idx="48">
                  <c:v>5</c:v>
                </c:pt>
                <c:pt idx="49">
                  <c:v>5</c:v>
                </c:pt>
                <c:pt idx="50">
                  <c:v>6</c:v>
                </c:pt>
                <c:pt idx="51">
                  <c:v>6</c:v>
                </c:pt>
                <c:pt idx="52">
                  <c:v>6</c:v>
                </c:pt>
                <c:pt idx="53">
                  <c:v>6</c:v>
                </c:pt>
                <c:pt idx="54">
                  <c:v>6</c:v>
                </c:pt>
                <c:pt idx="55">
                  <c:v>6</c:v>
                </c:pt>
                <c:pt idx="56">
                  <c:v>6</c:v>
                </c:pt>
                <c:pt idx="57">
                  <c:v>6</c:v>
                </c:pt>
                <c:pt idx="58">
                  <c:v>6</c:v>
                </c:pt>
                <c:pt idx="59">
                  <c:v>6</c:v>
                </c:pt>
                <c:pt idx="60">
                  <c:v>7</c:v>
                </c:pt>
                <c:pt idx="61">
                  <c:v>7</c:v>
                </c:pt>
                <c:pt idx="62">
                  <c:v>7</c:v>
                </c:pt>
                <c:pt idx="63">
                  <c:v>7</c:v>
                </c:pt>
                <c:pt idx="64">
                  <c:v>7</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yVal>
          <c:smooth val="0"/>
          <c:extLst>
            <c:ext xmlns:c16="http://schemas.microsoft.com/office/drawing/2014/chart" uri="{C3380CC4-5D6E-409C-BE32-E72D297353CC}">
              <c16:uniqueId val="{00000001-A258-48CF-80ED-158851920508}"/>
            </c:ext>
          </c:extLst>
        </c:ser>
        <c:ser>
          <c:idx val="2"/>
          <c:order val="2"/>
          <c:tx>
            <c:strRef>
              <c:f>Waffle!$L$2</c:f>
              <c:strCache>
                <c:ptCount val="1"/>
                <c:pt idx="0">
                  <c:v>Marker</c:v>
                </c:pt>
              </c:strCache>
            </c:strRef>
          </c:tx>
          <c:spPr>
            <a:ln w="25400" cap="rnd">
              <a:noFill/>
              <a:round/>
            </a:ln>
            <a:effectLst/>
          </c:spPr>
          <c:marker>
            <c:symbol val="none"/>
          </c:marker>
          <c:dPt>
            <c:idx val="29"/>
            <c:marker>
              <c:symbol val="none"/>
            </c:marker>
            <c:bubble3D val="0"/>
            <c:extLst>
              <c:ext xmlns:c16="http://schemas.microsoft.com/office/drawing/2014/chart" uri="{C3380CC4-5D6E-409C-BE32-E72D297353CC}">
                <c16:uniqueId val="{00000002-A258-48CF-80ED-158851920508}"/>
              </c:ext>
            </c:extLst>
          </c:dPt>
          <c:dLbls>
            <c:dLbl>
              <c:idx val="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258-48CF-80ED-158851920508}"/>
                </c:ext>
              </c:extLst>
            </c:dLbl>
            <c:dLbl>
              <c:idx val="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258-48CF-80ED-158851920508}"/>
                </c:ext>
              </c:extLst>
            </c:dLbl>
            <c:dLbl>
              <c:idx val="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258-48CF-80ED-158851920508}"/>
                </c:ext>
              </c:extLst>
            </c:dLbl>
            <c:dLbl>
              <c:idx val="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258-48CF-80ED-158851920508}"/>
                </c:ext>
              </c:extLst>
            </c:dLbl>
            <c:dLbl>
              <c:idx val="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258-48CF-80ED-158851920508}"/>
                </c:ext>
              </c:extLst>
            </c:dLbl>
            <c:dLbl>
              <c:idx val="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258-48CF-80ED-158851920508}"/>
                </c:ext>
              </c:extLst>
            </c:dLbl>
            <c:dLbl>
              <c:idx val="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258-48CF-80ED-158851920508}"/>
                </c:ext>
              </c:extLst>
            </c:dLbl>
            <c:dLbl>
              <c:idx val="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258-48CF-80ED-158851920508}"/>
                </c:ext>
              </c:extLst>
            </c:dLbl>
            <c:dLbl>
              <c:idx val="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258-48CF-80ED-158851920508}"/>
                </c:ext>
              </c:extLst>
            </c:dLbl>
            <c:dLbl>
              <c:idx val="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258-48CF-80ED-158851920508}"/>
                </c:ext>
              </c:extLst>
            </c:dLbl>
            <c:dLbl>
              <c:idx val="1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258-48CF-80ED-158851920508}"/>
                </c:ext>
              </c:extLst>
            </c:dLbl>
            <c:dLbl>
              <c:idx val="1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258-48CF-80ED-158851920508}"/>
                </c:ext>
              </c:extLst>
            </c:dLbl>
            <c:dLbl>
              <c:idx val="1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258-48CF-80ED-158851920508}"/>
                </c:ext>
              </c:extLst>
            </c:dLbl>
            <c:dLbl>
              <c:idx val="1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258-48CF-80ED-158851920508}"/>
                </c:ext>
              </c:extLst>
            </c:dLbl>
            <c:dLbl>
              <c:idx val="1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258-48CF-80ED-158851920508}"/>
                </c:ext>
              </c:extLst>
            </c:dLbl>
            <c:dLbl>
              <c:idx val="1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258-48CF-80ED-158851920508}"/>
                </c:ext>
              </c:extLst>
            </c:dLbl>
            <c:dLbl>
              <c:idx val="1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258-48CF-80ED-158851920508}"/>
                </c:ext>
              </c:extLst>
            </c:dLbl>
            <c:dLbl>
              <c:idx val="1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258-48CF-80ED-158851920508}"/>
                </c:ext>
              </c:extLst>
            </c:dLbl>
            <c:dLbl>
              <c:idx val="1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258-48CF-80ED-158851920508}"/>
                </c:ext>
              </c:extLst>
            </c:dLbl>
            <c:dLbl>
              <c:idx val="1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258-48CF-80ED-158851920508}"/>
                </c:ext>
              </c:extLst>
            </c:dLbl>
            <c:dLbl>
              <c:idx val="2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258-48CF-80ED-158851920508}"/>
                </c:ext>
              </c:extLst>
            </c:dLbl>
            <c:dLbl>
              <c:idx val="2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258-48CF-80ED-158851920508}"/>
                </c:ext>
              </c:extLst>
            </c:dLbl>
            <c:dLbl>
              <c:idx val="2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258-48CF-80ED-158851920508}"/>
                </c:ext>
              </c:extLst>
            </c:dLbl>
            <c:dLbl>
              <c:idx val="2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258-48CF-80ED-158851920508}"/>
                </c:ext>
              </c:extLst>
            </c:dLbl>
            <c:dLbl>
              <c:idx val="2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258-48CF-80ED-158851920508}"/>
                </c:ext>
              </c:extLst>
            </c:dLbl>
            <c:dLbl>
              <c:idx val="2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258-48CF-80ED-158851920508}"/>
                </c:ext>
              </c:extLst>
            </c:dLbl>
            <c:dLbl>
              <c:idx val="2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258-48CF-80ED-158851920508}"/>
                </c:ext>
              </c:extLst>
            </c:dLbl>
            <c:dLbl>
              <c:idx val="2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258-48CF-80ED-158851920508}"/>
                </c:ext>
              </c:extLst>
            </c:dLbl>
            <c:dLbl>
              <c:idx val="2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258-48CF-80ED-158851920508}"/>
                </c:ext>
              </c:extLst>
            </c:dLbl>
            <c:dLbl>
              <c:idx val="2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258-48CF-80ED-158851920508}"/>
                </c:ext>
              </c:extLst>
            </c:dLbl>
            <c:dLbl>
              <c:idx val="3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258-48CF-80ED-158851920508}"/>
                </c:ext>
              </c:extLst>
            </c:dLbl>
            <c:dLbl>
              <c:idx val="3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258-48CF-80ED-158851920508}"/>
                </c:ext>
              </c:extLst>
            </c:dLbl>
            <c:dLbl>
              <c:idx val="3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258-48CF-80ED-158851920508}"/>
                </c:ext>
              </c:extLst>
            </c:dLbl>
            <c:dLbl>
              <c:idx val="3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258-48CF-80ED-158851920508}"/>
                </c:ext>
              </c:extLst>
            </c:dLbl>
            <c:dLbl>
              <c:idx val="3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258-48CF-80ED-158851920508}"/>
                </c:ext>
              </c:extLst>
            </c:dLbl>
            <c:dLbl>
              <c:idx val="3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258-48CF-80ED-158851920508}"/>
                </c:ext>
              </c:extLst>
            </c:dLbl>
            <c:dLbl>
              <c:idx val="3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258-48CF-80ED-158851920508}"/>
                </c:ext>
              </c:extLst>
            </c:dLbl>
            <c:dLbl>
              <c:idx val="3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258-48CF-80ED-158851920508}"/>
                </c:ext>
              </c:extLst>
            </c:dLbl>
            <c:dLbl>
              <c:idx val="3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258-48CF-80ED-158851920508}"/>
                </c:ext>
              </c:extLst>
            </c:dLbl>
            <c:dLbl>
              <c:idx val="3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258-48CF-80ED-158851920508}"/>
                </c:ext>
              </c:extLst>
            </c:dLbl>
            <c:dLbl>
              <c:idx val="4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258-48CF-80ED-158851920508}"/>
                </c:ext>
              </c:extLst>
            </c:dLbl>
            <c:dLbl>
              <c:idx val="4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258-48CF-80ED-158851920508}"/>
                </c:ext>
              </c:extLst>
            </c:dLbl>
            <c:dLbl>
              <c:idx val="4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258-48CF-80ED-158851920508}"/>
                </c:ext>
              </c:extLst>
            </c:dLbl>
            <c:dLbl>
              <c:idx val="4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258-48CF-80ED-158851920508}"/>
                </c:ext>
              </c:extLst>
            </c:dLbl>
            <c:dLbl>
              <c:idx val="4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258-48CF-80ED-158851920508}"/>
                </c:ext>
              </c:extLst>
            </c:dLbl>
            <c:dLbl>
              <c:idx val="4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258-48CF-80ED-158851920508}"/>
                </c:ext>
              </c:extLst>
            </c:dLbl>
            <c:dLbl>
              <c:idx val="4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258-48CF-80ED-158851920508}"/>
                </c:ext>
              </c:extLst>
            </c:dLbl>
            <c:dLbl>
              <c:idx val="4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258-48CF-80ED-158851920508}"/>
                </c:ext>
              </c:extLst>
            </c:dLbl>
            <c:dLbl>
              <c:idx val="4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258-48CF-80ED-158851920508}"/>
                </c:ext>
              </c:extLst>
            </c:dLbl>
            <c:dLbl>
              <c:idx val="4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258-48CF-80ED-158851920508}"/>
                </c:ext>
              </c:extLst>
            </c:dLbl>
            <c:dLbl>
              <c:idx val="5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258-48CF-80ED-158851920508}"/>
                </c:ext>
              </c:extLst>
            </c:dLbl>
            <c:dLbl>
              <c:idx val="5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258-48CF-80ED-158851920508}"/>
                </c:ext>
              </c:extLst>
            </c:dLbl>
            <c:dLbl>
              <c:idx val="5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258-48CF-80ED-158851920508}"/>
                </c:ext>
              </c:extLst>
            </c:dLbl>
            <c:dLbl>
              <c:idx val="5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258-48CF-80ED-158851920508}"/>
                </c:ext>
              </c:extLst>
            </c:dLbl>
            <c:dLbl>
              <c:idx val="5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258-48CF-80ED-158851920508}"/>
                </c:ext>
              </c:extLst>
            </c:dLbl>
            <c:dLbl>
              <c:idx val="5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258-48CF-80ED-158851920508}"/>
                </c:ext>
              </c:extLst>
            </c:dLbl>
            <c:dLbl>
              <c:idx val="5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258-48CF-80ED-158851920508}"/>
                </c:ext>
              </c:extLst>
            </c:dLbl>
            <c:dLbl>
              <c:idx val="5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258-48CF-80ED-158851920508}"/>
                </c:ext>
              </c:extLst>
            </c:dLbl>
            <c:dLbl>
              <c:idx val="5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258-48CF-80ED-158851920508}"/>
                </c:ext>
              </c:extLst>
            </c:dLbl>
            <c:dLbl>
              <c:idx val="5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258-48CF-80ED-158851920508}"/>
                </c:ext>
              </c:extLst>
            </c:dLbl>
            <c:dLbl>
              <c:idx val="6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258-48CF-80ED-158851920508}"/>
                </c:ext>
              </c:extLst>
            </c:dLbl>
            <c:dLbl>
              <c:idx val="6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258-48CF-80ED-158851920508}"/>
                </c:ext>
              </c:extLst>
            </c:dLbl>
            <c:dLbl>
              <c:idx val="6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258-48CF-80ED-158851920508}"/>
                </c:ext>
              </c:extLst>
            </c:dLbl>
            <c:dLbl>
              <c:idx val="6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258-48CF-80ED-158851920508}"/>
                </c:ext>
              </c:extLst>
            </c:dLbl>
            <c:dLbl>
              <c:idx val="6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258-48CF-80ED-158851920508}"/>
                </c:ext>
              </c:extLst>
            </c:dLbl>
            <c:dLbl>
              <c:idx val="6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258-48CF-80ED-158851920508}"/>
                </c:ext>
              </c:extLst>
            </c:dLbl>
            <c:dLbl>
              <c:idx val="6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258-48CF-80ED-158851920508}"/>
                </c:ext>
              </c:extLst>
            </c:dLbl>
            <c:dLbl>
              <c:idx val="6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258-48CF-80ED-158851920508}"/>
                </c:ext>
              </c:extLst>
            </c:dLbl>
            <c:dLbl>
              <c:idx val="6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258-48CF-80ED-158851920508}"/>
                </c:ext>
              </c:extLst>
            </c:dLbl>
            <c:dLbl>
              <c:idx val="69"/>
              <c:tx>
                <c:rich>
                  <a:bodyPr/>
                  <a:lstStyle/>
                  <a:p>
                    <a:fld id="{4AA0E047-76A7-4296-BBF7-D3E660920799}"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7-A258-48CF-80ED-158851920508}"/>
                </c:ext>
              </c:extLst>
            </c:dLbl>
            <c:dLbl>
              <c:idx val="7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258-48CF-80ED-158851920508}"/>
                </c:ext>
              </c:extLst>
            </c:dLbl>
            <c:dLbl>
              <c:idx val="7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258-48CF-80ED-158851920508}"/>
                </c:ext>
              </c:extLst>
            </c:dLbl>
            <c:dLbl>
              <c:idx val="7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258-48CF-80ED-158851920508}"/>
                </c:ext>
              </c:extLst>
            </c:dLbl>
            <c:dLbl>
              <c:idx val="7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258-48CF-80ED-158851920508}"/>
                </c:ext>
              </c:extLst>
            </c:dLbl>
            <c:dLbl>
              <c:idx val="7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258-48CF-80ED-158851920508}"/>
                </c:ext>
              </c:extLst>
            </c:dLbl>
            <c:dLbl>
              <c:idx val="7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258-48CF-80ED-158851920508}"/>
                </c:ext>
              </c:extLst>
            </c:dLbl>
            <c:dLbl>
              <c:idx val="7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258-48CF-80ED-158851920508}"/>
                </c:ext>
              </c:extLst>
            </c:dLbl>
            <c:dLbl>
              <c:idx val="7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258-48CF-80ED-158851920508}"/>
                </c:ext>
              </c:extLst>
            </c:dLbl>
            <c:dLbl>
              <c:idx val="7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258-48CF-80ED-158851920508}"/>
                </c:ext>
              </c:extLst>
            </c:dLbl>
            <c:dLbl>
              <c:idx val="7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258-48CF-80ED-158851920508}"/>
                </c:ext>
              </c:extLst>
            </c:dLbl>
            <c:dLbl>
              <c:idx val="8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258-48CF-80ED-158851920508}"/>
                </c:ext>
              </c:extLst>
            </c:dLbl>
            <c:dLbl>
              <c:idx val="8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258-48CF-80ED-158851920508}"/>
                </c:ext>
              </c:extLst>
            </c:dLbl>
            <c:dLbl>
              <c:idx val="8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258-48CF-80ED-158851920508}"/>
                </c:ext>
              </c:extLst>
            </c:dLbl>
            <c:dLbl>
              <c:idx val="8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258-48CF-80ED-158851920508}"/>
                </c:ext>
              </c:extLst>
            </c:dLbl>
            <c:dLbl>
              <c:idx val="8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258-48CF-80ED-158851920508}"/>
                </c:ext>
              </c:extLst>
            </c:dLbl>
            <c:dLbl>
              <c:idx val="8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258-48CF-80ED-158851920508}"/>
                </c:ext>
              </c:extLst>
            </c:dLbl>
            <c:dLbl>
              <c:idx val="8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258-48CF-80ED-158851920508}"/>
                </c:ext>
              </c:extLst>
            </c:dLbl>
            <c:dLbl>
              <c:idx val="8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258-48CF-80ED-158851920508}"/>
                </c:ext>
              </c:extLst>
            </c:dLbl>
            <c:dLbl>
              <c:idx val="8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258-48CF-80ED-158851920508}"/>
                </c:ext>
              </c:extLst>
            </c:dLbl>
            <c:dLbl>
              <c:idx val="8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258-48CF-80ED-158851920508}"/>
                </c:ext>
              </c:extLst>
            </c:dLbl>
            <c:dLbl>
              <c:idx val="9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258-48CF-80ED-158851920508}"/>
                </c:ext>
              </c:extLst>
            </c:dLbl>
            <c:dLbl>
              <c:idx val="9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258-48CF-80ED-158851920508}"/>
                </c:ext>
              </c:extLst>
            </c:dLbl>
            <c:dLbl>
              <c:idx val="9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258-48CF-80ED-158851920508}"/>
                </c:ext>
              </c:extLst>
            </c:dLbl>
            <c:dLbl>
              <c:idx val="9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258-48CF-80ED-158851920508}"/>
                </c:ext>
              </c:extLst>
            </c:dLbl>
            <c:dLbl>
              <c:idx val="9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258-48CF-80ED-158851920508}"/>
                </c:ext>
              </c:extLst>
            </c:dLbl>
            <c:dLbl>
              <c:idx val="9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1-A258-48CF-80ED-158851920508}"/>
                </c:ext>
              </c:extLst>
            </c:dLbl>
            <c:dLbl>
              <c:idx val="9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2-A258-48CF-80ED-158851920508}"/>
                </c:ext>
              </c:extLst>
            </c:dLbl>
            <c:dLbl>
              <c:idx val="9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3-A258-48CF-80ED-158851920508}"/>
                </c:ext>
              </c:extLst>
            </c:dLbl>
            <c:dLbl>
              <c:idx val="9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4-A258-48CF-80ED-158851920508}"/>
                </c:ext>
              </c:extLst>
            </c:dLbl>
            <c:dLbl>
              <c:idx val="9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5-A258-48CF-80ED-158851920508}"/>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rgbClr val="FF3399"/>
                    </a:solidFill>
                    <a:latin typeface="Roboto Medium" panose="02000000000000000000" pitchFamily="2" charset="0"/>
                    <a:ea typeface="Roboto Medium" panose="02000000000000000000" pitchFamily="2" charset="0"/>
                    <a:cs typeface="+mn-cs"/>
                  </a:defRPr>
                </a:pPr>
                <a:endParaRPr lang="en-US"/>
              </a:p>
            </c:txPr>
            <c:dLblPos val="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Waffle!$L$4:$L$103</c:f>
              <c:numCache>
                <c:formatCode>General</c:formatCod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10</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xVal>
          <c:yVal>
            <c:numRef>
              <c:f>Waffle!$M$4:$M$103</c:f>
              <c:numCache>
                <c:formatCode>General</c:formatCod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7</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yVal>
          <c:smooth val="0"/>
          <c:extLst>
            <c:ext xmlns:c15="http://schemas.microsoft.com/office/drawing/2012/chart" uri="{02D57815-91ED-43cb-92C2-25804820EDAC}">
              <c15:datalabelsRange>
                <c15:f>Waffle!$N$4:$N$103</c15:f>
                <c15:dlblRangeCach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65%</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15:dlblRangeCache>
              </c15:datalabelsRange>
            </c:ext>
            <c:ext xmlns:c16="http://schemas.microsoft.com/office/drawing/2014/chart" uri="{C3380CC4-5D6E-409C-BE32-E72D297353CC}">
              <c16:uniqueId val="{00000066-A258-48CF-80ED-158851920508}"/>
            </c:ext>
          </c:extLst>
        </c:ser>
        <c:dLbls>
          <c:showLegendKey val="0"/>
          <c:showVal val="0"/>
          <c:showCatName val="0"/>
          <c:showSerName val="0"/>
          <c:showPercent val="0"/>
          <c:showBubbleSize val="0"/>
        </c:dLbls>
        <c:axId val="2094569183"/>
        <c:axId val="2094562463"/>
      </c:scatterChart>
      <c:valAx>
        <c:axId val="2094569183"/>
        <c:scaling>
          <c:orientation val="minMax"/>
          <c:max val="10"/>
        </c:scaling>
        <c:delete val="1"/>
        <c:axPos val="b"/>
        <c:numFmt formatCode="General" sourceLinked="1"/>
        <c:majorTickMark val="out"/>
        <c:minorTickMark val="none"/>
        <c:tickLblPos val="nextTo"/>
        <c:crossAx val="2094562463"/>
        <c:crosses val="autoZero"/>
        <c:crossBetween val="midCat"/>
      </c:valAx>
      <c:valAx>
        <c:axId val="2094562463"/>
        <c:scaling>
          <c:orientation val="minMax"/>
          <c:max val="10"/>
        </c:scaling>
        <c:delete val="1"/>
        <c:axPos val="l"/>
        <c:numFmt formatCode="General" sourceLinked="1"/>
        <c:majorTickMark val="out"/>
        <c:minorTickMark val="none"/>
        <c:tickLblPos val="nextTo"/>
        <c:crossAx val="2094569183"/>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50000"/>
                    <a:lumOff val="50000"/>
                  </a:schemeClr>
                </a:solidFill>
                <a:latin typeface="Roboto" panose="02000000000000000000" pitchFamily="2" charset="0"/>
                <a:ea typeface="Roboto" panose="02000000000000000000" pitchFamily="2" charset="0"/>
                <a:cs typeface="+mn-cs"/>
              </a:defRPr>
            </a:pPr>
            <a:r>
              <a:rPr lang="en-US" sz="1000">
                <a:solidFill>
                  <a:schemeClr val="tx1">
                    <a:lumMod val="50000"/>
                    <a:lumOff val="50000"/>
                  </a:schemeClr>
                </a:solidFill>
                <a:latin typeface="Roboto" panose="02000000000000000000" pitchFamily="2" charset="0"/>
                <a:ea typeface="Roboto" panose="02000000000000000000" pitchFamily="2" charset="0"/>
              </a:rPr>
              <a:t>June 2023</a:t>
            </a:r>
          </a:p>
        </c:rich>
      </c:tx>
      <c:layout>
        <c:manualLayout>
          <c:xMode val="edge"/>
          <c:yMode val="edge"/>
          <c:x val="0.3636792761391287"/>
          <c:y val="3.4482758620689655E-2"/>
        </c:manualLayout>
      </c:layout>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50000"/>
                  <a:lumOff val="50000"/>
                </a:schemeClr>
              </a:solidFill>
              <a:latin typeface="Roboto" panose="02000000000000000000" pitchFamily="2" charset="0"/>
              <a:ea typeface="Roboto" panose="02000000000000000000" pitchFamily="2" charset="0"/>
              <a:cs typeface="+mn-cs"/>
            </a:defRPr>
          </a:pPr>
          <a:endParaRPr lang="en-US"/>
        </a:p>
      </c:txPr>
    </c:title>
    <c:autoTitleDeleted val="0"/>
    <c:plotArea>
      <c:layout>
        <c:manualLayout>
          <c:layoutTarget val="inner"/>
          <c:xMode val="edge"/>
          <c:yMode val="edge"/>
          <c:x val="3.7870827199954368E-2"/>
          <c:y val="0.2463462756810571"/>
          <c:w val="0.91624047713588097"/>
          <c:h val="0.73435695538057744"/>
        </c:manualLayout>
      </c:layout>
      <c:barChart>
        <c:barDir val="col"/>
        <c:grouping val="clustered"/>
        <c:varyColors val="0"/>
        <c:ser>
          <c:idx val="2"/>
          <c:order val="2"/>
          <c:tx>
            <c:strRef>
              <c:f>Calendar!$AD$3</c:f>
              <c:strCache>
                <c:ptCount val="1"/>
                <c:pt idx="0">
                  <c:v>Day</c:v>
                </c:pt>
              </c:strCache>
            </c:strRef>
          </c:tx>
          <c:spPr>
            <a:solidFill>
              <a:schemeClr val="accent3"/>
            </a:solidFill>
            <a:ln>
              <a:noFill/>
            </a:ln>
            <a:effectLst/>
          </c:spPr>
          <c:invertIfNegative val="0"/>
          <c:cat>
            <c:strRef>
              <c:f>Calendar!$AD$4:$AD$10</c:f>
              <c:strCache>
                <c:ptCount val="7"/>
                <c:pt idx="0">
                  <c:v>S</c:v>
                </c:pt>
                <c:pt idx="1">
                  <c:v>M</c:v>
                </c:pt>
                <c:pt idx="2">
                  <c:v>T</c:v>
                </c:pt>
                <c:pt idx="3">
                  <c:v>W</c:v>
                </c:pt>
                <c:pt idx="4">
                  <c:v>T</c:v>
                </c:pt>
                <c:pt idx="5">
                  <c:v>F</c:v>
                </c:pt>
                <c:pt idx="6">
                  <c:v>S</c:v>
                </c:pt>
              </c:strCache>
            </c:strRef>
          </c:cat>
          <c:val>
            <c:numRef>
              <c:f>Calendar!$AE$4:$AE$10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26C1-4822-9900-B374FC071405}"/>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Calendar!$I$2</c:f>
              <c:strCache>
                <c:ptCount val="1"/>
                <c:pt idx="0">
                  <c:v>Current Month</c:v>
                </c:pt>
              </c:strCache>
            </c:strRef>
          </c:tx>
          <c:spPr>
            <a:ln w="25400" cap="rnd">
              <a:noFill/>
              <a:round/>
            </a:ln>
            <a:effectLst/>
          </c:spPr>
          <c:marker>
            <c:symbol val="circle"/>
            <c:size val="19"/>
            <c:spPr>
              <a:solidFill>
                <a:schemeClr val="tx1">
                  <a:lumMod val="50000"/>
                  <a:lumOff val="50000"/>
                </a:schemeClr>
              </a:solidFill>
              <a:ln w="9525">
                <a:noFill/>
              </a:ln>
              <a:effectLst/>
            </c:spPr>
          </c:marker>
          <c:dLbls>
            <c:dLbl>
              <c:idx val="0"/>
              <c:tx>
                <c:rich>
                  <a:bodyPr/>
                  <a:lstStyle/>
                  <a:p>
                    <a:fld id="{CE3B357A-AFF4-4716-93ED-3B6C0D78469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26C1-4822-9900-B374FC071405}"/>
                </c:ext>
              </c:extLst>
            </c:dLbl>
            <c:dLbl>
              <c:idx val="1"/>
              <c:tx>
                <c:rich>
                  <a:bodyPr/>
                  <a:lstStyle/>
                  <a:p>
                    <a:fld id="{0D67C185-682B-41C3-A51A-2BAF94CBD63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26C1-4822-9900-B374FC071405}"/>
                </c:ext>
              </c:extLst>
            </c:dLbl>
            <c:dLbl>
              <c:idx val="2"/>
              <c:tx>
                <c:rich>
                  <a:bodyPr/>
                  <a:lstStyle/>
                  <a:p>
                    <a:fld id="{416DE56E-3FDF-4754-AC2D-D05582EADC3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26C1-4822-9900-B374FC071405}"/>
                </c:ext>
              </c:extLst>
            </c:dLbl>
            <c:dLbl>
              <c:idx val="3"/>
              <c:tx>
                <c:rich>
                  <a:bodyPr/>
                  <a:lstStyle/>
                  <a:p>
                    <a:fld id="{49B17776-806E-41F3-B093-8B6CBDB29E7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26C1-4822-9900-B374FC071405}"/>
                </c:ext>
              </c:extLst>
            </c:dLbl>
            <c:dLbl>
              <c:idx val="4"/>
              <c:tx>
                <c:rich>
                  <a:bodyPr/>
                  <a:lstStyle/>
                  <a:p>
                    <a:fld id="{56A2C218-A001-496A-B3DB-FF31ACE3F8C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26C1-4822-9900-B374FC071405}"/>
                </c:ext>
              </c:extLst>
            </c:dLbl>
            <c:dLbl>
              <c:idx val="5"/>
              <c:tx>
                <c:rich>
                  <a:bodyPr/>
                  <a:lstStyle/>
                  <a:p>
                    <a:fld id="{2CB2D099-122D-417F-9360-631FB027844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26C1-4822-9900-B374FC071405}"/>
                </c:ext>
              </c:extLst>
            </c:dLbl>
            <c:dLbl>
              <c:idx val="6"/>
              <c:tx>
                <c:rich>
                  <a:bodyPr/>
                  <a:lstStyle/>
                  <a:p>
                    <a:fld id="{7B04A33C-6D54-4004-BCEB-651EDE613BA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26C1-4822-9900-B374FC071405}"/>
                </c:ext>
              </c:extLst>
            </c:dLbl>
            <c:dLbl>
              <c:idx val="7"/>
              <c:tx>
                <c:rich>
                  <a:bodyPr/>
                  <a:lstStyle/>
                  <a:p>
                    <a:fld id="{BEE02275-ABCF-40A1-BB8D-18FF1022208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26C1-4822-9900-B374FC071405}"/>
                </c:ext>
              </c:extLst>
            </c:dLbl>
            <c:dLbl>
              <c:idx val="8"/>
              <c:tx>
                <c:rich>
                  <a:bodyPr/>
                  <a:lstStyle/>
                  <a:p>
                    <a:fld id="{EF1DB3C5-EBAE-4620-977D-0C13AD163FE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26C1-4822-9900-B374FC071405}"/>
                </c:ext>
              </c:extLst>
            </c:dLbl>
            <c:dLbl>
              <c:idx val="9"/>
              <c:tx>
                <c:rich>
                  <a:bodyPr/>
                  <a:lstStyle/>
                  <a:p>
                    <a:fld id="{D69020C8-C691-4709-86B8-630537E1562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26C1-4822-9900-B374FC071405}"/>
                </c:ext>
              </c:extLst>
            </c:dLbl>
            <c:dLbl>
              <c:idx val="10"/>
              <c:tx>
                <c:rich>
                  <a:bodyPr/>
                  <a:lstStyle/>
                  <a:p>
                    <a:fld id="{5937EA04-BBE9-44F4-A333-0247EB99FC1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26C1-4822-9900-B374FC071405}"/>
                </c:ext>
              </c:extLst>
            </c:dLbl>
            <c:dLbl>
              <c:idx val="11"/>
              <c:tx>
                <c:rich>
                  <a:bodyPr/>
                  <a:lstStyle/>
                  <a:p>
                    <a:fld id="{F85E3C13-430A-4AE2-9F1D-8DFC7E494F3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26C1-4822-9900-B374FC071405}"/>
                </c:ext>
              </c:extLst>
            </c:dLbl>
            <c:dLbl>
              <c:idx val="12"/>
              <c:tx>
                <c:rich>
                  <a:bodyPr/>
                  <a:lstStyle/>
                  <a:p>
                    <a:fld id="{FF2A2518-BC06-4C50-B8AB-7496887A40F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26C1-4822-9900-B374FC071405}"/>
                </c:ext>
              </c:extLst>
            </c:dLbl>
            <c:dLbl>
              <c:idx val="13"/>
              <c:tx>
                <c:rich>
                  <a:bodyPr/>
                  <a:lstStyle/>
                  <a:p>
                    <a:fld id="{29C55458-C05D-4C5F-A6EB-7A52B6AC84B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26C1-4822-9900-B374FC071405}"/>
                </c:ext>
              </c:extLst>
            </c:dLbl>
            <c:dLbl>
              <c:idx val="14"/>
              <c:tx>
                <c:rich>
                  <a:bodyPr/>
                  <a:lstStyle/>
                  <a:p>
                    <a:fld id="{40B88AB3-8962-4D10-9686-71267ADDF63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26C1-4822-9900-B374FC071405}"/>
                </c:ext>
              </c:extLst>
            </c:dLbl>
            <c:dLbl>
              <c:idx val="15"/>
              <c:tx>
                <c:rich>
                  <a:bodyPr/>
                  <a:lstStyle/>
                  <a:p>
                    <a:fld id="{67D18466-938F-494C-AAE7-F5DF6265F7F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26C1-4822-9900-B374FC071405}"/>
                </c:ext>
              </c:extLst>
            </c:dLbl>
            <c:dLbl>
              <c:idx val="16"/>
              <c:tx>
                <c:rich>
                  <a:bodyPr/>
                  <a:lstStyle/>
                  <a:p>
                    <a:fld id="{98E8DA74-0A34-4F71-B637-44789036A6D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26C1-4822-9900-B374FC071405}"/>
                </c:ext>
              </c:extLst>
            </c:dLbl>
            <c:dLbl>
              <c:idx val="17"/>
              <c:tx>
                <c:rich>
                  <a:bodyPr/>
                  <a:lstStyle/>
                  <a:p>
                    <a:fld id="{1878C656-0172-4E85-B469-3869B4AACBC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26C1-4822-9900-B374FC071405}"/>
                </c:ext>
              </c:extLst>
            </c:dLbl>
            <c:dLbl>
              <c:idx val="18"/>
              <c:tx>
                <c:rich>
                  <a:bodyPr/>
                  <a:lstStyle/>
                  <a:p>
                    <a:fld id="{9B4F8307-0AB0-4F4D-85A5-3D788B75919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26C1-4822-9900-B374FC071405}"/>
                </c:ext>
              </c:extLst>
            </c:dLbl>
            <c:dLbl>
              <c:idx val="19"/>
              <c:tx>
                <c:rich>
                  <a:bodyPr/>
                  <a:lstStyle/>
                  <a:p>
                    <a:fld id="{0060A8FD-D2F2-4568-AE55-3241827C432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26C1-4822-9900-B374FC071405}"/>
                </c:ext>
              </c:extLst>
            </c:dLbl>
            <c:dLbl>
              <c:idx val="20"/>
              <c:tx>
                <c:rich>
                  <a:bodyPr/>
                  <a:lstStyle/>
                  <a:p>
                    <a:fld id="{D7C44649-2A98-4ECA-B82F-E802F40A2EB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26C1-4822-9900-B374FC071405}"/>
                </c:ext>
              </c:extLst>
            </c:dLbl>
            <c:dLbl>
              <c:idx val="21"/>
              <c:tx>
                <c:rich>
                  <a:bodyPr/>
                  <a:lstStyle/>
                  <a:p>
                    <a:fld id="{14105510-337C-471F-9907-188AC714CBD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26C1-4822-9900-B374FC071405}"/>
                </c:ext>
              </c:extLst>
            </c:dLbl>
            <c:dLbl>
              <c:idx val="22"/>
              <c:tx>
                <c:rich>
                  <a:bodyPr/>
                  <a:lstStyle/>
                  <a:p>
                    <a:fld id="{4ECA9743-2835-4A35-A0ED-1AF0ED8C368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26C1-4822-9900-B374FC071405}"/>
                </c:ext>
              </c:extLst>
            </c:dLbl>
            <c:dLbl>
              <c:idx val="23"/>
              <c:tx>
                <c:rich>
                  <a:bodyPr/>
                  <a:lstStyle/>
                  <a:p>
                    <a:fld id="{98B977CF-D082-4508-A9C4-EC53E7F0AC7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26C1-4822-9900-B374FC071405}"/>
                </c:ext>
              </c:extLst>
            </c:dLbl>
            <c:dLbl>
              <c:idx val="24"/>
              <c:tx>
                <c:rich>
                  <a:bodyPr/>
                  <a:lstStyle/>
                  <a:p>
                    <a:fld id="{F99056C4-DFE9-45A2-9F52-35CAE6BC85B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26C1-4822-9900-B374FC071405}"/>
                </c:ext>
              </c:extLst>
            </c:dLbl>
            <c:dLbl>
              <c:idx val="25"/>
              <c:tx>
                <c:rich>
                  <a:bodyPr/>
                  <a:lstStyle/>
                  <a:p>
                    <a:fld id="{52294E85-AAB3-4ED6-8055-79B50AAE694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26C1-4822-9900-B374FC071405}"/>
                </c:ext>
              </c:extLst>
            </c:dLbl>
            <c:dLbl>
              <c:idx val="26"/>
              <c:tx>
                <c:rich>
                  <a:bodyPr/>
                  <a:lstStyle/>
                  <a:p>
                    <a:fld id="{F11A0293-610E-44E7-8BBA-AB7A3A01B23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26C1-4822-9900-B374FC071405}"/>
                </c:ext>
              </c:extLst>
            </c:dLbl>
            <c:dLbl>
              <c:idx val="27"/>
              <c:tx>
                <c:rich>
                  <a:bodyPr/>
                  <a:lstStyle/>
                  <a:p>
                    <a:fld id="{B96BBB5A-C985-4FC6-96E1-86C7DC6A4F5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26C1-4822-9900-B374FC071405}"/>
                </c:ext>
              </c:extLst>
            </c:dLbl>
            <c:dLbl>
              <c:idx val="28"/>
              <c:tx>
                <c:rich>
                  <a:bodyPr/>
                  <a:lstStyle/>
                  <a:p>
                    <a:fld id="{C494CA34-B819-479E-BFF0-94C60A6BC6E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26C1-4822-9900-B374FC071405}"/>
                </c:ext>
              </c:extLst>
            </c:dLbl>
            <c:dLbl>
              <c:idx val="29"/>
              <c:tx>
                <c:rich>
                  <a:bodyPr/>
                  <a:lstStyle/>
                  <a:p>
                    <a:fld id="{6E028416-8207-478B-95CB-908D7791F71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26C1-4822-9900-B374FC071405}"/>
                </c:ext>
              </c:extLst>
            </c:dLbl>
            <c:dLbl>
              <c:idx val="30"/>
              <c:tx>
                <c:rich>
                  <a:bodyPr/>
                  <a:lstStyle/>
                  <a:p>
                    <a:fld id="{0CF87F0E-FDD0-4303-ACC0-BA30592D201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26C1-4822-9900-B374FC071405}"/>
                </c:ext>
              </c:extLst>
            </c:dLbl>
            <c:dLbl>
              <c:idx val="31"/>
              <c:tx>
                <c:rich>
                  <a:bodyPr/>
                  <a:lstStyle/>
                  <a:p>
                    <a:fld id="{17FA705C-411C-4D68-B5D3-621526749CC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26C1-4822-9900-B374FC071405}"/>
                </c:ext>
              </c:extLst>
            </c:dLbl>
            <c:dLbl>
              <c:idx val="32"/>
              <c:tx>
                <c:rich>
                  <a:bodyPr/>
                  <a:lstStyle/>
                  <a:p>
                    <a:fld id="{4DE36A86-33E3-403D-B57A-41C20D68BC8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26C1-4822-9900-B374FC071405}"/>
                </c:ext>
              </c:extLst>
            </c:dLbl>
            <c:dLbl>
              <c:idx val="33"/>
              <c:tx>
                <c:rich>
                  <a:bodyPr/>
                  <a:lstStyle/>
                  <a:p>
                    <a:fld id="{BD10FB88-E2E7-48F7-995E-044137D7BEA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26C1-4822-9900-B374FC071405}"/>
                </c:ext>
              </c:extLst>
            </c:dLbl>
            <c:dLbl>
              <c:idx val="34"/>
              <c:tx>
                <c:rich>
                  <a:bodyPr/>
                  <a:lstStyle/>
                  <a:p>
                    <a:fld id="{6EA4ED82-DC52-4E3F-B69F-2076927A338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26C1-4822-9900-B374FC071405}"/>
                </c:ext>
              </c:extLst>
            </c:dLbl>
            <c:dLbl>
              <c:idx val="35"/>
              <c:tx>
                <c:rich>
                  <a:bodyPr/>
                  <a:lstStyle/>
                  <a:p>
                    <a:fld id="{D2F38C02-ADC0-41D0-9F06-FA51203CFF4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26C1-4822-9900-B374FC071405}"/>
                </c:ext>
              </c:extLst>
            </c:dLbl>
            <c:dLbl>
              <c:idx val="36"/>
              <c:tx>
                <c:rich>
                  <a:bodyPr/>
                  <a:lstStyle/>
                  <a:p>
                    <a:fld id="{66AD2AF9-FDEB-438F-9FB6-4DADDD56063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26C1-4822-9900-B374FC071405}"/>
                </c:ext>
              </c:extLst>
            </c:dLbl>
            <c:dLbl>
              <c:idx val="37"/>
              <c:tx>
                <c:rich>
                  <a:bodyPr/>
                  <a:lstStyle/>
                  <a:p>
                    <a:fld id="{7482674C-6D0D-449C-9E9F-500D26C3B17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26C1-4822-9900-B374FC071405}"/>
                </c:ext>
              </c:extLst>
            </c:dLbl>
            <c:dLbl>
              <c:idx val="38"/>
              <c:tx>
                <c:rich>
                  <a:bodyPr/>
                  <a:lstStyle/>
                  <a:p>
                    <a:fld id="{0583D22C-0EE9-43E8-A44D-09CA2EFAFB3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26C1-4822-9900-B374FC071405}"/>
                </c:ext>
              </c:extLst>
            </c:dLbl>
            <c:dLbl>
              <c:idx val="39"/>
              <c:tx>
                <c:rich>
                  <a:bodyPr/>
                  <a:lstStyle/>
                  <a:p>
                    <a:fld id="{D960B53D-439C-4896-B0BF-27141BD020E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26C1-4822-9900-B374FC071405}"/>
                </c:ext>
              </c:extLst>
            </c:dLbl>
            <c:dLbl>
              <c:idx val="40"/>
              <c:tx>
                <c:rich>
                  <a:bodyPr/>
                  <a:lstStyle/>
                  <a:p>
                    <a:fld id="{4185A5FD-1897-4FE1-BCE8-3934DB2586F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26C1-4822-9900-B374FC071405}"/>
                </c:ext>
              </c:extLst>
            </c:dLbl>
            <c:dLbl>
              <c:idx val="41"/>
              <c:tx>
                <c:rich>
                  <a:bodyPr/>
                  <a:lstStyle/>
                  <a:p>
                    <a:fld id="{6D9EBCBA-15E6-41ED-8E6C-6B27FF86120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26C1-4822-9900-B374FC071405}"/>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85000"/>
                        <a:lumOff val="15000"/>
                      </a:schemeClr>
                    </a:solidFill>
                    <a:latin typeface="Roboto Medium" panose="02000000000000000000" pitchFamily="2" charset="0"/>
                    <a:ea typeface="Roboto Medium" panose="02000000000000000000" pitchFamily="2" charset="0"/>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Calendar!$I$4:$I$45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Calendar!$J$4:$J$45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Calendar!$K$4:$K$45</c15:f>
                <c15:dlblRangeCache>
                  <c:ptCount val="42"/>
                  <c:pt idx="0">
                    <c:v>28</c:v>
                  </c:pt>
                  <c:pt idx="1">
                    <c:v>29</c:v>
                  </c:pt>
                  <c:pt idx="2">
                    <c:v>30</c:v>
                  </c:pt>
                  <c:pt idx="3">
                    <c:v>31</c:v>
                  </c:pt>
                  <c:pt idx="4">
                    <c:v>1</c:v>
                  </c:pt>
                  <c:pt idx="5">
                    <c:v>2</c:v>
                  </c:pt>
                  <c:pt idx="6">
                    <c:v>3</c:v>
                  </c:pt>
                  <c:pt idx="7">
                    <c:v>4</c:v>
                  </c:pt>
                  <c:pt idx="8">
                    <c:v>5</c:v>
                  </c:pt>
                  <c:pt idx="9">
                    <c:v>6</c:v>
                  </c:pt>
                  <c:pt idx="10">
                    <c:v>7</c:v>
                  </c:pt>
                  <c:pt idx="11">
                    <c:v>8</c:v>
                  </c:pt>
                  <c:pt idx="12">
                    <c:v>9</c:v>
                  </c:pt>
                  <c:pt idx="13">
                    <c:v>10</c:v>
                  </c:pt>
                  <c:pt idx="14">
                    <c:v>11</c:v>
                  </c:pt>
                  <c:pt idx="15">
                    <c:v>12</c:v>
                  </c:pt>
                  <c:pt idx="16">
                    <c:v>13</c:v>
                  </c:pt>
                  <c:pt idx="17">
                    <c:v>14</c:v>
                  </c:pt>
                  <c:pt idx="18">
                    <c:v>15</c:v>
                  </c:pt>
                  <c:pt idx="19">
                    <c:v>16</c:v>
                  </c:pt>
                  <c:pt idx="20">
                    <c:v>17</c:v>
                  </c:pt>
                  <c:pt idx="21">
                    <c:v>18</c:v>
                  </c:pt>
                  <c:pt idx="22">
                    <c:v>19</c:v>
                  </c:pt>
                  <c:pt idx="23">
                    <c:v>20</c:v>
                  </c:pt>
                  <c:pt idx="24">
                    <c:v>21</c:v>
                  </c:pt>
                  <c:pt idx="25">
                    <c:v>22</c:v>
                  </c:pt>
                  <c:pt idx="26">
                    <c:v>23</c:v>
                  </c:pt>
                  <c:pt idx="27">
                    <c:v>24</c:v>
                  </c:pt>
                  <c:pt idx="28">
                    <c:v>25</c:v>
                  </c:pt>
                  <c:pt idx="29">
                    <c:v>26</c:v>
                  </c:pt>
                  <c:pt idx="30">
                    <c:v>27</c:v>
                  </c:pt>
                  <c:pt idx="31">
                    <c:v>28</c:v>
                  </c:pt>
                  <c:pt idx="32">
                    <c:v>29</c:v>
                  </c:pt>
                  <c:pt idx="33">
                    <c:v>30</c:v>
                  </c:pt>
                  <c:pt idx="34">
                    <c:v>1</c:v>
                  </c:pt>
                  <c:pt idx="35">
                    <c:v>2</c:v>
                  </c:pt>
                  <c:pt idx="36">
                    <c:v>3</c:v>
                  </c:pt>
                  <c:pt idx="37">
                    <c:v>4</c:v>
                  </c:pt>
                  <c:pt idx="38">
                    <c:v>5</c:v>
                  </c:pt>
                  <c:pt idx="39">
                    <c:v>6</c:v>
                  </c:pt>
                  <c:pt idx="40">
                    <c:v>7</c:v>
                  </c:pt>
                  <c:pt idx="41">
                    <c:v>8</c:v>
                  </c:pt>
                </c15:dlblRangeCache>
              </c15:datalabelsRange>
            </c:ext>
            <c:ext xmlns:c16="http://schemas.microsoft.com/office/drawing/2014/chart" uri="{C3380CC4-5D6E-409C-BE32-E72D297353CC}">
              <c16:uniqueId val="{0000002B-26C1-4822-9900-B374FC071405}"/>
            </c:ext>
          </c:extLst>
        </c:ser>
        <c:ser>
          <c:idx val="1"/>
          <c:order val="1"/>
          <c:tx>
            <c:strRef>
              <c:f>Calendar!$P$2</c:f>
              <c:strCache>
                <c:ptCount val="1"/>
                <c:pt idx="0">
                  <c:v>Color</c:v>
                </c:pt>
              </c:strCache>
            </c:strRef>
          </c:tx>
          <c:spPr>
            <a:ln w="25400" cap="rnd">
              <a:noFill/>
              <a:round/>
            </a:ln>
            <a:effectLst/>
          </c:spPr>
          <c:marker>
            <c:symbol val="circle"/>
            <c:size val="19"/>
            <c:spPr>
              <a:solidFill>
                <a:srgbClr val="00B0F0"/>
              </a:solidFill>
              <a:ln w="9525">
                <a:noFill/>
              </a:ln>
              <a:effectLst/>
            </c:spPr>
          </c:marker>
          <c:xVal>
            <c:numRef>
              <c:f>Calendar!$P$4:$P$45</c:f>
              <c:numCache>
                <c:formatCode>General</c:formatCode>
                <c:ptCount val="42"/>
                <c:pt idx="0">
                  <c:v>#N/A</c:v>
                </c:pt>
                <c:pt idx="1">
                  <c:v>#N/A</c:v>
                </c:pt>
                <c:pt idx="2">
                  <c:v>#N/A</c:v>
                </c:pt>
                <c:pt idx="3">
                  <c:v>#N/A</c:v>
                </c:pt>
                <c:pt idx="4">
                  <c:v>#N/A</c:v>
                </c:pt>
                <c:pt idx="5">
                  <c:v>6</c:v>
                </c:pt>
                <c:pt idx="6">
                  <c:v>#N/A</c:v>
                </c:pt>
                <c:pt idx="7">
                  <c:v>1</c:v>
                </c:pt>
                <c:pt idx="8">
                  <c:v>#N/A</c:v>
                </c:pt>
                <c:pt idx="9">
                  <c:v>3</c:v>
                </c:pt>
                <c:pt idx="10">
                  <c:v>#N/A</c:v>
                </c:pt>
                <c:pt idx="11">
                  <c:v>#N/A</c:v>
                </c:pt>
                <c:pt idx="12">
                  <c:v>6</c:v>
                </c:pt>
                <c:pt idx="13">
                  <c:v>7</c:v>
                </c:pt>
                <c:pt idx="14">
                  <c:v>1</c:v>
                </c:pt>
                <c:pt idx="15">
                  <c:v>2</c:v>
                </c:pt>
                <c:pt idx="16">
                  <c:v>#N/A</c:v>
                </c:pt>
                <c:pt idx="17">
                  <c:v>4</c:v>
                </c:pt>
                <c:pt idx="18">
                  <c:v>#N/A</c:v>
                </c:pt>
                <c:pt idx="19">
                  <c:v>6</c:v>
                </c:pt>
                <c:pt idx="20">
                  <c:v>7</c:v>
                </c:pt>
                <c:pt idx="21">
                  <c:v>1</c:v>
                </c:pt>
                <c:pt idx="22">
                  <c:v>2</c:v>
                </c:pt>
                <c:pt idx="23">
                  <c:v>3</c:v>
                </c:pt>
                <c:pt idx="24">
                  <c:v>#N/A</c:v>
                </c:pt>
                <c:pt idx="25">
                  <c:v>5</c:v>
                </c:pt>
                <c:pt idx="26">
                  <c:v>6</c:v>
                </c:pt>
                <c:pt idx="27">
                  <c:v>#N/A</c:v>
                </c:pt>
                <c:pt idx="28">
                  <c:v>#N/A</c:v>
                </c:pt>
                <c:pt idx="29">
                  <c:v>#N/A</c:v>
                </c:pt>
                <c:pt idx="30">
                  <c:v>3</c:v>
                </c:pt>
                <c:pt idx="31">
                  <c:v>4</c:v>
                </c:pt>
                <c:pt idx="32">
                  <c:v>5</c:v>
                </c:pt>
                <c:pt idx="33">
                  <c:v>#N/A</c:v>
                </c:pt>
                <c:pt idx="34">
                  <c:v>#N/A</c:v>
                </c:pt>
                <c:pt idx="35">
                  <c:v>#N/A</c:v>
                </c:pt>
                <c:pt idx="36">
                  <c:v>#N/A</c:v>
                </c:pt>
                <c:pt idx="37">
                  <c:v>#N/A</c:v>
                </c:pt>
                <c:pt idx="38">
                  <c:v>#N/A</c:v>
                </c:pt>
                <c:pt idx="39">
                  <c:v>#N/A</c:v>
                </c:pt>
                <c:pt idx="40">
                  <c:v>#N/A</c:v>
                </c:pt>
                <c:pt idx="41">
                  <c:v>#N/A</c:v>
                </c:pt>
              </c:numCache>
            </c:numRef>
          </c:xVal>
          <c:yVal>
            <c:numRef>
              <c:f>Calendar!$Q$4:$Q$45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26C1-4822-9900-B374FC071405}"/>
            </c:ext>
          </c:extLst>
        </c:ser>
        <c:dLbls>
          <c:showLegendKey val="0"/>
          <c:showVal val="0"/>
          <c:showCatName val="0"/>
          <c:showSerName val="0"/>
          <c:showPercent val="0"/>
          <c:showBubbleSize val="0"/>
        </c:dLbls>
        <c:axId val="2094569183"/>
        <c:axId val="2094562463"/>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000" b="0" i="0" u="none" strike="noStrike" kern="1200" baseline="0">
                <a:solidFill>
                  <a:schemeClr val="tx1">
                    <a:lumMod val="50000"/>
                    <a:lumOff val="50000"/>
                  </a:schemeClr>
                </a:solidFill>
                <a:latin typeface="Roboto" panose="02000000000000000000" pitchFamily="2" charset="0"/>
                <a:ea typeface="Roboto" panose="02000000000000000000" pitchFamily="2" charset="0"/>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'Original Calendar'!$T$4</c:f>
          <c:strCache>
            <c:ptCount val="1"/>
            <c:pt idx="0">
              <c:v>August 2023</c:v>
            </c:pt>
          </c:strCache>
        </c:strRef>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3.7870827199954368E-2"/>
          <c:y val="0.24282691407760076"/>
          <c:w val="0.91624047713588097"/>
          <c:h val="0.73787666076624148"/>
        </c:manualLayout>
      </c:layout>
      <c:barChart>
        <c:barDir val="col"/>
        <c:grouping val="clustered"/>
        <c:varyColors val="0"/>
        <c:ser>
          <c:idx val="2"/>
          <c:order val="2"/>
          <c:tx>
            <c:strRef>
              <c:f>'Original Calendar'!$P$3</c:f>
              <c:strCache>
                <c:ptCount val="1"/>
                <c:pt idx="0">
                  <c:v>Day Label</c:v>
                </c:pt>
              </c:strCache>
            </c:strRef>
          </c:tx>
          <c:spPr>
            <a:solidFill>
              <a:schemeClr val="accent3"/>
            </a:solidFill>
            <a:ln>
              <a:noFill/>
            </a:ln>
            <a:effectLst/>
          </c:spPr>
          <c:invertIfNegative val="0"/>
          <c:cat>
            <c:strRef>
              <c:f>'Original Calendar'!$P$4:$P$10</c:f>
              <c:strCache>
                <c:ptCount val="7"/>
                <c:pt idx="0">
                  <c:v>S</c:v>
                </c:pt>
                <c:pt idx="1">
                  <c:v>M</c:v>
                </c:pt>
                <c:pt idx="2">
                  <c:v>T</c:v>
                </c:pt>
                <c:pt idx="3">
                  <c:v>W</c:v>
                </c:pt>
                <c:pt idx="4">
                  <c:v>T</c:v>
                </c:pt>
                <c:pt idx="5">
                  <c:v>F</c:v>
                </c:pt>
                <c:pt idx="6">
                  <c:v>S</c:v>
                </c:pt>
              </c:strCache>
            </c:strRef>
          </c:cat>
          <c:val>
            <c:numRef>
              <c:f>'Original Calendar'!$Q$4:$Q$10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8CFD-45BE-BB32-AFB773A962BE}"/>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'Original Calendar'!$H$2</c:f>
              <c:strCache>
                <c:ptCount val="1"/>
                <c:pt idx="0">
                  <c:v>Current Month</c:v>
                </c:pt>
              </c:strCache>
            </c:strRef>
          </c:tx>
          <c:spPr>
            <a:ln w="25400" cap="rnd">
              <a:noFill/>
              <a:round/>
            </a:ln>
            <a:effectLst/>
          </c:spPr>
          <c:marker>
            <c:symbol val="circle"/>
            <c:size val="18"/>
            <c:spPr>
              <a:solidFill>
                <a:schemeClr val="bg1">
                  <a:lumMod val="85000"/>
                </a:schemeClr>
              </a:solidFill>
              <a:ln w="9525">
                <a:noFill/>
              </a:ln>
              <a:effectLst/>
            </c:spPr>
          </c:marker>
          <c:dLbls>
            <c:dLbl>
              <c:idx val="0"/>
              <c:tx>
                <c:rich>
                  <a:bodyPr/>
                  <a:lstStyle/>
                  <a:p>
                    <a:fld id="{4216C11C-8D85-455E-8525-E9A15EA7036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8CFD-45BE-BB32-AFB773A962BE}"/>
                </c:ext>
              </c:extLst>
            </c:dLbl>
            <c:dLbl>
              <c:idx val="1"/>
              <c:tx>
                <c:rich>
                  <a:bodyPr/>
                  <a:lstStyle/>
                  <a:p>
                    <a:fld id="{AECE2D8B-CE1A-4FB9-B48F-39DE52F0F10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8CFD-45BE-BB32-AFB773A962BE}"/>
                </c:ext>
              </c:extLst>
            </c:dLbl>
            <c:dLbl>
              <c:idx val="2"/>
              <c:tx>
                <c:rich>
                  <a:bodyPr/>
                  <a:lstStyle/>
                  <a:p>
                    <a:fld id="{83A9AD69-302F-4CC8-9AFF-07CF7A22E93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8CFD-45BE-BB32-AFB773A962BE}"/>
                </c:ext>
              </c:extLst>
            </c:dLbl>
            <c:dLbl>
              <c:idx val="3"/>
              <c:tx>
                <c:rich>
                  <a:bodyPr/>
                  <a:lstStyle/>
                  <a:p>
                    <a:fld id="{700403E9-D4C0-47A8-BA81-689566662C6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8CFD-45BE-BB32-AFB773A962BE}"/>
                </c:ext>
              </c:extLst>
            </c:dLbl>
            <c:dLbl>
              <c:idx val="4"/>
              <c:tx>
                <c:rich>
                  <a:bodyPr/>
                  <a:lstStyle/>
                  <a:p>
                    <a:fld id="{F238D520-4A0B-4E09-A040-2BEDA4CE6A0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8CFD-45BE-BB32-AFB773A962BE}"/>
                </c:ext>
              </c:extLst>
            </c:dLbl>
            <c:dLbl>
              <c:idx val="5"/>
              <c:tx>
                <c:rich>
                  <a:bodyPr/>
                  <a:lstStyle/>
                  <a:p>
                    <a:fld id="{E6466D61-0644-4B85-ABE1-C90B66AA0CA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8CFD-45BE-BB32-AFB773A962BE}"/>
                </c:ext>
              </c:extLst>
            </c:dLbl>
            <c:dLbl>
              <c:idx val="6"/>
              <c:tx>
                <c:rich>
                  <a:bodyPr/>
                  <a:lstStyle/>
                  <a:p>
                    <a:fld id="{06BBC736-B8FE-4A35-8876-9A51440ADF9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8CFD-45BE-BB32-AFB773A962BE}"/>
                </c:ext>
              </c:extLst>
            </c:dLbl>
            <c:dLbl>
              <c:idx val="7"/>
              <c:tx>
                <c:rich>
                  <a:bodyPr/>
                  <a:lstStyle/>
                  <a:p>
                    <a:fld id="{0142DE7D-5F93-42CB-92D0-9D330066A02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8CFD-45BE-BB32-AFB773A962BE}"/>
                </c:ext>
              </c:extLst>
            </c:dLbl>
            <c:dLbl>
              <c:idx val="8"/>
              <c:tx>
                <c:rich>
                  <a:bodyPr/>
                  <a:lstStyle/>
                  <a:p>
                    <a:fld id="{C3026CC9-BE42-4D97-B444-D64B280CC74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8CFD-45BE-BB32-AFB773A962BE}"/>
                </c:ext>
              </c:extLst>
            </c:dLbl>
            <c:dLbl>
              <c:idx val="9"/>
              <c:tx>
                <c:rich>
                  <a:bodyPr/>
                  <a:lstStyle/>
                  <a:p>
                    <a:fld id="{5F7936A3-78F5-42ED-8E6B-C194E9C62ED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8CFD-45BE-BB32-AFB773A962BE}"/>
                </c:ext>
              </c:extLst>
            </c:dLbl>
            <c:dLbl>
              <c:idx val="10"/>
              <c:tx>
                <c:rich>
                  <a:bodyPr/>
                  <a:lstStyle/>
                  <a:p>
                    <a:fld id="{412623B0-4177-403F-8D78-07049CD6AD7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8CFD-45BE-BB32-AFB773A962BE}"/>
                </c:ext>
              </c:extLst>
            </c:dLbl>
            <c:dLbl>
              <c:idx val="11"/>
              <c:tx>
                <c:rich>
                  <a:bodyPr/>
                  <a:lstStyle/>
                  <a:p>
                    <a:fld id="{052F4784-E5CF-4B03-9697-A88AF05268A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8CFD-45BE-BB32-AFB773A962BE}"/>
                </c:ext>
              </c:extLst>
            </c:dLbl>
            <c:dLbl>
              <c:idx val="12"/>
              <c:tx>
                <c:rich>
                  <a:bodyPr/>
                  <a:lstStyle/>
                  <a:p>
                    <a:fld id="{42E805E5-64C5-4DAD-9B70-D6D569B5432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8CFD-45BE-BB32-AFB773A962BE}"/>
                </c:ext>
              </c:extLst>
            </c:dLbl>
            <c:dLbl>
              <c:idx val="13"/>
              <c:tx>
                <c:rich>
                  <a:bodyPr/>
                  <a:lstStyle/>
                  <a:p>
                    <a:fld id="{B12C9A96-F710-43D1-94B0-29BF054F326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8CFD-45BE-BB32-AFB773A962BE}"/>
                </c:ext>
              </c:extLst>
            </c:dLbl>
            <c:dLbl>
              <c:idx val="14"/>
              <c:tx>
                <c:rich>
                  <a:bodyPr/>
                  <a:lstStyle/>
                  <a:p>
                    <a:fld id="{28768BA9-5C9D-4302-92B3-A08E29E8B3A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8CFD-45BE-BB32-AFB773A962BE}"/>
                </c:ext>
              </c:extLst>
            </c:dLbl>
            <c:dLbl>
              <c:idx val="15"/>
              <c:tx>
                <c:rich>
                  <a:bodyPr/>
                  <a:lstStyle/>
                  <a:p>
                    <a:fld id="{4FF8086D-2C75-4B16-91A6-D4A881FAE2F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8CFD-45BE-BB32-AFB773A962BE}"/>
                </c:ext>
              </c:extLst>
            </c:dLbl>
            <c:dLbl>
              <c:idx val="16"/>
              <c:tx>
                <c:rich>
                  <a:bodyPr/>
                  <a:lstStyle/>
                  <a:p>
                    <a:fld id="{AE6FBA31-0AFD-4BA0-99FC-A7B3F2B4938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8CFD-45BE-BB32-AFB773A962BE}"/>
                </c:ext>
              </c:extLst>
            </c:dLbl>
            <c:dLbl>
              <c:idx val="17"/>
              <c:tx>
                <c:rich>
                  <a:bodyPr/>
                  <a:lstStyle/>
                  <a:p>
                    <a:fld id="{782DB300-A0B4-46A7-BAD9-FCD95742FBE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8CFD-45BE-BB32-AFB773A962BE}"/>
                </c:ext>
              </c:extLst>
            </c:dLbl>
            <c:dLbl>
              <c:idx val="18"/>
              <c:tx>
                <c:rich>
                  <a:bodyPr/>
                  <a:lstStyle/>
                  <a:p>
                    <a:fld id="{06C83FE7-3B40-4BC0-890F-14932F7D79F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8CFD-45BE-BB32-AFB773A962BE}"/>
                </c:ext>
              </c:extLst>
            </c:dLbl>
            <c:dLbl>
              <c:idx val="19"/>
              <c:tx>
                <c:rich>
                  <a:bodyPr/>
                  <a:lstStyle/>
                  <a:p>
                    <a:fld id="{E320EB4F-D893-41EA-A7C6-7AB8C4D983B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8CFD-45BE-BB32-AFB773A962BE}"/>
                </c:ext>
              </c:extLst>
            </c:dLbl>
            <c:dLbl>
              <c:idx val="20"/>
              <c:tx>
                <c:rich>
                  <a:bodyPr/>
                  <a:lstStyle/>
                  <a:p>
                    <a:fld id="{6EB4CDA7-F192-49D9-BBBB-EC71D47873F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8CFD-45BE-BB32-AFB773A962BE}"/>
                </c:ext>
              </c:extLst>
            </c:dLbl>
            <c:dLbl>
              <c:idx val="21"/>
              <c:tx>
                <c:rich>
                  <a:bodyPr/>
                  <a:lstStyle/>
                  <a:p>
                    <a:fld id="{ED8E18A4-0BC4-4F13-9520-6B1885E5CF5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8CFD-45BE-BB32-AFB773A962BE}"/>
                </c:ext>
              </c:extLst>
            </c:dLbl>
            <c:dLbl>
              <c:idx val="22"/>
              <c:tx>
                <c:rich>
                  <a:bodyPr/>
                  <a:lstStyle/>
                  <a:p>
                    <a:fld id="{1294FE19-35A6-4E76-86F7-D85B12073EA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8CFD-45BE-BB32-AFB773A962BE}"/>
                </c:ext>
              </c:extLst>
            </c:dLbl>
            <c:dLbl>
              <c:idx val="23"/>
              <c:tx>
                <c:rich>
                  <a:bodyPr/>
                  <a:lstStyle/>
                  <a:p>
                    <a:fld id="{E15C1773-1B50-4B13-A365-626E5F104C2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8CFD-45BE-BB32-AFB773A962BE}"/>
                </c:ext>
              </c:extLst>
            </c:dLbl>
            <c:dLbl>
              <c:idx val="24"/>
              <c:tx>
                <c:rich>
                  <a:bodyPr/>
                  <a:lstStyle/>
                  <a:p>
                    <a:fld id="{DCC0AAE2-B5BC-4AF7-BC98-4FB36BFB986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8CFD-45BE-BB32-AFB773A962BE}"/>
                </c:ext>
              </c:extLst>
            </c:dLbl>
            <c:dLbl>
              <c:idx val="25"/>
              <c:tx>
                <c:rich>
                  <a:bodyPr/>
                  <a:lstStyle/>
                  <a:p>
                    <a:fld id="{B6B84240-DB85-44A4-B3CC-AB1CFE7A704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8CFD-45BE-BB32-AFB773A962BE}"/>
                </c:ext>
              </c:extLst>
            </c:dLbl>
            <c:dLbl>
              <c:idx val="26"/>
              <c:tx>
                <c:rich>
                  <a:bodyPr/>
                  <a:lstStyle/>
                  <a:p>
                    <a:fld id="{1F67403C-2873-4512-BDDF-63654E84886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8CFD-45BE-BB32-AFB773A962BE}"/>
                </c:ext>
              </c:extLst>
            </c:dLbl>
            <c:dLbl>
              <c:idx val="27"/>
              <c:tx>
                <c:rich>
                  <a:bodyPr/>
                  <a:lstStyle/>
                  <a:p>
                    <a:fld id="{C12DED8D-9285-434F-A48A-677FD36D6EB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8CFD-45BE-BB32-AFB773A962BE}"/>
                </c:ext>
              </c:extLst>
            </c:dLbl>
            <c:dLbl>
              <c:idx val="28"/>
              <c:tx>
                <c:rich>
                  <a:bodyPr/>
                  <a:lstStyle/>
                  <a:p>
                    <a:fld id="{BD35F1C9-5EFE-4DC4-9789-B2FF8ABE39E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8CFD-45BE-BB32-AFB773A962BE}"/>
                </c:ext>
              </c:extLst>
            </c:dLbl>
            <c:dLbl>
              <c:idx val="29"/>
              <c:tx>
                <c:rich>
                  <a:bodyPr/>
                  <a:lstStyle/>
                  <a:p>
                    <a:fld id="{25C935A9-E0AB-4DA0-838F-A85FACC1E0F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8CFD-45BE-BB32-AFB773A962BE}"/>
                </c:ext>
              </c:extLst>
            </c:dLbl>
            <c:dLbl>
              <c:idx val="30"/>
              <c:tx>
                <c:rich>
                  <a:bodyPr/>
                  <a:lstStyle/>
                  <a:p>
                    <a:fld id="{F3E177E4-C3A1-4AD7-88FD-BFDD6B2F8B0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8CFD-45BE-BB32-AFB773A962BE}"/>
                </c:ext>
              </c:extLst>
            </c:dLbl>
            <c:dLbl>
              <c:idx val="31"/>
              <c:tx>
                <c:rich>
                  <a:bodyPr/>
                  <a:lstStyle/>
                  <a:p>
                    <a:fld id="{158C6247-6590-4DE8-9E2C-10B7837ECB7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8CFD-45BE-BB32-AFB773A962BE}"/>
                </c:ext>
              </c:extLst>
            </c:dLbl>
            <c:dLbl>
              <c:idx val="32"/>
              <c:tx>
                <c:rich>
                  <a:bodyPr/>
                  <a:lstStyle/>
                  <a:p>
                    <a:fld id="{388EA7DB-3B67-49BC-ADAA-16B6C290E0E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8CFD-45BE-BB32-AFB773A962BE}"/>
                </c:ext>
              </c:extLst>
            </c:dLbl>
            <c:dLbl>
              <c:idx val="33"/>
              <c:tx>
                <c:rich>
                  <a:bodyPr/>
                  <a:lstStyle/>
                  <a:p>
                    <a:fld id="{DA066FAF-B635-4BC5-BFC8-194CFD4BEB3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8CFD-45BE-BB32-AFB773A962BE}"/>
                </c:ext>
              </c:extLst>
            </c:dLbl>
            <c:dLbl>
              <c:idx val="34"/>
              <c:tx>
                <c:rich>
                  <a:bodyPr/>
                  <a:lstStyle/>
                  <a:p>
                    <a:fld id="{8CE0F927-3784-4BCF-A5AD-85302BA3788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8CFD-45BE-BB32-AFB773A962BE}"/>
                </c:ext>
              </c:extLst>
            </c:dLbl>
            <c:dLbl>
              <c:idx val="35"/>
              <c:tx>
                <c:rich>
                  <a:bodyPr/>
                  <a:lstStyle/>
                  <a:p>
                    <a:fld id="{23B02F60-70A0-42F9-9ADC-AFF393A85E2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8CFD-45BE-BB32-AFB773A962BE}"/>
                </c:ext>
              </c:extLst>
            </c:dLbl>
            <c:dLbl>
              <c:idx val="36"/>
              <c:tx>
                <c:rich>
                  <a:bodyPr/>
                  <a:lstStyle/>
                  <a:p>
                    <a:fld id="{4755416E-7616-4E16-8C95-8228BE19A1A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8CFD-45BE-BB32-AFB773A962BE}"/>
                </c:ext>
              </c:extLst>
            </c:dLbl>
            <c:dLbl>
              <c:idx val="37"/>
              <c:tx>
                <c:rich>
                  <a:bodyPr/>
                  <a:lstStyle/>
                  <a:p>
                    <a:fld id="{9F1C581D-74F9-49BD-8216-9A1F240618D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8CFD-45BE-BB32-AFB773A962BE}"/>
                </c:ext>
              </c:extLst>
            </c:dLbl>
            <c:dLbl>
              <c:idx val="38"/>
              <c:tx>
                <c:rich>
                  <a:bodyPr/>
                  <a:lstStyle/>
                  <a:p>
                    <a:fld id="{EBBB9EC6-ABA1-4424-99BD-4511C990D2A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8CFD-45BE-BB32-AFB773A962BE}"/>
                </c:ext>
              </c:extLst>
            </c:dLbl>
            <c:dLbl>
              <c:idx val="39"/>
              <c:tx>
                <c:rich>
                  <a:bodyPr/>
                  <a:lstStyle/>
                  <a:p>
                    <a:fld id="{7ED430B5-458C-4E35-BCDD-5A0A15978FD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8CFD-45BE-BB32-AFB773A962BE}"/>
                </c:ext>
              </c:extLst>
            </c:dLbl>
            <c:dLbl>
              <c:idx val="40"/>
              <c:tx>
                <c:rich>
                  <a:bodyPr/>
                  <a:lstStyle/>
                  <a:p>
                    <a:fld id="{2DCFD700-8EBB-4CE6-9564-9E5666AD88C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8CFD-45BE-BB32-AFB773A962BE}"/>
                </c:ext>
              </c:extLst>
            </c:dLbl>
            <c:dLbl>
              <c:idx val="41"/>
              <c:tx>
                <c:rich>
                  <a:bodyPr/>
                  <a:lstStyle/>
                  <a:p>
                    <a:fld id="{6C2990EE-444A-4494-9FB6-E31E9E1DCD4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8CFD-45BE-BB32-AFB773A962BE}"/>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'Original Calendar'!$I$4:$I$45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'Original Calendar'!$J$4:$J$45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'Original Calendar'!$K$4:$K$45</c15:f>
                <c15:dlblRangeCache>
                  <c:ptCount val="42"/>
                  <c:pt idx="0">
                    <c:v>30</c:v>
                  </c:pt>
                  <c:pt idx="1">
                    <c:v>31</c:v>
                  </c:pt>
                  <c:pt idx="2">
                    <c:v>1</c:v>
                  </c:pt>
                  <c:pt idx="3">
                    <c:v>2</c:v>
                  </c:pt>
                  <c:pt idx="4">
                    <c:v>3</c:v>
                  </c:pt>
                  <c:pt idx="5">
                    <c:v>4</c:v>
                  </c:pt>
                  <c:pt idx="6">
                    <c:v>5</c:v>
                  </c:pt>
                  <c:pt idx="7">
                    <c:v>6</c:v>
                  </c:pt>
                  <c:pt idx="8">
                    <c:v>7</c:v>
                  </c:pt>
                  <c:pt idx="9">
                    <c:v>8</c:v>
                  </c:pt>
                  <c:pt idx="10">
                    <c:v>9</c:v>
                  </c:pt>
                  <c:pt idx="11">
                    <c:v>10</c:v>
                  </c:pt>
                  <c:pt idx="12">
                    <c:v>11</c:v>
                  </c:pt>
                  <c:pt idx="13">
                    <c:v>12</c:v>
                  </c:pt>
                  <c:pt idx="14">
                    <c:v>13</c:v>
                  </c:pt>
                  <c:pt idx="15">
                    <c:v>14</c:v>
                  </c:pt>
                  <c:pt idx="16">
                    <c:v>15</c:v>
                  </c:pt>
                  <c:pt idx="17">
                    <c:v>16</c:v>
                  </c:pt>
                  <c:pt idx="18">
                    <c:v>17</c:v>
                  </c:pt>
                  <c:pt idx="19">
                    <c:v>18</c:v>
                  </c:pt>
                  <c:pt idx="20">
                    <c:v>19</c:v>
                  </c:pt>
                  <c:pt idx="21">
                    <c:v>20</c:v>
                  </c:pt>
                  <c:pt idx="22">
                    <c:v>21</c:v>
                  </c:pt>
                  <c:pt idx="23">
                    <c:v>22</c:v>
                  </c:pt>
                  <c:pt idx="24">
                    <c:v>23</c:v>
                  </c:pt>
                  <c:pt idx="25">
                    <c:v>24</c:v>
                  </c:pt>
                  <c:pt idx="26">
                    <c:v>25</c:v>
                  </c:pt>
                  <c:pt idx="27">
                    <c:v>26</c:v>
                  </c:pt>
                  <c:pt idx="28">
                    <c:v>27</c:v>
                  </c:pt>
                  <c:pt idx="29">
                    <c:v>28</c:v>
                  </c:pt>
                  <c:pt idx="30">
                    <c:v>29</c:v>
                  </c:pt>
                  <c:pt idx="31">
                    <c:v>30</c:v>
                  </c:pt>
                  <c:pt idx="32">
                    <c:v>31</c:v>
                  </c:pt>
                  <c:pt idx="33">
                    <c:v>1</c:v>
                  </c:pt>
                  <c:pt idx="34">
                    <c:v>2</c:v>
                  </c:pt>
                  <c:pt idx="35">
                    <c:v>3</c:v>
                  </c:pt>
                  <c:pt idx="36">
                    <c:v>4</c:v>
                  </c:pt>
                  <c:pt idx="37">
                    <c:v>5</c:v>
                  </c:pt>
                  <c:pt idx="38">
                    <c:v>6</c:v>
                  </c:pt>
                  <c:pt idx="39">
                    <c:v>7</c:v>
                  </c:pt>
                  <c:pt idx="40">
                    <c:v>8</c:v>
                  </c:pt>
                  <c:pt idx="41">
                    <c:v>9</c:v>
                  </c:pt>
                </c15:dlblRangeCache>
              </c15:datalabelsRange>
            </c:ext>
            <c:ext xmlns:c16="http://schemas.microsoft.com/office/drawing/2014/chart" uri="{C3380CC4-5D6E-409C-BE32-E72D297353CC}">
              <c16:uniqueId val="{0000002B-8CFD-45BE-BB32-AFB773A962BE}"/>
            </c:ext>
          </c:extLst>
        </c:ser>
        <c:ser>
          <c:idx val="1"/>
          <c:order val="1"/>
          <c:tx>
            <c:strRef>
              <c:f>'Original Calendar'!$M$2</c:f>
              <c:strCache>
                <c:ptCount val="1"/>
                <c:pt idx="0">
                  <c:v>Complete (color)</c:v>
                </c:pt>
              </c:strCache>
            </c:strRef>
          </c:tx>
          <c:spPr>
            <a:ln w="25400" cap="rnd">
              <a:noFill/>
              <a:round/>
            </a:ln>
            <a:effectLst/>
          </c:spPr>
          <c:marker>
            <c:symbol val="circle"/>
            <c:size val="19"/>
            <c:spPr>
              <a:solidFill>
                <a:srgbClr val="00B0F0"/>
              </a:solidFill>
              <a:ln w="9525">
                <a:noFill/>
              </a:ln>
              <a:effectLst/>
            </c:spPr>
          </c:marker>
          <c:xVal>
            <c:numRef>
              <c:f>'Original Calendar'!$M$4:$M$45</c:f>
              <c:numCache>
                <c:formatCode>General</c:formatCode>
                <c:ptCount val="42"/>
                <c:pt idx="0">
                  <c:v>1</c:v>
                </c:pt>
                <c:pt idx="1">
                  <c:v>2</c:v>
                </c:pt>
                <c:pt idx="2">
                  <c:v>#N/A</c:v>
                </c:pt>
                <c:pt idx="3">
                  <c:v>#N/A</c:v>
                </c:pt>
                <c:pt idx="4">
                  <c:v>#N/A</c:v>
                </c:pt>
                <c:pt idx="5">
                  <c:v>#N/A</c:v>
                </c:pt>
                <c:pt idx="6">
                  <c:v>#N/A</c:v>
                </c:pt>
                <c:pt idx="7">
                  <c:v>#N/A</c:v>
                </c:pt>
                <c:pt idx="8">
                  <c:v>#N/A</c:v>
                </c:pt>
                <c:pt idx="9">
                  <c:v>3</c:v>
                </c:pt>
                <c:pt idx="10">
                  <c:v>4</c:v>
                </c:pt>
                <c:pt idx="11">
                  <c:v>5</c:v>
                </c:pt>
                <c:pt idx="12">
                  <c:v>6</c:v>
                </c:pt>
                <c:pt idx="13">
                  <c:v>7</c:v>
                </c:pt>
                <c:pt idx="14">
                  <c:v>1</c:v>
                </c:pt>
                <c:pt idx="15">
                  <c:v>#N/A</c:v>
                </c:pt>
                <c:pt idx="16">
                  <c:v>3</c:v>
                </c:pt>
                <c:pt idx="17">
                  <c:v>4</c:v>
                </c:pt>
                <c:pt idx="18">
                  <c:v>5</c:v>
                </c:pt>
                <c:pt idx="19">
                  <c:v>6</c:v>
                </c:pt>
                <c:pt idx="20">
                  <c:v>7</c:v>
                </c:pt>
                <c:pt idx="21">
                  <c:v>1</c:v>
                </c:pt>
                <c:pt idx="22">
                  <c:v>2</c:v>
                </c:pt>
                <c:pt idx="23">
                  <c:v>3</c:v>
                </c:pt>
                <c:pt idx="24">
                  <c:v>#N/A</c:v>
                </c:pt>
                <c:pt idx="25">
                  <c:v>5</c:v>
                </c:pt>
                <c:pt idx="26">
                  <c:v>6</c:v>
                </c:pt>
                <c:pt idx="27">
                  <c:v>7</c:v>
                </c:pt>
                <c:pt idx="28">
                  <c:v>1</c:v>
                </c:pt>
                <c:pt idx="29">
                  <c:v>#N/A</c:v>
                </c:pt>
                <c:pt idx="30">
                  <c:v>#N/A</c:v>
                </c:pt>
                <c:pt idx="31">
                  <c:v>4</c:v>
                </c:pt>
                <c:pt idx="32">
                  <c:v>5</c:v>
                </c:pt>
                <c:pt idx="33">
                  <c:v>#N/A</c:v>
                </c:pt>
                <c:pt idx="34">
                  <c:v>#N/A</c:v>
                </c:pt>
                <c:pt idx="35">
                  <c:v>#N/A</c:v>
                </c:pt>
                <c:pt idx="36">
                  <c:v>#N/A</c:v>
                </c:pt>
                <c:pt idx="37">
                  <c:v>#N/A</c:v>
                </c:pt>
                <c:pt idx="38">
                  <c:v>#N/A</c:v>
                </c:pt>
                <c:pt idx="39">
                  <c:v>#N/A</c:v>
                </c:pt>
                <c:pt idx="40">
                  <c:v>#N/A</c:v>
                </c:pt>
                <c:pt idx="41">
                  <c:v>#N/A</c:v>
                </c:pt>
              </c:numCache>
            </c:numRef>
          </c:xVal>
          <c:yVal>
            <c:numRef>
              <c:f>'Original Calendar'!$N$4:$N$45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8CFD-45BE-BB32-AFB773A962BE}"/>
            </c:ext>
          </c:extLst>
        </c:ser>
        <c:dLbls>
          <c:showLegendKey val="0"/>
          <c:showVal val="0"/>
          <c:showCatName val="0"/>
          <c:showSerName val="0"/>
          <c:showPercent val="0"/>
          <c:showBubbleSize val="0"/>
        </c:dLbls>
        <c:axId val="2094569183"/>
        <c:axId val="2094562463"/>
        <c:extLst/>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Goals!$AE$4</c:f>
          <c:strCache>
            <c:ptCount val="1"/>
            <c:pt idx="0">
              <c:v>July 2023</c:v>
            </c:pt>
          </c:strCache>
        </c:strRef>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3.7870827199954368E-2"/>
          <c:y val="0.24282691407760076"/>
          <c:w val="0.91624047713588097"/>
          <c:h val="0.73787666076624148"/>
        </c:manualLayout>
      </c:layout>
      <c:barChart>
        <c:barDir val="col"/>
        <c:grouping val="clustered"/>
        <c:varyColors val="0"/>
        <c:ser>
          <c:idx val="2"/>
          <c:order val="4"/>
          <c:tx>
            <c:strRef>
              <c:f>Goals!$AA$3</c:f>
              <c:strCache>
                <c:ptCount val="1"/>
                <c:pt idx="0">
                  <c:v>Day Label</c:v>
                </c:pt>
              </c:strCache>
            </c:strRef>
          </c:tx>
          <c:spPr>
            <a:solidFill>
              <a:schemeClr val="accent3"/>
            </a:solidFill>
            <a:ln>
              <a:noFill/>
            </a:ln>
            <a:effectLst/>
          </c:spPr>
          <c:invertIfNegative val="0"/>
          <c:cat>
            <c:strRef>
              <c:f>Goals!$AA$4:$AA$10</c:f>
              <c:strCache>
                <c:ptCount val="7"/>
                <c:pt idx="0">
                  <c:v>S</c:v>
                </c:pt>
                <c:pt idx="1">
                  <c:v>M</c:v>
                </c:pt>
                <c:pt idx="2">
                  <c:v>T</c:v>
                </c:pt>
                <c:pt idx="3">
                  <c:v>W</c:v>
                </c:pt>
                <c:pt idx="4">
                  <c:v>T</c:v>
                </c:pt>
                <c:pt idx="5">
                  <c:v>F</c:v>
                </c:pt>
                <c:pt idx="6">
                  <c:v>S</c:v>
                </c:pt>
              </c:strCache>
            </c:strRef>
          </c:cat>
          <c:val>
            <c:numRef>
              <c:f>Goals!$AB$4:$AB$10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A6D0-47F2-80FE-514A5CAA81CB}"/>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Goals!$H$2</c:f>
              <c:strCache>
                <c:ptCount val="1"/>
                <c:pt idx="0">
                  <c:v>Current Month</c:v>
                </c:pt>
              </c:strCache>
            </c:strRef>
          </c:tx>
          <c:spPr>
            <a:ln w="25400" cap="rnd">
              <a:noFill/>
              <a:round/>
            </a:ln>
            <a:effectLst/>
          </c:spPr>
          <c:marker>
            <c:symbol val="none"/>
          </c:marker>
          <c:dLbls>
            <c:dLbl>
              <c:idx val="0"/>
              <c:tx>
                <c:rich>
                  <a:bodyPr/>
                  <a:lstStyle/>
                  <a:p>
                    <a:fld id="{E7F12747-2892-4C6C-8160-19C2BA03A7C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A6D0-47F2-80FE-514A5CAA81CB}"/>
                </c:ext>
              </c:extLst>
            </c:dLbl>
            <c:dLbl>
              <c:idx val="1"/>
              <c:tx>
                <c:rich>
                  <a:bodyPr/>
                  <a:lstStyle/>
                  <a:p>
                    <a:fld id="{8C230CCB-3C05-4A4C-9F96-90D3D088747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A6D0-47F2-80FE-514A5CAA81CB}"/>
                </c:ext>
              </c:extLst>
            </c:dLbl>
            <c:dLbl>
              <c:idx val="2"/>
              <c:tx>
                <c:rich>
                  <a:bodyPr/>
                  <a:lstStyle/>
                  <a:p>
                    <a:fld id="{B4D52D6F-BC38-4323-B475-5B9E3025031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A6D0-47F2-80FE-514A5CAA81CB}"/>
                </c:ext>
              </c:extLst>
            </c:dLbl>
            <c:dLbl>
              <c:idx val="3"/>
              <c:tx>
                <c:rich>
                  <a:bodyPr/>
                  <a:lstStyle/>
                  <a:p>
                    <a:fld id="{85529542-443C-4433-B362-ECC52C6D618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A6D0-47F2-80FE-514A5CAA81CB}"/>
                </c:ext>
              </c:extLst>
            </c:dLbl>
            <c:dLbl>
              <c:idx val="4"/>
              <c:tx>
                <c:rich>
                  <a:bodyPr/>
                  <a:lstStyle/>
                  <a:p>
                    <a:fld id="{20653F4B-261A-4C85-B12F-9CB7C5BB9B1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A6D0-47F2-80FE-514A5CAA81CB}"/>
                </c:ext>
              </c:extLst>
            </c:dLbl>
            <c:dLbl>
              <c:idx val="5"/>
              <c:tx>
                <c:rich>
                  <a:bodyPr/>
                  <a:lstStyle/>
                  <a:p>
                    <a:fld id="{F8E31ED5-2965-446D-9398-0133C884ED3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A6D0-47F2-80FE-514A5CAA81CB}"/>
                </c:ext>
              </c:extLst>
            </c:dLbl>
            <c:dLbl>
              <c:idx val="6"/>
              <c:tx>
                <c:rich>
                  <a:bodyPr/>
                  <a:lstStyle/>
                  <a:p>
                    <a:fld id="{7D011C55-D9CD-4A3F-A840-EA6C3ECE381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A6D0-47F2-80FE-514A5CAA81CB}"/>
                </c:ext>
              </c:extLst>
            </c:dLbl>
            <c:dLbl>
              <c:idx val="7"/>
              <c:tx>
                <c:rich>
                  <a:bodyPr/>
                  <a:lstStyle/>
                  <a:p>
                    <a:fld id="{E6633427-BE98-4EDA-BAA3-E5A0B1D4AD5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A6D0-47F2-80FE-514A5CAA81CB}"/>
                </c:ext>
              </c:extLst>
            </c:dLbl>
            <c:dLbl>
              <c:idx val="8"/>
              <c:tx>
                <c:rich>
                  <a:bodyPr/>
                  <a:lstStyle/>
                  <a:p>
                    <a:fld id="{487322E9-3733-4A6D-A136-5CDC52C93B6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A6D0-47F2-80FE-514A5CAA81CB}"/>
                </c:ext>
              </c:extLst>
            </c:dLbl>
            <c:dLbl>
              <c:idx val="9"/>
              <c:tx>
                <c:rich>
                  <a:bodyPr/>
                  <a:lstStyle/>
                  <a:p>
                    <a:fld id="{3DBF0D04-8DB0-45D9-8574-7EB483C3424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A6D0-47F2-80FE-514A5CAA81CB}"/>
                </c:ext>
              </c:extLst>
            </c:dLbl>
            <c:dLbl>
              <c:idx val="10"/>
              <c:tx>
                <c:rich>
                  <a:bodyPr/>
                  <a:lstStyle/>
                  <a:p>
                    <a:fld id="{E4632214-0542-49DB-B85E-0C066AE0A53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A6D0-47F2-80FE-514A5CAA81CB}"/>
                </c:ext>
              </c:extLst>
            </c:dLbl>
            <c:dLbl>
              <c:idx val="11"/>
              <c:tx>
                <c:rich>
                  <a:bodyPr/>
                  <a:lstStyle/>
                  <a:p>
                    <a:fld id="{A9069D6C-6420-4690-B502-18202EA3A51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A6D0-47F2-80FE-514A5CAA81CB}"/>
                </c:ext>
              </c:extLst>
            </c:dLbl>
            <c:dLbl>
              <c:idx val="12"/>
              <c:tx>
                <c:rich>
                  <a:bodyPr/>
                  <a:lstStyle/>
                  <a:p>
                    <a:fld id="{6B7A2FD6-8835-4268-AC76-379FA6597B7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A6D0-47F2-80FE-514A5CAA81CB}"/>
                </c:ext>
              </c:extLst>
            </c:dLbl>
            <c:dLbl>
              <c:idx val="13"/>
              <c:tx>
                <c:rich>
                  <a:bodyPr/>
                  <a:lstStyle/>
                  <a:p>
                    <a:fld id="{7E849816-F9B3-470B-83DE-50F4D4A9CBD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A6D0-47F2-80FE-514A5CAA81CB}"/>
                </c:ext>
              </c:extLst>
            </c:dLbl>
            <c:dLbl>
              <c:idx val="14"/>
              <c:tx>
                <c:rich>
                  <a:bodyPr/>
                  <a:lstStyle/>
                  <a:p>
                    <a:fld id="{CF296E15-8631-41B5-80F1-9E49DE16D29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A6D0-47F2-80FE-514A5CAA81CB}"/>
                </c:ext>
              </c:extLst>
            </c:dLbl>
            <c:dLbl>
              <c:idx val="15"/>
              <c:tx>
                <c:rich>
                  <a:bodyPr/>
                  <a:lstStyle/>
                  <a:p>
                    <a:fld id="{E8C71654-9CB2-4783-B305-BE5904C0E17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A6D0-47F2-80FE-514A5CAA81CB}"/>
                </c:ext>
              </c:extLst>
            </c:dLbl>
            <c:dLbl>
              <c:idx val="16"/>
              <c:tx>
                <c:rich>
                  <a:bodyPr/>
                  <a:lstStyle/>
                  <a:p>
                    <a:fld id="{2AF3B36A-2B26-481E-B1E2-35D8A43DCD1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A6D0-47F2-80FE-514A5CAA81CB}"/>
                </c:ext>
              </c:extLst>
            </c:dLbl>
            <c:dLbl>
              <c:idx val="17"/>
              <c:tx>
                <c:rich>
                  <a:bodyPr/>
                  <a:lstStyle/>
                  <a:p>
                    <a:fld id="{0C371B3B-8EF4-4230-B74B-BBBE3A454F6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A6D0-47F2-80FE-514A5CAA81CB}"/>
                </c:ext>
              </c:extLst>
            </c:dLbl>
            <c:dLbl>
              <c:idx val="18"/>
              <c:tx>
                <c:rich>
                  <a:bodyPr/>
                  <a:lstStyle/>
                  <a:p>
                    <a:fld id="{C42647AB-2981-4777-96C6-766A31F5915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A6D0-47F2-80FE-514A5CAA81CB}"/>
                </c:ext>
              </c:extLst>
            </c:dLbl>
            <c:dLbl>
              <c:idx val="19"/>
              <c:tx>
                <c:rich>
                  <a:bodyPr/>
                  <a:lstStyle/>
                  <a:p>
                    <a:fld id="{F9FF05AB-1554-4C24-BCF7-E4B9A99681C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A6D0-47F2-80FE-514A5CAA81CB}"/>
                </c:ext>
              </c:extLst>
            </c:dLbl>
            <c:dLbl>
              <c:idx val="20"/>
              <c:tx>
                <c:rich>
                  <a:bodyPr/>
                  <a:lstStyle/>
                  <a:p>
                    <a:fld id="{3CB0E0F3-CD8E-4E2B-8D4D-65B0352889B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A6D0-47F2-80FE-514A5CAA81CB}"/>
                </c:ext>
              </c:extLst>
            </c:dLbl>
            <c:dLbl>
              <c:idx val="21"/>
              <c:tx>
                <c:rich>
                  <a:bodyPr/>
                  <a:lstStyle/>
                  <a:p>
                    <a:fld id="{E766FBEC-126B-48B7-A67E-B3E524E3B68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A6D0-47F2-80FE-514A5CAA81CB}"/>
                </c:ext>
              </c:extLst>
            </c:dLbl>
            <c:dLbl>
              <c:idx val="22"/>
              <c:tx>
                <c:rich>
                  <a:bodyPr/>
                  <a:lstStyle/>
                  <a:p>
                    <a:fld id="{B9FFA182-FA1A-4F79-BA3B-B1ED33DDB9D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A6D0-47F2-80FE-514A5CAA81CB}"/>
                </c:ext>
              </c:extLst>
            </c:dLbl>
            <c:dLbl>
              <c:idx val="23"/>
              <c:tx>
                <c:rich>
                  <a:bodyPr/>
                  <a:lstStyle/>
                  <a:p>
                    <a:fld id="{07C49FA4-7668-42A6-935F-F272A1ABAFC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A6D0-47F2-80FE-514A5CAA81CB}"/>
                </c:ext>
              </c:extLst>
            </c:dLbl>
            <c:dLbl>
              <c:idx val="24"/>
              <c:tx>
                <c:rich>
                  <a:bodyPr/>
                  <a:lstStyle/>
                  <a:p>
                    <a:fld id="{BFF59E64-7F91-43D2-AC74-4D76724FCE2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A6D0-47F2-80FE-514A5CAA81CB}"/>
                </c:ext>
              </c:extLst>
            </c:dLbl>
            <c:dLbl>
              <c:idx val="25"/>
              <c:tx>
                <c:rich>
                  <a:bodyPr/>
                  <a:lstStyle/>
                  <a:p>
                    <a:fld id="{B20F578B-195D-464B-B0FC-0E2949908D8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A6D0-47F2-80FE-514A5CAA81CB}"/>
                </c:ext>
              </c:extLst>
            </c:dLbl>
            <c:dLbl>
              <c:idx val="26"/>
              <c:tx>
                <c:rich>
                  <a:bodyPr/>
                  <a:lstStyle/>
                  <a:p>
                    <a:fld id="{E84B3895-64C3-452C-8496-F70AB8DD9B2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A6D0-47F2-80FE-514A5CAA81CB}"/>
                </c:ext>
              </c:extLst>
            </c:dLbl>
            <c:dLbl>
              <c:idx val="27"/>
              <c:tx>
                <c:rich>
                  <a:bodyPr/>
                  <a:lstStyle/>
                  <a:p>
                    <a:fld id="{7A82C1A1-B07F-4627-8A6F-8F2ADCCDA79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A6D0-47F2-80FE-514A5CAA81CB}"/>
                </c:ext>
              </c:extLst>
            </c:dLbl>
            <c:dLbl>
              <c:idx val="28"/>
              <c:tx>
                <c:rich>
                  <a:bodyPr/>
                  <a:lstStyle/>
                  <a:p>
                    <a:fld id="{7805AD83-C646-4330-89D2-6F297EE7220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A6D0-47F2-80FE-514A5CAA81CB}"/>
                </c:ext>
              </c:extLst>
            </c:dLbl>
            <c:dLbl>
              <c:idx val="29"/>
              <c:tx>
                <c:rich>
                  <a:bodyPr/>
                  <a:lstStyle/>
                  <a:p>
                    <a:fld id="{28D60654-A110-4DED-9F1B-807DED94E2D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A6D0-47F2-80FE-514A5CAA81CB}"/>
                </c:ext>
              </c:extLst>
            </c:dLbl>
            <c:dLbl>
              <c:idx val="30"/>
              <c:tx>
                <c:rich>
                  <a:bodyPr/>
                  <a:lstStyle/>
                  <a:p>
                    <a:fld id="{0EF8FBC2-D552-4146-B2B7-BDC89384EA6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A6D0-47F2-80FE-514A5CAA81CB}"/>
                </c:ext>
              </c:extLst>
            </c:dLbl>
            <c:dLbl>
              <c:idx val="31"/>
              <c:tx>
                <c:rich>
                  <a:bodyPr/>
                  <a:lstStyle/>
                  <a:p>
                    <a:fld id="{A5082849-A448-4282-9182-7934AAC9430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A6D0-47F2-80FE-514A5CAA81CB}"/>
                </c:ext>
              </c:extLst>
            </c:dLbl>
            <c:dLbl>
              <c:idx val="32"/>
              <c:tx>
                <c:rich>
                  <a:bodyPr/>
                  <a:lstStyle/>
                  <a:p>
                    <a:fld id="{455B9D7C-8BB5-4D0A-B774-E2D0C44A840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A6D0-47F2-80FE-514A5CAA81CB}"/>
                </c:ext>
              </c:extLst>
            </c:dLbl>
            <c:dLbl>
              <c:idx val="33"/>
              <c:tx>
                <c:rich>
                  <a:bodyPr/>
                  <a:lstStyle/>
                  <a:p>
                    <a:fld id="{EEDD9CB2-8555-46B7-83C0-CA4B9800E24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A6D0-47F2-80FE-514A5CAA81CB}"/>
                </c:ext>
              </c:extLst>
            </c:dLbl>
            <c:dLbl>
              <c:idx val="34"/>
              <c:tx>
                <c:rich>
                  <a:bodyPr/>
                  <a:lstStyle/>
                  <a:p>
                    <a:fld id="{08226E6B-6C94-4BB7-ADEF-6FB65652630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A6D0-47F2-80FE-514A5CAA81CB}"/>
                </c:ext>
              </c:extLst>
            </c:dLbl>
            <c:dLbl>
              <c:idx val="35"/>
              <c:tx>
                <c:rich>
                  <a:bodyPr/>
                  <a:lstStyle/>
                  <a:p>
                    <a:fld id="{2C4CC4C5-4B3A-4252-93EC-B9056E03AA6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A6D0-47F2-80FE-514A5CAA81CB}"/>
                </c:ext>
              </c:extLst>
            </c:dLbl>
            <c:dLbl>
              <c:idx val="36"/>
              <c:tx>
                <c:rich>
                  <a:bodyPr/>
                  <a:lstStyle/>
                  <a:p>
                    <a:fld id="{EB5D9608-FD42-408C-BAC8-189F9ED0EEE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A6D0-47F2-80FE-514A5CAA81CB}"/>
                </c:ext>
              </c:extLst>
            </c:dLbl>
            <c:dLbl>
              <c:idx val="37"/>
              <c:tx>
                <c:rich>
                  <a:bodyPr/>
                  <a:lstStyle/>
                  <a:p>
                    <a:fld id="{BBF1ABF3-EB8F-47E7-9E51-DD4685D5D46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A6D0-47F2-80FE-514A5CAA81CB}"/>
                </c:ext>
              </c:extLst>
            </c:dLbl>
            <c:dLbl>
              <c:idx val="38"/>
              <c:tx>
                <c:rich>
                  <a:bodyPr/>
                  <a:lstStyle/>
                  <a:p>
                    <a:fld id="{D79D8BE0-98E5-47EB-AE82-D14BEA8E911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A6D0-47F2-80FE-514A5CAA81CB}"/>
                </c:ext>
              </c:extLst>
            </c:dLbl>
            <c:dLbl>
              <c:idx val="39"/>
              <c:tx>
                <c:rich>
                  <a:bodyPr/>
                  <a:lstStyle/>
                  <a:p>
                    <a:fld id="{4A46332D-6D71-45AF-8C0D-D8D069EB624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A6D0-47F2-80FE-514A5CAA81CB}"/>
                </c:ext>
              </c:extLst>
            </c:dLbl>
            <c:dLbl>
              <c:idx val="40"/>
              <c:tx>
                <c:rich>
                  <a:bodyPr/>
                  <a:lstStyle/>
                  <a:p>
                    <a:fld id="{8F72B640-2E38-4B80-AE45-91C023B0BCF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A6D0-47F2-80FE-514A5CAA81CB}"/>
                </c:ext>
              </c:extLst>
            </c:dLbl>
            <c:dLbl>
              <c:idx val="41"/>
              <c:tx>
                <c:rich>
                  <a:bodyPr/>
                  <a:lstStyle/>
                  <a:p>
                    <a:fld id="{DB562F8F-14D9-4715-A528-F40C2B674D3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A6D0-47F2-80FE-514A5CAA81CB}"/>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65000"/>
                        <a:lumOff val="3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Goals!$I$4:$I$45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Goals!$J$4:$J$45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Goals!$L$4:$L$45</c15:f>
                <c15:dlblRangeCache>
                  <c:ptCount val="42"/>
                  <c:pt idx="6">
                    <c:v>1</c:v>
                  </c:pt>
                  <c:pt idx="7">
                    <c:v>2</c:v>
                  </c:pt>
                  <c:pt idx="8">
                    <c:v>3</c:v>
                  </c:pt>
                  <c:pt idx="9">
                    <c:v>4</c:v>
                  </c:pt>
                  <c:pt idx="10">
                    <c:v>5</c:v>
                  </c:pt>
                  <c:pt idx="11">
                    <c:v>6</c:v>
                  </c:pt>
                  <c:pt idx="12">
                    <c:v>7</c:v>
                  </c:pt>
                  <c:pt idx="13">
                    <c:v>8</c:v>
                  </c:pt>
                  <c:pt idx="14">
                    <c:v>9</c:v>
                  </c:pt>
                  <c:pt idx="15">
                    <c:v>10</c:v>
                  </c:pt>
                  <c:pt idx="16">
                    <c:v>11</c:v>
                  </c:pt>
                  <c:pt idx="17">
                    <c:v>12</c:v>
                  </c:pt>
                  <c:pt idx="18">
                    <c:v>13</c:v>
                  </c:pt>
                  <c:pt idx="19">
                    <c:v>14</c:v>
                  </c:pt>
                  <c:pt idx="20">
                    <c:v>15</c:v>
                  </c:pt>
                  <c:pt idx="21">
                    <c:v>16</c:v>
                  </c:pt>
                  <c:pt idx="22">
                    <c:v>17</c:v>
                  </c:pt>
                  <c:pt idx="23">
                    <c:v>18</c:v>
                  </c:pt>
                  <c:pt idx="24">
                    <c:v>19</c:v>
                  </c:pt>
                  <c:pt idx="25">
                    <c:v>20</c:v>
                  </c:pt>
                  <c:pt idx="26">
                    <c:v>21</c:v>
                  </c:pt>
                  <c:pt idx="27">
                    <c:v>22</c:v>
                  </c:pt>
                  <c:pt idx="28">
                    <c:v>23</c:v>
                  </c:pt>
                  <c:pt idx="29">
                    <c:v>24</c:v>
                  </c:pt>
                  <c:pt idx="30">
                    <c:v>25</c:v>
                  </c:pt>
                  <c:pt idx="31">
                    <c:v>26</c:v>
                  </c:pt>
                  <c:pt idx="32">
                    <c:v>27</c:v>
                  </c:pt>
                  <c:pt idx="33">
                    <c:v>28</c:v>
                  </c:pt>
                  <c:pt idx="34">
                    <c:v>29</c:v>
                  </c:pt>
                  <c:pt idx="35">
                    <c:v>30</c:v>
                  </c:pt>
                  <c:pt idx="36">
                    <c:v>31</c:v>
                  </c:pt>
                </c15:dlblRangeCache>
              </c15:datalabelsRange>
            </c:ext>
            <c:ext xmlns:c16="http://schemas.microsoft.com/office/drawing/2014/chart" uri="{C3380CC4-5D6E-409C-BE32-E72D297353CC}">
              <c16:uniqueId val="{0000002B-A6D0-47F2-80FE-514A5CAA81CB}"/>
            </c:ext>
          </c:extLst>
        </c:ser>
        <c:ser>
          <c:idx val="1"/>
          <c:order val="1"/>
          <c:tx>
            <c:strRef>
              <c:f>Goals!$R$2</c:f>
              <c:strCache>
                <c:ptCount val="1"/>
                <c:pt idx="0">
                  <c:v>Complete (color)</c:v>
                </c:pt>
              </c:strCache>
            </c:strRef>
          </c:tx>
          <c:spPr>
            <a:ln w="25400" cap="rnd">
              <a:noFill/>
              <a:round/>
            </a:ln>
            <a:effectLst/>
          </c:spPr>
          <c:marker>
            <c:symbol val="circle"/>
            <c:size val="19"/>
            <c:spPr>
              <a:noFill/>
              <a:ln w="22225">
                <a:solidFill>
                  <a:schemeClr val="accent4"/>
                </a:solidFill>
              </a:ln>
              <a:effectLst/>
            </c:spPr>
          </c:marker>
          <c:xVal>
            <c:numRef>
              <c:f>Goals!$R$4:$R$45</c:f>
              <c:numCache>
                <c:formatCode>General</c:formatCode>
                <c:ptCount val="42"/>
                <c:pt idx="0">
                  <c:v>#N/A</c:v>
                </c:pt>
                <c:pt idx="1">
                  <c:v>#N/A</c:v>
                </c:pt>
                <c:pt idx="2">
                  <c:v>3</c:v>
                </c:pt>
                <c:pt idx="3">
                  <c:v>4</c:v>
                </c:pt>
                <c:pt idx="4">
                  <c:v>5</c:v>
                </c:pt>
                <c:pt idx="5">
                  <c:v>#N/A</c:v>
                </c:pt>
                <c:pt idx="6">
                  <c:v>7</c:v>
                </c:pt>
                <c:pt idx="7">
                  <c:v>1</c:v>
                </c:pt>
                <c:pt idx="8">
                  <c:v>2</c:v>
                </c:pt>
                <c:pt idx="9">
                  <c:v>#N/A</c:v>
                </c:pt>
                <c:pt idx="10">
                  <c:v>4</c:v>
                </c:pt>
                <c:pt idx="11">
                  <c:v>5</c:v>
                </c:pt>
                <c:pt idx="12">
                  <c:v>6</c:v>
                </c:pt>
                <c:pt idx="13">
                  <c:v>7</c:v>
                </c:pt>
                <c:pt idx="14">
                  <c:v>1</c:v>
                </c:pt>
                <c:pt idx="15">
                  <c:v>2</c:v>
                </c:pt>
                <c:pt idx="16">
                  <c:v>#N/A</c:v>
                </c:pt>
                <c:pt idx="17">
                  <c:v>#N/A</c:v>
                </c:pt>
                <c:pt idx="18">
                  <c:v>#N/A</c:v>
                </c:pt>
                <c:pt idx="19">
                  <c:v>6</c:v>
                </c:pt>
                <c:pt idx="20">
                  <c:v>7</c:v>
                </c:pt>
                <c:pt idx="21">
                  <c:v>1</c:v>
                </c:pt>
                <c:pt idx="22">
                  <c:v>#N/A</c:v>
                </c:pt>
                <c:pt idx="23">
                  <c:v>3</c:v>
                </c:pt>
                <c:pt idx="24">
                  <c:v>4</c:v>
                </c:pt>
                <c:pt idx="25">
                  <c:v>5</c:v>
                </c:pt>
                <c:pt idx="26">
                  <c:v>6</c:v>
                </c:pt>
                <c:pt idx="27">
                  <c:v>7</c:v>
                </c:pt>
                <c:pt idx="28">
                  <c:v>#N/A</c:v>
                </c:pt>
                <c:pt idx="29">
                  <c:v>2</c:v>
                </c:pt>
                <c:pt idx="30">
                  <c:v>3</c:v>
                </c:pt>
                <c:pt idx="31">
                  <c:v>4</c:v>
                </c:pt>
                <c:pt idx="32">
                  <c:v>5</c:v>
                </c:pt>
                <c:pt idx="33">
                  <c:v>#N/A</c:v>
                </c:pt>
                <c:pt idx="34">
                  <c:v>7</c:v>
                </c:pt>
                <c:pt idx="35">
                  <c:v>1</c:v>
                </c:pt>
                <c:pt idx="36">
                  <c:v>2</c:v>
                </c:pt>
                <c:pt idx="37">
                  <c:v>3</c:v>
                </c:pt>
                <c:pt idx="38">
                  <c:v>#N/A</c:v>
                </c:pt>
                <c:pt idx="39">
                  <c:v>#N/A</c:v>
                </c:pt>
                <c:pt idx="40">
                  <c:v>6</c:v>
                </c:pt>
                <c:pt idx="41">
                  <c:v>#N/A</c:v>
                </c:pt>
              </c:numCache>
            </c:numRef>
          </c:xVal>
          <c:yVal>
            <c:numRef>
              <c:f>Goals!$S$4:$S$45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A6D0-47F2-80FE-514A5CAA81CB}"/>
            </c:ext>
          </c:extLst>
        </c:ser>
        <c:ser>
          <c:idx val="3"/>
          <c:order val="2"/>
          <c:tx>
            <c:strRef>
              <c:f>Goals!$N$2</c:f>
              <c:strCache>
                <c:ptCount val="1"/>
                <c:pt idx="0">
                  <c:v>Prev/Next Month</c:v>
                </c:pt>
              </c:strCache>
            </c:strRef>
          </c:tx>
          <c:spPr>
            <a:ln w="25400" cap="rnd">
              <a:noFill/>
              <a:round/>
            </a:ln>
            <a:effectLst/>
          </c:spPr>
          <c:marker>
            <c:symbol val="none"/>
          </c:marker>
          <c:dLbls>
            <c:dLbl>
              <c:idx val="0"/>
              <c:tx>
                <c:rich>
                  <a:bodyPr/>
                  <a:lstStyle/>
                  <a:p>
                    <a:fld id="{BE0A8376-216A-4AAC-BDC3-3A6160EFA73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D-A6D0-47F2-80FE-514A5CAA81CB}"/>
                </c:ext>
              </c:extLst>
            </c:dLbl>
            <c:dLbl>
              <c:idx val="1"/>
              <c:tx>
                <c:rich>
                  <a:bodyPr/>
                  <a:lstStyle/>
                  <a:p>
                    <a:fld id="{7B0B22B4-2DF0-4BA9-A792-BFEEEC3BA89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E-A6D0-47F2-80FE-514A5CAA81CB}"/>
                </c:ext>
              </c:extLst>
            </c:dLbl>
            <c:dLbl>
              <c:idx val="2"/>
              <c:tx>
                <c:rich>
                  <a:bodyPr/>
                  <a:lstStyle/>
                  <a:p>
                    <a:fld id="{8D8221CA-861D-425A-938A-6618E875803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F-A6D0-47F2-80FE-514A5CAA81CB}"/>
                </c:ext>
              </c:extLst>
            </c:dLbl>
            <c:dLbl>
              <c:idx val="3"/>
              <c:tx>
                <c:rich>
                  <a:bodyPr/>
                  <a:lstStyle/>
                  <a:p>
                    <a:fld id="{C1EAD713-B776-4CF2-B157-349D09C12E7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0-A6D0-47F2-80FE-514A5CAA81CB}"/>
                </c:ext>
              </c:extLst>
            </c:dLbl>
            <c:dLbl>
              <c:idx val="4"/>
              <c:tx>
                <c:rich>
                  <a:bodyPr/>
                  <a:lstStyle/>
                  <a:p>
                    <a:fld id="{BB2BF6F9-2BEE-4AF2-A39B-D42FA6C77C7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1-A6D0-47F2-80FE-514A5CAA81CB}"/>
                </c:ext>
              </c:extLst>
            </c:dLbl>
            <c:dLbl>
              <c:idx val="5"/>
              <c:tx>
                <c:rich>
                  <a:bodyPr/>
                  <a:lstStyle/>
                  <a:p>
                    <a:fld id="{DFE1B3B9-EABD-4968-955D-4E52BB5A66E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2-A6D0-47F2-80FE-514A5CAA81CB}"/>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6D0-47F2-80FE-514A5CAA81CB}"/>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6D0-47F2-80FE-514A5CAA81CB}"/>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6D0-47F2-80FE-514A5CAA81CB}"/>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6D0-47F2-80FE-514A5CAA81CB}"/>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6D0-47F2-80FE-514A5CAA81CB}"/>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6D0-47F2-80FE-514A5CAA81CB}"/>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6D0-47F2-80FE-514A5CAA81CB}"/>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6D0-47F2-80FE-514A5CAA81CB}"/>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6D0-47F2-80FE-514A5CAA81CB}"/>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6D0-47F2-80FE-514A5CAA81CB}"/>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6D0-47F2-80FE-514A5CAA81CB}"/>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6D0-47F2-80FE-514A5CAA81CB}"/>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6D0-47F2-80FE-514A5CAA81CB}"/>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6D0-47F2-80FE-514A5CAA81CB}"/>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6D0-47F2-80FE-514A5CAA81CB}"/>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6D0-47F2-80FE-514A5CAA81CB}"/>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6D0-47F2-80FE-514A5CAA81CB}"/>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6D0-47F2-80FE-514A5CAA81CB}"/>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6D0-47F2-80FE-514A5CAA81CB}"/>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6D0-47F2-80FE-514A5CAA81CB}"/>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6D0-47F2-80FE-514A5CAA81CB}"/>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6D0-47F2-80FE-514A5CAA81CB}"/>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6D0-47F2-80FE-514A5CAA81CB}"/>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6D0-47F2-80FE-514A5CAA81CB}"/>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6D0-47F2-80FE-514A5CAA81CB}"/>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6D0-47F2-80FE-514A5CAA81CB}"/>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6D0-47F2-80FE-514A5CAA81CB}"/>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6D0-47F2-80FE-514A5CAA81CB}"/>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6D0-47F2-80FE-514A5CAA81CB}"/>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6D0-47F2-80FE-514A5CAA81CB}"/>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6D0-47F2-80FE-514A5CAA81CB}"/>
                </c:ext>
              </c:extLst>
            </c:dLbl>
            <c:dLbl>
              <c:idx val="37"/>
              <c:tx>
                <c:rich>
                  <a:bodyPr/>
                  <a:lstStyle/>
                  <a:p>
                    <a:fld id="{4F6A1BC0-B1D5-4ECC-B64D-F8FA0E2F676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2-A6D0-47F2-80FE-514A5CAA81CB}"/>
                </c:ext>
              </c:extLst>
            </c:dLbl>
            <c:dLbl>
              <c:idx val="38"/>
              <c:tx>
                <c:rich>
                  <a:bodyPr/>
                  <a:lstStyle/>
                  <a:p>
                    <a:fld id="{F590C042-7883-4B96-B2C2-AD2DE2395A9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3-A6D0-47F2-80FE-514A5CAA81CB}"/>
                </c:ext>
              </c:extLst>
            </c:dLbl>
            <c:dLbl>
              <c:idx val="39"/>
              <c:tx>
                <c:rich>
                  <a:bodyPr/>
                  <a:lstStyle/>
                  <a:p>
                    <a:fld id="{8735B990-F5F1-46A9-BB28-859A1B229A8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4-A6D0-47F2-80FE-514A5CAA81CB}"/>
                </c:ext>
              </c:extLst>
            </c:dLbl>
            <c:dLbl>
              <c:idx val="40"/>
              <c:tx>
                <c:rich>
                  <a:bodyPr/>
                  <a:lstStyle/>
                  <a:p>
                    <a:fld id="{26C07257-8A15-43CF-A04B-53FE97E26B3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5-A6D0-47F2-80FE-514A5CAA81CB}"/>
                </c:ext>
              </c:extLst>
            </c:dLbl>
            <c:dLbl>
              <c:idx val="41"/>
              <c:tx>
                <c:rich>
                  <a:bodyPr/>
                  <a:lstStyle/>
                  <a:p>
                    <a:fld id="{48C397F5-792E-4AE1-B2F4-1710523D78B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6-A6D0-47F2-80FE-514A5CAA81CB}"/>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lumMod val="7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Goals!$N$4:$N$45</c:f>
              <c:numCache>
                <c:formatCode>d</c:formatCode>
                <c:ptCount val="42"/>
                <c:pt idx="0">
                  <c:v>1</c:v>
                </c:pt>
                <c:pt idx="1">
                  <c:v>2</c:v>
                </c:pt>
                <c:pt idx="2">
                  <c:v>3</c:v>
                </c:pt>
                <c:pt idx="3">
                  <c:v>4</c:v>
                </c:pt>
                <c:pt idx="4">
                  <c:v>5</c:v>
                </c:pt>
                <c:pt idx="5">
                  <c:v>6</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3</c:v>
                </c:pt>
                <c:pt idx="38">
                  <c:v>4</c:v>
                </c:pt>
                <c:pt idx="39">
                  <c:v>5</c:v>
                </c:pt>
                <c:pt idx="40">
                  <c:v>6</c:v>
                </c:pt>
                <c:pt idx="41">
                  <c:v>7</c:v>
                </c:pt>
              </c:numCache>
            </c:numRef>
          </c:xVal>
          <c:yVal>
            <c:numRef>
              <c:f>Goals!$O$4:$O$45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Goals!$P$4:$P$45</c15:f>
                <c15:dlblRangeCache>
                  <c:ptCount val="42"/>
                  <c:pt idx="0">
                    <c:v>25</c:v>
                  </c:pt>
                  <c:pt idx="1">
                    <c:v>26</c:v>
                  </c:pt>
                  <c:pt idx="2">
                    <c:v>27</c:v>
                  </c:pt>
                  <c:pt idx="3">
                    <c:v>28</c:v>
                  </c:pt>
                  <c:pt idx="4">
                    <c:v>29</c:v>
                  </c:pt>
                  <c:pt idx="5">
                    <c:v>30</c:v>
                  </c:pt>
                  <c:pt idx="37">
                    <c:v>1</c:v>
                  </c:pt>
                  <c:pt idx="38">
                    <c:v>2</c:v>
                  </c:pt>
                  <c:pt idx="39">
                    <c:v>3</c:v>
                  </c:pt>
                  <c:pt idx="40">
                    <c:v>4</c:v>
                  </c:pt>
                  <c:pt idx="41">
                    <c:v>5</c:v>
                  </c:pt>
                </c15:dlblRangeCache>
              </c15:datalabelsRange>
            </c:ext>
            <c:ext xmlns:c16="http://schemas.microsoft.com/office/drawing/2014/chart" uri="{C3380CC4-5D6E-409C-BE32-E72D297353CC}">
              <c16:uniqueId val="{00000057-A6D0-47F2-80FE-514A5CAA81CB}"/>
            </c:ext>
          </c:extLst>
        </c:ser>
        <c:ser>
          <c:idx val="4"/>
          <c:order val="3"/>
          <c:tx>
            <c:strRef>
              <c:f>Goals!$V$2</c:f>
              <c:strCache>
                <c:ptCount val="1"/>
                <c:pt idx="0">
                  <c:v>Goal</c:v>
                </c:pt>
              </c:strCache>
            </c:strRef>
          </c:tx>
          <c:spPr>
            <a:ln w="266700" cap="rnd">
              <a:solidFill>
                <a:schemeClr val="accent4">
                  <a:lumMod val="60000"/>
                  <a:lumOff val="40000"/>
                  <a:alpha val="50000"/>
                </a:schemeClr>
              </a:solidFill>
              <a:round/>
            </a:ln>
            <a:effectLst/>
          </c:spPr>
          <c:marker>
            <c:symbol val="none"/>
          </c:marker>
          <c:xVal>
            <c:numRef>
              <c:f>Goals!$X$4:$X$50</c:f>
              <c:numCache>
                <c:formatCode>General</c:formatCode>
                <c:ptCount val="47"/>
                <c:pt idx="0">
                  <c:v>#N/A</c:v>
                </c:pt>
                <c:pt idx="1">
                  <c:v>#N/A</c:v>
                </c:pt>
                <c:pt idx="2">
                  <c:v>#N/A</c:v>
                </c:pt>
                <c:pt idx="3">
                  <c:v>#N/A</c:v>
                </c:pt>
                <c:pt idx="4">
                  <c:v>#N/A</c:v>
                </c:pt>
                <c:pt idx="5">
                  <c:v>#N/A</c:v>
                </c:pt>
                <c:pt idx="6">
                  <c:v>#N/A</c:v>
                </c:pt>
                <c:pt idx="8">
                  <c:v>1</c:v>
                </c:pt>
                <c:pt idx="9">
                  <c:v>2</c:v>
                </c:pt>
                <c:pt idx="10">
                  <c:v>3</c:v>
                </c:pt>
                <c:pt idx="11">
                  <c:v>4</c:v>
                </c:pt>
                <c:pt idx="12">
                  <c:v>5</c:v>
                </c:pt>
                <c:pt idx="13">
                  <c:v>6</c:v>
                </c:pt>
                <c:pt idx="14">
                  <c:v>7</c:v>
                </c:pt>
                <c:pt idx="16">
                  <c:v>#N/A</c:v>
                </c:pt>
                <c:pt idx="17">
                  <c:v>#N/A</c:v>
                </c:pt>
                <c:pt idx="18">
                  <c:v>#N/A</c:v>
                </c:pt>
                <c:pt idx="19">
                  <c:v>#N/A</c:v>
                </c:pt>
                <c:pt idx="20">
                  <c:v>#N/A</c:v>
                </c:pt>
                <c:pt idx="21">
                  <c:v>#N/A</c:v>
                </c:pt>
                <c:pt idx="22">
                  <c:v>#N/A</c:v>
                </c:pt>
                <c:pt idx="24">
                  <c:v>1</c:v>
                </c:pt>
                <c:pt idx="25">
                  <c:v>2</c:v>
                </c:pt>
                <c:pt idx="26">
                  <c:v>3</c:v>
                </c:pt>
                <c:pt idx="27">
                  <c:v>4</c:v>
                </c:pt>
                <c:pt idx="28">
                  <c:v>5</c:v>
                </c:pt>
                <c:pt idx="29">
                  <c:v>6</c:v>
                </c:pt>
                <c:pt idx="30">
                  <c:v>7</c:v>
                </c:pt>
                <c:pt idx="32">
                  <c:v>1</c:v>
                </c:pt>
                <c:pt idx="33">
                  <c:v>2</c:v>
                </c:pt>
                <c:pt idx="34">
                  <c:v>3</c:v>
                </c:pt>
                <c:pt idx="35">
                  <c:v>4</c:v>
                </c:pt>
                <c:pt idx="36">
                  <c:v>5</c:v>
                </c:pt>
                <c:pt idx="37">
                  <c:v>6</c:v>
                </c:pt>
                <c:pt idx="38">
                  <c:v>7</c:v>
                </c:pt>
                <c:pt idx="40">
                  <c:v>#N/A</c:v>
                </c:pt>
                <c:pt idx="41">
                  <c:v>#N/A</c:v>
                </c:pt>
                <c:pt idx="42">
                  <c:v>#N/A</c:v>
                </c:pt>
                <c:pt idx="43">
                  <c:v>#N/A</c:v>
                </c:pt>
                <c:pt idx="44">
                  <c:v>#N/A</c:v>
                </c:pt>
                <c:pt idx="45">
                  <c:v>#N/A</c:v>
                </c:pt>
                <c:pt idx="46">
                  <c:v>#N/A</c:v>
                </c:pt>
              </c:numCache>
            </c:numRef>
          </c:xVal>
          <c:yVal>
            <c:numRef>
              <c:f>Goals!$Y$4:$Y$50</c:f>
              <c:numCache>
                <c:formatCode>General</c:formatCode>
                <c:ptCount val="47"/>
                <c:pt idx="0">
                  <c:v>6</c:v>
                </c:pt>
                <c:pt idx="1">
                  <c:v>6</c:v>
                </c:pt>
                <c:pt idx="2">
                  <c:v>6</c:v>
                </c:pt>
                <c:pt idx="3">
                  <c:v>6</c:v>
                </c:pt>
                <c:pt idx="4">
                  <c:v>6</c:v>
                </c:pt>
                <c:pt idx="5">
                  <c:v>6</c:v>
                </c:pt>
                <c:pt idx="6">
                  <c:v>6</c:v>
                </c:pt>
                <c:pt idx="8">
                  <c:v>5</c:v>
                </c:pt>
                <c:pt idx="9">
                  <c:v>5</c:v>
                </c:pt>
                <c:pt idx="10">
                  <c:v>5</c:v>
                </c:pt>
                <c:pt idx="11">
                  <c:v>5</c:v>
                </c:pt>
                <c:pt idx="12">
                  <c:v>5</c:v>
                </c:pt>
                <c:pt idx="13">
                  <c:v>5</c:v>
                </c:pt>
                <c:pt idx="14">
                  <c:v>5</c:v>
                </c:pt>
                <c:pt idx="16">
                  <c:v>4</c:v>
                </c:pt>
                <c:pt idx="17">
                  <c:v>4</c:v>
                </c:pt>
                <c:pt idx="18">
                  <c:v>4</c:v>
                </c:pt>
                <c:pt idx="19">
                  <c:v>4</c:v>
                </c:pt>
                <c:pt idx="20">
                  <c:v>4</c:v>
                </c:pt>
                <c:pt idx="21">
                  <c:v>4</c:v>
                </c:pt>
                <c:pt idx="22">
                  <c:v>4</c:v>
                </c:pt>
                <c:pt idx="24">
                  <c:v>3</c:v>
                </c:pt>
                <c:pt idx="25">
                  <c:v>3</c:v>
                </c:pt>
                <c:pt idx="26">
                  <c:v>3</c:v>
                </c:pt>
                <c:pt idx="27">
                  <c:v>3</c:v>
                </c:pt>
                <c:pt idx="28">
                  <c:v>3</c:v>
                </c:pt>
                <c:pt idx="29">
                  <c:v>3</c:v>
                </c:pt>
                <c:pt idx="30">
                  <c:v>3</c:v>
                </c:pt>
                <c:pt idx="32">
                  <c:v>2</c:v>
                </c:pt>
                <c:pt idx="33">
                  <c:v>2</c:v>
                </c:pt>
                <c:pt idx="34">
                  <c:v>2</c:v>
                </c:pt>
                <c:pt idx="35">
                  <c:v>2</c:v>
                </c:pt>
                <c:pt idx="36">
                  <c:v>2</c:v>
                </c:pt>
                <c:pt idx="37">
                  <c:v>2</c:v>
                </c:pt>
                <c:pt idx="38">
                  <c:v>2</c:v>
                </c:pt>
                <c:pt idx="40">
                  <c:v>1</c:v>
                </c:pt>
                <c:pt idx="41">
                  <c:v>1</c:v>
                </c:pt>
                <c:pt idx="42">
                  <c:v>1</c:v>
                </c:pt>
                <c:pt idx="43">
                  <c:v>1</c:v>
                </c:pt>
                <c:pt idx="44">
                  <c:v>1</c:v>
                </c:pt>
                <c:pt idx="45">
                  <c:v>1</c:v>
                </c:pt>
                <c:pt idx="46">
                  <c:v>1</c:v>
                </c:pt>
              </c:numCache>
            </c:numRef>
          </c:yVal>
          <c:smooth val="0"/>
          <c:extLst>
            <c:ext xmlns:c16="http://schemas.microsoft.com/office/drawing/2014/chart" uri="{C3380CC4-5D6E-409C-BE32-E72D297353CC}">
              <c16:uniqueId val="{00000058-A6D0-47F2-80FE-514A5CAA81CB}"/>
            </c:ext>
          </c:extLst>
        </c:ser>
        <c:dLbls>
          <c:showLegendKey val="0"/>
          <c:showVal val="0"/>
          <c:showCatName val="0"/>
          <c:showSerName val="0"/>
          <c:showPercent val="0"/>
          <c:showBubbleSize val="0"/>
        </c:dLbls>
        <c:axId val="2094569183"/>
        <c:axId val="2094562463"/>
        <c:extLst/>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'Month Only'!$W$4</c:f>
          <c:strCache>
            <c:ptCount val="1"/>
            <c:pt idx="0">
              <c:v>July 2023</c:v>
            </c:pt>
          </c:strCache>
        </c:strRef>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3.7870827199954368E-2"/>
          <c:y val="0.24282691407760076"/>
          <c:w val="0.91624047713588097"/>
          <c:h val="0.73787666076624148"/>
        </c:manualLayout>
      </c:layout>
      <c:barChart>
        <c:barDir val="col"/>
        <c:grouping val="clustered"/>
        <c:varyColors val="0"/>
        <c:ser>
          <c:idx val="2"/>
          <c:order val="3"/>
          <c:tx>
            <c:strRef>
              <c:f>'Month Only'!$S$3</c:f>
              <c:strCache>
                <c:ptCount val="1"/>
                <c:pt idx="0">
                  <c:v>Day Label</c:v>
                </c:pt>
              </c:strCache>
            </c:strRef>
          </c:tx>
          <c:spPr>
            <a:solidFill>
              <a:schemeClr val="accent3"/>
            </a:solidFill>
            <a:ln>
              <a:noFill/>
            </a:ln>
            <a:effectLst/>
          </c:spPr>
          <c:invertIfNegative val="0"/>
          <c:cat>
            <c:strRef>
              <c:f>'Month Only'!$S$4:$S$10</c:f>
              <c:strCache>
                <c:ptCount val="7"/>
                <c:pt idx="0">
                  <c:v>S</c:v>
                </c:pt>
                <c:pt idx="1">
                  <c:v>M</c:v>
                </c:pt>
                <c:pt idx="2">
                  <c:v>T</c:v>
                </c:pt>
                <c:pt idx="3">
                  <c:v>W</c:v>
                </c:pt>
                <c:pt idx="4">
                  <c:v>T</c:v>
                </c:pt>
                <c:pt idx="5">
                  <c:v>F</c:v>
                </c:pt>
                <c:pt idx="6">
                  <c:v>S</c:v>
                </c:pt>
              </c:strCache>
            </c:strRef>
          </c:cat>
          <c:val>
            <c:numRef>
              <c:f>'Month Only'!$T$4:$T$10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AB2C-4671-B314-2420CD030DD8}"/>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'Month Only'!$H$2</c:f>
              <c:strCache>
                <c:ptCount val="1"/>
                <c:pt idx="0">
                  <c:v>Current Month</c:v>
                </c:pt>
              </c:strCache>
            </c:strRef>
          </c:tx>
          <c:spPr>
            <a:ln w="25400" cap="rnd">
              <a:noFill/>
              <a:round/>
            </a:ln>
            <a:effectLst/>
          </c:spPr>
          <c:marker>
            <c:symbol val="circle"/>
            <c:size val="18"/>
            <c:spPr>
              <a:solidFill>
                <a:schemeClr val="bg1">
                  <a:lumMod val="85000"/>
                </a:schemeClr>
              </a:solidFill>
              <a:ln w="9525">
                <a:noFill/>
              </a:ln>
              <a:effectLst/>
            </c:spPr>
          </c:marker>
          <c:dLbls>
            <c:dLbl>
              <c:idx val="0"/>
              <c:tx>
                <c:rich>
                  <a:bodyPr/>
                  <a:lstStyle/>
                  <a:p>
                    <a:fld id="{A932144A-3486-461C-95D7-2B63C44855D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AB2C-4671-B314-2420CD030DD8}"/>
                </c:ext>
              </c:extLst>
            </c:dLbl>
            <c:dLbl>
              <c:idx val="1"/>
              <c:tx>
                <c:rich>
                  <a:bodyPr/>
                  <a:lstStyle/>
                  <a:p>
                    <a:fld id="{68A4EE6A-A328-4320-B4FB-A5500665FC4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AB2C-4671-B314-2420CD030DD8}"/>
                </c:ext>
              </c:extLst>
            </c:dLbl>
            <c:dLbl>
              <c:idx val="2"/>
              <c:tx>
                <c:rich>
                  <a:bodyPr/>
                  <a:lstStyle/>
                  <a:p>
                    <a:fld id="{615FA07C-294D-400B-B1DA-5231C8A5A42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AB2C-4671-B314-2420CD030DD8}"/>
                </c:ext>
              </c:extLst>
            </c:dLbl>
            <c:dLbl>
              <c:idx val="3"/>
              <c:tx>
                <c:rich>
                  <a:bodyPr/>
                  <a:lstStyle/>
                  <a:p>
                    <a:fld id="{5D66FD74-50EE-4C46-A408-94D9AD96687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AB2C-4671-B314-2420CD030DD8}"/>
                </c:ext>
              </c:extLst>
            </c:dLbl>
            <c:dLbl>
              <c:idx val="4"/>
              <c:tx>
                <c:rich>
                  <a:bodyPr/>
                  <a:lstStyle/>
                  <a:p>
                    <a:fld id="{13F07F17-B94C-4DA2-8254-0BAAD741818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AB2C-4671-B314-2420CD030DD8}"/>
                </c:ext>
              </c:extLst>
            </c:dLbl>
            <c:dLbl>
              <c:idx val="5"/>
              <c:tx>
                <c:rich>
                  <a:bodyPr/>
                  <a:lstStyle/>
                  <a:p>
                    <a:fld id="{3B5A2CDC-61FE-47F4-B51A-19C0534BD53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AB2C-4671-B314-2420CD030DD8}"/>
                </c:ext>
              </c:extLst>
            </c:dLbl>
            <c:dLbl>
              <c:idx val="6"/>
              <c:tx>
                <c:rich>
                  <a:bodyPr/>
                  <a:lstStyle/>
                  <a:p>
                    <a:fld id="{FB1B0F7E-1EE7-467E-98CD-F358D99CA17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AB2C-4671-B314-2420CD030DD8}"/>
                </c:ext>
              </c:extLst>
            </c:dLbl>
            <c:dLbl>
              <c:idx val="7"/>
              <c:tx>
                <c:rich>
                  <a:bodyPr/>
                  <a:lstStyle/>
                  <a:p>
                    <a:fld id="{89DD4714-DD03-48D6-AB36-03337C95ECC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AB2C-4671-B314-2420CD030DD8}"/>
                </c:ext>
              </c:extLst>
            </c:dLbl>
            <c:dLbl>
              <c:idx val="8"/>
              <c:tx>
                <c:rich>
                  <a:bodyPr/>
                  <a:lstStyle/>
                  <a:p>
                    <a:fld id="{1261C1BF-0179-49D8-A186-66D2F500450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AB2C-4671-B314-2420CD030DD8}"/>
                </c:ext>
              </c:extLst>
            </c:dLbl>
            <c:dLbl>
              <c:idx val="9"/>
              <c:tx>
                <c:rich>
                  <a:bodyPr/>
                  <a:lstStyle/>
                  <a:p>
                    <a:fld id="{03172D2D-44F0-4EAC-B16E-E59F2D99F5A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AB2C-4671-B314-2420CD030DD8}"/>
                </c:ext>
              </c:extLst>
            </c:dLbl>
            <c:dLbl>
              <c:idx val="10"/>
              <c:tx>
                <c:rich>
                  <a:bodyPr/>
                  <a:lstStyle/>
                  <a:p>
                    <a:fld id="{09A76D69-6482-4076-8E7C-0978AFAF64C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AB2C-4671-B314-2420CD030DD8}"/>
                </c:ext>
              </c:extLst>
            </c:dLbl>
            <c:dLbl>
              <c:idx val="11"/>
              <c:tx>
                <c:rich>
                  <a:bodyPr/>
                  <a:lstStyle/>
                  <a:p>
                    <a:fld id="{B9FB45AD-47FC-4057-A8A9-3CF0864C8ED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AB2C-4671-B314-2420CD030DD8}"/>
                </c:ext>
              </c:extLst>
            </c:dLbl>
            <c:dLbl>
              <c:idx val="12"/>
              <c:tx>
                <c:rich>
                  <a:bodyPr/>
                  <a:lstStyle/>
                  <a:p>
                    <a:fld id="{9CDCE649-ADFE-4A01-AC4A-CF003F1C353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AB2C-4671-B314-2420CD030DD8}"/>
                </c:ext>
              </c:extLst>
            </c:dLbl>
            <c:dLbl>
              <c:idx val="13"/>
              <c:tx>
                <c:rich>
                  <a:bodyPr/>
                  <a:lstStyle/>
                  <a:p>
                    <a:fld id="{587AAC1D-C2C7-4DD0-95D0-3F505681391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AB2C-4671-B314-2420CD030DD8}"/>
                </c:ext>
              </c:extLst>
            </c:dLbl>
            <c:dLbl>
              <c:idx val="14"/>
              <c:tx>
                <c:rich>
                  <a:bodyPr/>
                  <a:lstStyle/>
                  <a:p>
                    <a:fld id="{670F3BA7-28C2-4F22-8A69-6248DDF4956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AB2C-4671-B314-2420CD030DD8}"/>
                </c:ext>
              </c:extLst>
            </c:dLbl>
            <c:dLbl>
              <c:idx val="15"/>
              <c:tx>
                <c:rich>
                  <a:bodyPr/>
                  <a:lstStyle/>
                  <a:p>
                    <a:fld id="{4CFF07A7-5D7E-4EAC-8148-DF619B0CDAE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AB2C-4671-B314-2420CD030DD8}"/>
                </c:ext>
              </c:extLst>
            </c:dLbl>
            <c:dLbl>
              <c:idx val="16"/>
              <c:tx>
                <c:rich>
                  <a:bodyPr/>
                  <a:lstStyle/>
                  <a:p>
                    <a:fld id="{7FD82387-D8AD-4162-9557-5F13BEAC6B8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AB2C-4671-B314-2420CD030DD8}"/>
                </c:ext>
              </c:extLst>
            </c:dLbl>
            <c:dLbl>
              <c:idx val="17"/>
              <c:tx>
                <c:rich>
                  <a:bodyPr/>
                  <a:lstStyle/>
                  <a:p>
                    <a:fld id="{B487BCA9-AAB9-4C34-A523-2900755A092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AB2C-4671-B314-2420CD030DD8}"/>
                </c:ext>
              </c:extLst>
            </c:dLbl>
            <c:dLbl>
              <c:idx val="18"/>
              <c:tx>
                <c:rich>
                  <a:bodyPr/>
                  <a:lstStyle/>
                  <a:p>
                    <a:fld id="{0CF21B56-9E07-4724-B5FB-479C0E3C874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AB2C-4671-B314-2420CD030DD8}"/>
                </c:ext>
              </c:extLst>
            </c:dLbl>
            <c:dLbl>
              <c:idx val="19"/>
              <c:tx>
                <c:rich>
                  <a:bodyPr/>
                  <a:lstStyle/>
                  <a:p>
                    <a:fld id="{E59DF1CF-0C19-4513-9CE4-724BD8CC026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AB2C-4671-B314-2420CD030DD8}"/>
                </c:ext>
              </c:extLst>
            </c:dLbl>
            <c:dLbl>
              <c:idx val="20"/>
              <c:tx>
                <c:rich>
                  <a:bodyPr/>
                  <a:lstStyle/>
                  <a:p>
                    <a:fld id="{2850A0F7-22A7-4CE8-AC52-A81CEF8D296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AB2C-4671-B314-2420CD030DD8}"/>
                </c:ext>
              </c:extLst>
            </c:dLbl>
            <c:dLbl>
              <c:idx val="21"/>
              <c:tx>
                <c:rich>
                  <a:bodyPr/>
                  <a:lstStyle/>
                  <a:p>
                    <a:fld id="{D7059D73-9ABC-451A-9E4A-E4004925030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AB2C-4671-B314-2420CD030DD8}"/>
                </c:ext>
              </c:extLst>
            </c:dLbl>
            <c:dLbl>
              <c:idx val="22"/>
              <c:tx>
                <c:rich>
                  <a:bodyPr/>
                  <a:lstStyle/>
                  <a:p>
                    <a:fld id="{9C593CBA-B961-4916-8857-06490C5BCAC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AB2C-4671-B314-2420CD030DD8}"/>
                </c:ext>
              </c:extLst>
            </c:dLbl>
            <c:dLbl>
              <c:idx val="23"/>
              <c:tx>
                <c:rich>
                  <a:bodyPr/>
                  <a:lstStyle/>
                  <a:p>
                    <a:fld id="{5C7B8166-5EC4-4D92-8CBB-E3245A4DA25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AB2C-4671-B314-2420CD030DD8}"/>
                </c:ext>
              </c:extLst>
            </c:dLbl>
            <c:dLbl>
              <c:idx val="24"/>
              <c:tx>
                <c:rich>
                  <a:bodyPr/>
                  <a:lstStyle/>
                  <a:p>
                    <a:fld id="{15358F02-9BE9-45D6-880A-05BB390C1E4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AB2C-4671-B314-2420CD030DD8}"/>
                </c:ext>
              </c:extLst>
            </c:dLbl>
            <c:dLbl>
              <c:idx val="25"/>
              <c:tx>
                <c:rich>
                  <a:bodyPr/>
                  <a:lstStyle/>
                  <a:p>
                    <a:fld id="{0B234C1A-2BC0-4B57-BEFD-4DDD0F7BAE1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AB2C-4671-B314-2420CD030DD8}"/>
                </c:ext>
              </c:extLst>
            </c:dLbl>
            <c:dLbl>
              <c:idx val="26"/>
              <c:tx>
                <c:rich>
                  <a:bodyPr/>
                  <a:lstStyle/>
                  <a:p>
                    <a:fld id="{11FEDB04-08A2-4EC3-8126-B7CE9FD1DDE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AB2C-4671-B314-2420CD030DD8}"/>
                </c:ext>
              </c:extLst>
            </c:dLbl>
            <c:dLbl>
              <c:idx val="27"/>
              <c:tx>
                <c:rich>
                  <a:bodyPr/>
                  <a:lstStyle/>
                  <a:p>
                    <a:fld id="{DB2A53CC-7629-41C4-8DD4-A3B3D68613C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AB2C-4671-B314-2420CD030DD8}"/>
                </c:ext>
              </c:extLst>
            </c:dLbl>
            <c:dLbl>
              <c:idx val="28"/>
              <c:tx>
                <c:rich>
                  <a:bodyPr/>
                  <a:lstStyle/>
                  <a:p>
                    <a:fld id="{CD6CF2B8-2C74-4887-9D17-AC1B53076D0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AB2C-4671-B314-2420CD030DD8}"/>
                </c:ext>
              </c:extLst>
            </c:dLbl>
            <c:dLbl>
              <c:idx val="29"/>
              <c:tx>
                <c:rich>
                  <a:bodyPr/>
                  <a:lstStyle/>
                  <a:p>
                    <a:fld id="{7284CF92-2FAB-470F-8BEB-307BBC68368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AB2C-4671-B314-2420CD030DD8}"/>
                </c:ext>
              </c:extLst>
            </c:dLbl>
            <c:dLbl>
              <c:idx val="30"/>
              <c:tx>
                <c:rich>
                  <a:bodyPr/>
                  <a:lstStyle/>
                  <a:p>
                    <a:fld id="{258C0EC8-3CF2-4ECB-B76C-8C10DF1918E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AB2C-4671-B314-2420CD030DD8}"/>
                </c:ext>
              </c:extLst>
            </c:dLbl>
            <c:dLbl>
              <c:idx val="31"/>
              <c:tx>
                <c:rich>
                  <a:bodyPr/>
                  <a:lstStyle/>
                  <a:p>
                    <a:fld id="{5ABAD067-6A4C-4347-AAE1-778922EA3BF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AB2C-4671-B314-2420CD030DD8}"/>
                </c:ext>
              </c:extLst>
            </c:dLbl>
            <c:dLbl>
              <c:idx val="32"/>
              <c:tx>
                <c:rich>
                  <a:bodyPr/>
                  <a:lstStyle/>
                  <a:p>
                    <a:fld id="{F4BFFA04-D4CC-4AC3-AD65-EB74502C78A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AB2C-4671-B314-2420CD030DD8}"/>
                </c:ext>
              </c:extLst>
            </c:dLbl>
            <c:dLbl>
              <c:idx val="33"/>
              <c:tx>
                <c:rich>
                  <a:bodyPr/>
                  <a:lstStyle/>
                  <a:p>
                    <a:fld id="{C3BB2B00-BAA0-4B3F-90C7-668D88D8925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AB2C-4671-B314-2420CD030DD8}"/>
                </c:ext>
              </c:extLst>
            </c:dLbl>
            <c:dLbl>
              <c:idx val="34"/>
              <c:tx>
                <c:rich>
                  <a:bodyPr/>
                  <a:lstStyle/>
                  <a:p>
                    <a:fld id="{37AB1763-5257-48D8-9F40-6EDCD6BFE90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AB2C-4671-B314-2420CD030DD8}"/>
                </c:ext>
              </c:extLst>
            </c:dLbl>
            <c:dLbl>
              <c:idx val="35"/>
              <c:tx>
                <c:rich>
                  <a:bodyPr/>
                  <a:lstStyle/>
                  <a:p>
                    <a:fld id="{5C55126A-BDEF-4892-A480-FE5E9D58334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AB2C-4671-B314-2420CD030DD8}"/>
                </c:ext>
              </c:extLst>
            </c:dLbl>
            <c:dLbl>
              <c:idx val="36"/>
              <c:tx>
                <c:rich>
                  <a:bodyPr/>
                  <a:lstStyle/>
                  <a:p>
                    <a:fld id="{ADBB6102-1878-4E11-9B30-BACBC4CF682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AB2C-4671-B314-2420CD030DD8}"/>
                </c:ext>
              </c:extLst>
            </c:dLbl>
            <c:dLbl>
              <c:idx val="37"/>
              <c:tx>
                <c:rich>
                  <a:bodyPr/>
                  <a:lstStyle/>
                  <a:p>
                    <a:fld id="{E5C8A9CA-CB80-40B5-A541-E23D0F0893B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AB2C-4671-B314-2420CD030DD8}"/>
                </c:ext>
              </c:extLst>
            </c:dLbl>
            <c:dLbl>
              <c:idx val="38"/>
              <c:tx>
                <c:rich>
                  <a:bodyPr/>
                  <a:lstStyle/>
                  <a:p>
                    <a:fld id="{4C82B6D2-D180-4BDE-A797-CB92DABCC98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AB2C-4671-B314-2420CD030DD8}"/>
                </c:ext>
              </c:extLst>
            </c:dLbl>
            <c:dLbl>
              <c:idx val="39"/>
              <c:tx>
                <c:rich>
                  <a:bodyPr/>
                  <a:lstStyle/>
                  <a:p>
                    <a:fld id="{DAB68936-605E-49CA-A2BA-2D30D223865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AB2C-4671-B314-2420CD030DD8}"/>
                </c:ext>
              </c:extLst>
            </c:dLbl>
            <c:dLbl>
              <c:idx val="40"/>
              <c:tx>
                <c:rich>
                  <a:bodyPr/>
                  <a:lstStyle/>
                  <a:p>
                    <a:fld id="{92799813-760E-4202-B2A2-16B82C18564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AB2C-4671-B314-2420CD030DD8}"/>
                </c:ext>
              </c:extLst>
            </c:dLbl>
            <c:dLbl>
              <c:idx val="41"/>
              <c:tx>
                <c:rich>
                  <a:bodyPr/>
                  <a:lstStyle/>
                  <a:p>
                    <a:fld id="{0C878407-4D77-482E-BA67-431E727FDAB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AB2C-4671-B314-2420CD030DD8}"/>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'Month Only'!$I$4:$I$45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'Month Only'!$J$4:$J$45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'Month Only'!$K$4:$K$45</c15:f>
                <c15:dlblRangeCache>
                  <c:ptCount val="42"/>
                  <c:pt idx="0">
                    <c:v>25</c:v>
                  </c:pt>
                  <c:pt idx="1">
                    <c:v>26</c:v>
                  </c:pt>
                  <c:pt idx="2">
                    <c:v>27</c:v>
                  </c:pt>
                  <c:pt idx="3">
                    <c:v>28</c:v>
                  </c:pt>
                  <c:pt idx="4">
                    <c:v>29</c:v>
                  </c:pt>
                  <c:pt idx="5">
                    <c:v>30</c:v>
                  </c:pt>
                  <c:pt idx="6">
                    <c:v>1</c:v>
                  </c:pt>
                  <c:pt idx="7">
                    <c:v>2</c:v>
                  </c:pt>
                  <c:pt idx="8">
                    <c:v>3</c:v>
                  </c:pt>
                  <c:pt idx="9">
                    <c:v>4</c:v>
                  </c:pt>
                  <c:pt idx="10">
                    <c:v>5</c:v>
                  </c:pt>
                  <c:pt idx="11">
                    <c:v>6</c:v>
                  </c:pt>
                  <c:pt idx="12">
                    <c:v>7</c:v>
                  </c:pt>
                  <c:pt idx="13">
                    <c:v>8</c:v>
                  </c:pt>
                  <c:pt idx="14">
                    <c:v>9</c:v>
                  </c:pt>
                  <c:pt idx="15">
                    <c:v>10</c:v>
                  </c:pt>
                  <c:pt idx="16">
                    <c:v>11</c:v>
                  </c:pt>
                  <c:pt idx="17">
                    <c:v>12</c:v>
                  </c:pt>
                  <c:pt idx="18">
                    <c:v>13</c:v>
                  </c:pt>
                  <c:pt idx="19">
                    <c:v>14</c:v>
                  </c:pt>
                  <c:pt idx="20">
                    <c:v>15</c:v>
                  </c:pt>
                  <c:pt idx="21">
                    <c:v>16</c:v>
                  </c:pt>
                  <c:pt idx="22">
                    <c:v>17</c:v>
                  </c:pt>
                  <c:pt idx="23">
                    <c:v>18</c:v>
                  </c:pt>
                  <c:pt idx="24">
                    <c:v>19</c:v>
                  </c:pt>
                  <c:pt idx="25">
                    <c:v>20</c:v>
                  </c:pt>
                  <c:pt idx="26">
                    <c:v>21</c:v>
                  </c:pt>
                  <c:pt idx="27">
                    <c:v>22</c:v>
                  </c:pt>
                  <c:pt idx="28">
                    <c:v>23</c:v>
                  </c:pt>
                  <c:pt idx="29">
                    <c:v>24</c:v>
                  </c:pt>
                  <c:pt idx="30">
                    <c:v>25</c:v>
                  </c:pt>
                  <c:pt idx="31">
                    <c:v>26</c:v>
                  </c:pt>
                  <c:pt idx="32">
                    <c:v>27</c:v>
                  </c:pt>
                  <c:pt idx="33">
                    <c:v>28</c:v>
                  </c:pt>
                  <c:pt idx="34">
                    <c:v>29</c:v>
                  </c:pt>
                  <c:pt idx="35">
                    <c:v>30</c:v>
                  </c:pt>
                  <c:pt idx="36">
                    <c:v>31</c:v>
                  </c:pt>
                  <c:pt idx="37">
                    <c:v>1</c:v>
                  </c:pt>
                  <c:pt idx="38">
                    <c:v>2</c:v>
                  </c:pt>
                  <c:pt idx="39">
                    <c:v>3</c:v>
                  </c:pt>
                  <c:pt idx="40">
                    <c:v>4</c:v>
                  </c:pt>
                  <c:pt idx="41">
                    <c:v>5</c:v>
                  </c:pt>
                </c15:dlblRangeCache>
              </c15:datalabelsRange>
            </c:ext>
            <c:ext xmlns:c16="http://schemas.microsoft.com/office/drawing/2014/chart" uri="{C3380CC4-5D6E-409C-BE32-E72D297353CC}">
              <c16:uniqueId val="{0000002B-AB2C-4671-B314-2420CD030DD8}"/>
            </c:ext>
          </c:extLst>
        </c:ser>
        <c:ser>
          <c:idx val="1"/>
          <c:order val="1"/>
          <c:tx>
            <c:strRef>
              <c:f>'Month Only'!$P$2</c:f>
              <c:strCache>
                <c:ptCount val="1"/>
                <c:pt idx="0">
                  <c:v>Complete (color)</c:v>
                </c:pt>
              </c:strCache>
            </c:strRef>
          </c:tx>
          <c:spPr>
            <a:ln w="25400" cap="rnd">
              <a:noFill/>
              <a:round/>
            </a:ln>
            <a:effectLst/>
          </c:spPr>
          <c:marker>
            <c:symbol val="circle"/>
            <c:size val="19"/>
            <c:spPr>
              <a:solidFill>
                <a:srgbClr val="FF3399"/>
              </a:solidFill>
              <a:ln w="9525">
                <a:noFill/>
              </a:ln>
              <a:effectLst/>
            </c:spPr>
          </c:marker>
          <c:xVal>
            <c:numRef>
              <c:f>'Month Only'!$P$4:$P$45</c:f>
              <c:numCache>
                <c:formatCode>General</c:formatCode>
                <c:ptCount val="42"/>
                <c:pt idx="0">
                  <c:v>#N/A</c:v>
                </c:pt>
                <c:pt idx="1">
                  <c:v>#N/A</c:v>
                </c:pt>
                <c:pt idx="2">
                  <c:v>3</c:v>
                </c:pt>
                <c:pt idx="3">
                  <c:v>4</c:v>
                </c:pt>
                <c:pt idx="4">
                  <c:v>5</c:v>
                </c:pt>
                <c:pt idx="5">
                  <c:v>#N/A</c:v>
                </c:pt>
                <c:pt idx="6">
                  <c:v>7</c:v>
                </c:pt>
                <c:pt idx="7">
                  <c:v>1</c:v>
                </c:pt>
                <c:pt idx="8">
                  <c:v>2</c:v>
                </c:pt>
                <c:pt idx="9">
                  <c:v>#N/A</c:v>
                </c:pt>
                <c:pt idx="10">
                  <c:v>4</c:v>
                </c:pt>
                <c:pt idx="11">
                  <c:v>5</c:v>
                </c:pt>
                <c:pt idx="12">
                  <c:v>6</c:v>
                </c:pt>
                <c:pt idx="13">
                  <c:v>7</c:v>
                </c:pt>
                <c:pt idx="14">
                  <c:v>1</c:v>
                </c:pt>
                <c:pt idx="15">
                  <c:v>2</c:v>
                </c:pt>
                <c:pt idx="16">
                  <c:v>#N/A</c:v>
                </c:pt>
                <c:pt idx="17">
                  <c:v>4</c:v>
                </c:pt>
                <c:pt idx="18">
                  <c:v>5</c:v>
                </c:pt>
                <c:pt idx="19">
                  <c:v>6</c:v>
                </c:pt>
                <c:pt idx="20">
                  <c:v>7</c:v>
                </c:pt>
                <c:pt idx="21">
                  <c:v>1</c:v>
                </c:pt>
                <c:pt idx="22">
                  <c:v>#N/A</c:v>
                </c:pt>
                <c:pt idx="23">
                  <c:v>3</c:v>
                </c:pt>
                <c:pt idx="24">
                  <c:v>4</c:v>
                </c:pt>
                <c:pt idx="25">
                  <c:v>5</c:v>
                </c:pt>
                <c:pt idx="26">
                  <c:v>6</c:v>
                </c:pt>
                <c:pt idx="27">
                  <c:v>7</c:v>
                </c:pt>
                <c:pt idx="28">
                  <c:v>#N/A</c:v>
                </c:pt>
                <c:pt idx="29">
                  <c:v>2</c:v>
                </c:pt>
                <c:pt idx="30">
                  <c:v>3</c:v>
                </c:pt>
                <c:pt idx="31">
                  <c:v>4</c:v>
                </c:pt>
                <c:pt idx="32">
                  <c:v>5</c:v>
                </c:pt>
                <c:pt idx="33">
                  <c:v>#N/A</c:v>
                </c:pt>
                <c:pt idx="34">
                  <c:v>7</c:v>
                </c:pt>
                <c:pt idx="35">
                  <c:v>1</c:v>
                </c:pt>
                <c:pt idx="36">
                  <c:v>2</c:v>
                </c:pt>
                <c:pt idx="37">
                  <c:v>3</c:v>
                </c:pt>
                <c:pt idx="38">
                  <c:v>4</c:v>
                </c:pt>
                <c:pt idx="39">
                  <c:v>5</c:v>
                </c:pt>
                <c:pt idx="40">
                  <c:v>6</c:v>
                </c:pt>
                <c:pt idx="41">
                  <c:v>#N/A</c:v>
                </c:pt>
              </c:numCache>
            </c:numRef>
          </c:xVal>
          <c:yVal>
            <c:numRef>
              <c:f>'Month Only'!$Q$4:$Q$45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AB2C-4671-B314-2420CD030DD8}"/>
            </c:ext>
          </c:extLst>
        </c:ser>
        <c:ser>
          <c:idx val="3"/>
          <c:order val="2"/>
          <c:tx>
            <c:strRef>
              <c:f>'Month Only'!$M$2</c:f>
              <c:strCache>
                <c:ptCount val="1"/>
                <c:pt idx="0">
                  <c:v>Prev/Next Month</c:v>
                </c:pt>
              </c:strCache>
            </c:strRef>
          </c:tx>
          <c:spPr>
            <a:ln w="25400" cap="rnd">
              <a:noFill/>
              <a:round/>
            </a:ln>
            <a:effectLst/>
          </c:spPr>
          <c:marker>
            <c:symbol val="circle"/>
            <c:size val="21"/>
            <c:spPr>
              <a:solidFill>
                <a:schemeClr val="bg1"/>
              </a:solidFill>
              <a:ln w="9525">
                <a:noFill/>
              </a:ln>
              <a:effectLst/>
            </c:spPr>
          </c:marker>
          <c:xVal>
            <c:numRef>
              <c:f>'Month Only'!$M$4:$M$45</c:f>
              <c:numCache>
                <c:formatCode>d</c:formatCode>
                <c:ptCount val="42"/>
                <c:pt idx="0">
                  <c:v>1</c:v>
                </c:pt>
                <c:pt idx="1">
                  <c:v>2</c:v>
                </c:pt>
                <c:pt idx="2">
                  <c:v>3</c:v>
                </c:pt>
                <c:pt idx="3">
                  <c:v>4</c:v>
                </c:pt>
                <c:pt idx="4">
                  <c:v>5</c:v>
                </c:pt>
                <c:pt idx="5">
                  <c:v>6</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3</c:v>
                </c:pt>
                <c:pt idx="38">
                  <c:v>4</c:v>
                </c:pt>
                <c:pt idx="39">
                  <c:v>5</c:v>
                </c:pt>
                <c:pt idx="40">
                  <c:v>6</c:v>
                </c:pt>
                <c:pt idx="41">
                  <c:v>7</c:v>
                </c:pt>
              </c:numCache>
            </c:numRef>
          </c:xVal>
          <c:yVal>
            <c:numRef>
              <c:f>'Month Only'!$N$4:$N$45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D-AB2C-4671-B314-2420CD030DD8}"/>
            </c:ext>
          </c:extLst>
        </c:ser>
        <c:dLbls>
          <c:showLegendKey val="0"/>
          <c:showVal val="0"/>
          <c:showCatName val="0"/>
          <c:showSerName val="0"/>
          <c:showPercent val="0"/>
          <c:showBubbleSize val="0"/>
        </c:dLbls>
        <c:axId val="2094569183"/>
        <c:axId val="2094562463"/>
        <c:extLst/>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'Full Calendar'!$Z$4</c:f>
          <c:strCache>
            <c:ptCount val="1"/>
            <c:pt idx="0">
              <c:v>July 2023</c:v>
            </c:pt>
          </c:strCache>
        </c:strRef>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3.7870827199954368E-2"/>
          <c:y val="0.24282691407760076"/>
          <c:w val="0.91624047713588097"/>
          <c:h val="0.73787666076624148"/>
        </c:manualLayout>
      </c:layout>
      <c:barChart>
        <c:barDir val="col"/>
        <c:grouping val="clustered"/>
        <c:varyColors val="0"/>
        <c:ser>
          <c:idx val="2"/>
          <c:order val="3"/>
          <c:tx>
            <c:strRef>
              <c:f>'Full Calendar'!$V$3</c:f>
              <c:strCache>
                <c:ptCount val="1"/>
                <c:pt idx="0">
                  <c:v>Day Label</c:v>
                </c:pt>
              </c:strCache>
            </c:strRef>
          </c:tx>
          <c:spPr>
            <a:solidFill>
              <a:schemeClr val="accent3"/>
            </a:solidFill>
            <a:ln>
              <a:noFill/>
            </a:ln>
            <a:effectLst/>
          </c:spPr>
          <c:invertIfNegative val="0"/>
          <c:cat>
            <c:strRef>
              <c:f>'Full Calendar'!$V$4:$V$10</c:f>
              <c:strCache>
                <c:ptCount val="7"/>
                <c:pt idx="0">
                  <c:v>S</c:v>
                </c:pt>
                <c:pt idx="1">
                  <c:v>M</c:v>
                </c:pt>
                <c:pt idx="2">
                  <c:v>T</c:v>
                </c:pt>
                <c:pt idx="3">
                  <c:v>W</c:v>
                </c:pt>
                <c:pt idx="4">
                  <c:v>T</c:v>
                </c:pt>
                <c:pt idx="5">
                  <c:v>F</c:v>
                </c:pt>
                <c:pt idx="6">
                  <c:v>S</c:v>
                </c:pt>
              </c:strCache>
            </c:strRef>
          </c:cat>
          <c:val>
            <c:numRef>
              <c:f>'Full Calendar'!$W$4:$W$10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84E0-47E1-A279-55DAF1D3E200}"/>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'Full Calendar'!$H$2</c:f>
              <c:strCache>
                <c:ptCount val="1"/>
                <c:pt idx="0">
                  <c:v>Current Month</c:v>
                </c:pt>
              </c:strCache>
            </c:strRef>
          </c:tx>
          <c:spPr>
            <a:ln w="25400" cap="rnd">
              <a:noFill/>
              <a:round/>
            </a:ln>
            <a:effectLst/>
          </c:spPr>
          <c:marker>
            <c:symbol val="none"/>
          </c:marker>
          <c:dLbls>
            <c:dLbl>
              <c:idx val="0"/>
              <c:tx>
                <c:rich>
                  <a:bodyPr/>
                  <a:lstStyle/>
                  <a:p>
                    <a:fld id="{044A1DA7-1C23-4530-95AE-90F2B3F25E9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84E0-47E1-A279-55DAF1D3E200}"/>
                </c:ext>
              </c:extLst>
            </c:dLbl>
            <c:dLbl>
              <c:idx val="1"/>
              <c:tx>
                <c:rich>
                  <a:bodyPr/>
                  <a:lstStyle/>
                  <a:p>
                    <a:fld id="{AA06DE70-FA1A-4FE8-A831-F7E51E674C5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84E0-47E1-A279-55DAF1D3E200}"/>
                </c:ext>
              </c:extLst>
            </c:dLbl>
            <c:dLbl>
              <c:idx val="2"/>
              <c:tx>
                <c:rich>
                  <a:bodyPr/>
                  <a:lstStyle/>
                  <a:p>
                    <a:fld id="{CC8D4E32-1966-408A-A248-3F857E4B646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84E0-47E1-A279-55DAF1D3E200}"/>
                </c:ext>
              </c:extLst>
            </c:dLbl>
            <c:dLbl>
              <c:idx val="3"/>
              <c:tx>
                <c:rich>
                  <a:bodyPr/>
                  <a:lstStyle/>
                  <a:p>
                    <a:fld id="{A3F6884A-123A-41C9-A5C5-8ADC2179D47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84E0-47E1-A279-55DAF1D3E200}"/>
                </c:ext>
              </c:extLst>
            </c:dLbl>
            <c:dLbl>
              <c:idx val="4"/>
              <c:tx>
                <c:rich>
                  <a:bodyPr/>
                  <a:lstStyle/>
                  <a:p>
                    <a:fld id="{27C241F8-22F5-4456-8356-7E45B5EDD6A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84E0-47E1-A279-55DAF1D3E200}"/>
                </c:ext>
              </c:extLst>
            </c:dLbl>
            <c:dLbl>
              <c:idx val="5"/>
              <c:tx>
                <c:rich>
                  <a:bodyPr/>
                  <a:lstStyle/>
                  <a:p>
                    <a:fld id="{0A74610D-3F5F-40B7-9A8E-BE4F8FAF626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84E0-47E1-A279-55DAF1D3E200}"/>
                </c:ext>
              </c:extLst>
            </c:dLbl>
            <c:dLbl>
              <c:idx val="6"/>
              <c:tx>
                <c:rich>
                  <a:bodyPr/>
                  <a:lstStyle/>
                  <a:p>
                    <a:fld id="{4AFE109D-C501-4603-9607-D3A9EE9C106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84E0-47E1-A279-55DAF1D3E200}"/>
                </c:ext>
              </c:extLst>
            </c:dLbl>
            <c:dLbl>
              <c:idx val="7"/>
              <c:tx>
                <c:rich>
                  <a:bodyPr/>
                  <a:lstStyle/>
                  <a:p>
                    <a:fld id="{B4440125-7411-4668-951B-5D80D092F5B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84E0-47E1-A279-55DAF1D3E200}"/>
                </c:ext>
              </c:extLst>
            </c:dLbl>
            <c:dLbl>
              <c:idx val="8"/>
              <c:tx>
                <c:rich>
                  <a:bodyPr/>
                  <a:lstStyle/>
                  <a:p>
                    <a:fld id="{521DFE0F-2DBB-4CD3-91F2-E96DF4765EE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84E0-47E1-A279-55DAF1D3E200}"/>
                </c:ext>
              </c:extLst>
            </c:dLbl>
            <c:dLbl>
              <c:idx val="9"/>
              <c:tx>
                <c:rich>
                  <a:bodyPr/>
                  <a:lstStyle/>
                  <a:p>
                    <a:fld id="{B8BBCD79-CD62-4E7F-BC36-5525A6B0F54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84E0-47E1-A279-55DAF1D3E200}"/>
                </c:ext>
              </c:extLst>
            </c:dLbl>
            <c:dLbl>
              <c:idx val="10"/>
              <c:tx>
                <c:rich>
                  <a:bodyPr/>
                  <a:lstStyle/>
                  <a:p>
                    <a:fld id="{BBB47293-381E-44FB-89EF-FDAB92C6873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84E0-47E1-A279-55DAF1D3E200}"/>
                </c:ext>
              </c:extLst>
            </c:dLbl>
            <c:dLbl>
              <c:idx val="11"/>
              <c:tx>
                <c:rich>
                  <a:bodyPr/>
                  <a:lstStyle/>
                  <a:p>
                    <a:fld id="{47CA9A6D-5A5E-45E9-B674-D0D54DD6370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84E0-47E1-A279-55DAF1D3E200}"/>
                </c:ext>
              </c:extLst>
            </c:dLbl>
            <c:dLbl>
              <c:idx val="12"/>
              <c:tx>
                <c:rich>
                  <a:bodyPr/>
                  <a:lstStyle/>
                  <a:p>
                    <a:fld id="{638FD24F-7BC0-41D8-9538-3146F074048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84E0-47E1-A279-55DAF1D3E200}"/>
                </c:ext>
              </c:extLst>
            </c:dLbl>
            <c:dLbl>
              <c:idx val="13"/>
              <c:tx>
                <c:rich>
                  <a:bodyPr/>
                  <a:lstStyle/>
                  <a:p>
                    <a:fld id="{45513393-AE14-4E5B-9965-65A4468BB86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84E0-47E1-A279-55DAF1D3E200}"/>
                </c:ext>
              </c:extLst>
            </c:dLbl>
            <c:dLbl>
              <c:idx val="14"/>
              <c:tx>
                <c:rich>
                  <a:bodyPr/>
                  <a:lstStyle/>
                  <a:p>
                    <a:fld id="{F369397D-A1EC-49ED-BEB3-77B89F46320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84E0-47E1-A279-55DAF1D3E200}"/>
                </c:ext>
              </c:extLst>
            </c:dLbl>
            <c:dLbl>
              <c:idx val="15"/>
              <c:tx>
                <c:rich>
                  <a:bodyPr/>
                  <a:lstStyle/>
                  <a:p>
                    <a:fld id="{1B082188-7DDA-43E8-A513-B4EFF67C016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84E0-47E1-A279-55DAF1D3E200}"/>
                </c:ext>
              </c:extLst>
            </c:dLbl>
            <c:dLbl>
              <c:idx val="16"/>
              <c:tx>
                <c:rich>
                  <a:bodyPr/>
                  <a:lstStyle/>
                  <a:p>
                    <a:fld id="{D1211E32-0A42-41AD-A27D-7BF32BE2F9C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84E0-47E1-A279-55DAF1D3E200}"/>
                </c:ext>
              </c:extLst>
            </c:dLbl>
            <c:dLbl>
              <c:idx val="17"/>
              <c:tx>
                <c:rich>
                  <a:bodyPr/>
                  <a:lstStyle/>
                  <a:p>
                    <a:fld id="{BC3A1234-A028-4B56-83E5-04B32613BC8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84E0-47E1-A279-55DAF1D3E200}"/>
                </c:ext>
              </c:extLst>
            </c:dLbl>
            <c:dLbl>
              <c:idx val="18"/>
              <c:tx>
                <c:rich>
                  <a:bodyPr/>
                  <a:lstStyle/>
                  <a:p>
                    <a:fld id="{179A9D44-C9F9-4480-B371-E318015FC5D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84E0-47E1-A279-55DAF1D3E200}"/>
                </c:ext>
              </c:extLst>
            </c:dLbl>
            <c:dLbl>
              <c:idx val="19"/>
              <c:tx>
                <c:rich>
                  <a:bodyPr/>
                  <a:lstStyle/>
                  <a:p>
                    <a:fld id="{54E06D0E-67CD-4B93-B143-1D64733FA12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84E0-47E1-A279-55DAF1D3E200}"/>
                </c:ext>
              </c:extLst>
            </c:dLbl>
            <c:dLbl>
              <c:idx val="20"/>
              <c:tx>
                <c:rich>
                  <a:bodyPr/>
                  <a:lstStyle/>
                  <a:p>
                    <a:fld id="{5D367BE1-C91E-4D32-944D-276E8F07EBB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84E0-47E1-A279-55DAF1D3E200}"/>
                </c:ext>
              </c:extLst>
            </c:dLbl>
            <c:dLbl>
              <c:idx val="21"/>
              <c:tx>
                <c:rich>
                  <a:bodyPr/>
                  <a:lstStyle/>
                  <a:p>
                    <a:fld id="{94788A3F-6808-44D5-BC1A-B3DF4D7580F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84E0-47E1-A279-55DAF1D3E200}"/>
                </c:ext>
              </c:extLst>
            </c:dLbl>
            <c:dLbl>
              <c:idx val="22"/>
              <c:tx>
                <c:rich>
                  <a:bodyPr/>
                  <a:lstStyle/>
                  <a:p>
                    <a:fld id="{F4BD5523-C5DB-40B9-BDCE-B42BC84EFCF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84E0-47E1-A279-55DAF1D3E200}"/>
                </c:ext>
              </c:extLst>
            </c:dLbl>
            <c:dLbl>
              <c:idx val="23"/>
              <c:tx>
                <c:rich>
                  <a:bodyPr/>
                  <a:lstStyle/>
                  <a:p>
                    <a:fld id="{3EBC7392-CCDE-497A-AED2-E2229641038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84E0-47E1-A279-55DAF1D3E200}"/>
                </c:ext>
              </c:extLst>
            </c:dLbl>
            <c:dLbl>
              <c:idx val="24"/>
              <c:tx>
                <c:rich>
                  <a:bodyPr/>
                  <a:lstStyle/>
                  <a:p>
                    <a:fld id="{16C286CA-21B3-4C50-A558-0FDD336138B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84E0-47E1-A279-55DAF1D3E200}"/>
                </c:ext>
              </c:extLst>
            </c:dLbl>
            <c:dLbl>
              <c:idx val="25"/>
              <c:tx>
                <c:rich>
                  <a:bodyPr/>
                  <a:lstStyle/>
                  <a:p>
                    <a:fld id="{D16CCC44-73FD-4201-849C-96BF7018147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84E0-47E1-A279-55DAF1D3E200}"/>
                </c:ext>
              </c:extLst>
            </c:dLbl>
            <c:dLbl>
              <c:idx val="26"/>
              <c:tx>
                <c:rich>
                  <a:bodyPr/>
                  <a:lstStyle/>
                  <a:p>
                    <a:fld id="{C54C2B97-02F0-4CD2-9538-E30F66FBD0D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84E0-47E1-A279-55DAF1D3E200}"/>
                </c:ext>
              </c:extLst>
            </c:dLbl>
            <c:dLbl>
              <c:idx val="27"/>
              <c:tx>
                <c:rich>
                  <a:bodyPr/>
                  <a:lstStyle/>
                  <a:p>
                    <a:fld id="{10090F04-CFE0-4184-9E74-95A8E989593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84E0-47E1-A279-55DAF1D3E200}"/>
                </c:ext>
              </c:extLst>
            </c:dLbl>
            <c:dLbl>
              <c:idx val="28"/>
              <c:tx>
                <c:rich>
                  <a:bodyPr/>
                  <a:lstStyle/>
                  <a:p>
                    <a:fld id="{49D3F47E-182B-4D08-9EC2-9E83E1A0143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84E0-47E1-A279-55DAF1D3E200}"/>
                </c:ext>
              </c:extLst>
            </c:dLbl>
            <c:dLbl>
              <c:idx val="29"/>
              <c:tx>
                <c:rich>
                  <a:bodyPr/>
                  <a:lstStyle/>
                  <a:p>
                    <a:fld id="{CD4BF95B-3108-4982-8B6A-68A802D42AD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84E0-47E1-A279-55DAF1D3E200}"/>
                </c:ext>
              </c:extLst>
            </c:dLbl>
            <c:dLbl>
              <c:idx val="30"/>
              <c:tx>
                <c:rich>
                  <a:bodyPr/>
                  <a:lstStyle/>
                  <a:p>
                    <a:fld id="{5D3E0236-1068-45B3-8A15-B70A0FA846D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84E0-47E1-A279-55DAF1D3E200}"/>
                </c:ext>
              </c:extLst>
            </c:dLbl>
            <c:dLbl>
              <c:idx val="31"/>
              <c:tx>
                <c:rich>
                  <a:bodyPr/>
                  <a:lstStyle/>
                  <a:p>
                    <a:fld id="{AA25D3C6-4309-4B48-9B63-6B8B3EA1EBB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84E0-47E1-A279-55DAF1D3E200}"/>
                </c:ext>
              </c:extLst>
            </c:dLbl>
            <c:dLbl>
              <c:idx val="32"/>
              <c:tx>
                <c:rich>
                  <a:bodyPr/>
                  <a:lstStyle/>
                  <a:p>
                    <a:fld id="{0B568979-A20F-45A3-BBAB-0B91E15EAB4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84E0-47E1-A279-55DAF1D3E200}"/>
                </c:ext>
              </c:extLst>
            </c:dLbl>
            <c:dLbl>
              <c:idx val="33"/>
              <c:tx>
                <c:rich>
                  <a:bodyPr/>
                  <a:lstStyle/>
                  <a:p>
                    <a:fld id="{C2C39CE6-2CE4-41CD-8FEA-ED82D44F9F5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84E0-47E1-A279-55DAF1D3E200}"/>
                </c:ext>
              </c:extLst>
            </c:dLbl>
            <c:dLbl>
              <c:idx val="34"/>
              <c:tx>
                <c:rich>
                  <a:bodyPr/>
                  <a:lstStyle/>
                  <a:p>
                    <a:fld id="{83A4DDF7-F6FC-42D6-9A7E-96AE76BB25D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84E0-47E1-A279-55DAF1D3E200}"/>
                </c:ext>
              </c:extLst>
            </c:dLbl>
            <c:dLbl>
              <c:idx val="35"/>
              <c:tx>
                <c:rich>
                  <a:bodyPr/>
                  <a:lstStyle/>
                  <a:p>
                    <a:fld id="{4C54895A-B4D6-43A3-AA24-18DE6F96CC4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84E0-47E1-A279-55DAF1D3E200}"/>
                </c:ext>
              </c:extLst>
            </c:dLbl>
            <c:dLbl>
              <c:idx val="36"/>
              <c:tx>
                <c:rich>
                  <a:bodyPr/>
                  <a:lstStyle/>
                  <a:p>
                    <a:fld id="{A634DD95-3550-4B21-AF81-87E1A15834F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84E0-47E1-A279-55DAF1D3E200}"/>
                </c:ext>
              </c:extLst>
            </c:dLbl>
            <c:dLbl>
              <c:idx val="37"/>
              <c:tx>
                <c:rich>
                  <a:bodyPr/>
                  <a:lstStyle/>
                  <a:p>
                    <a:fld id="{623F0D48-297F-4192-919C-BBE1B2BF686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84E0-47E1-A279-55DAF1D3E200}"/>
                </c:ext>
              </c:extLst>
            </c:dLbl>
            <c:dLbl>
              <c:idx val="38"/>
              <c:tx>
                <c:rich>
                  <a:bodyPr/>
                  <a:lstStyle/>
                  <a:p>
                    <a:fld id="{DF6683CB-40EC-4201-B286-67FAD04A7D2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84E0-47E1-A279-55DAF1D3E200}"/>
                </c:ext>
              </c:extLst>
            </c:dLbl>
            <c:dLbl>
              <c:idx val="39"/>
              <c:tx>
                <c:rich>
                  <a:bodyPr/>
                  <a:lstStyle/>
                  <a:p>
                    <a:fld id="{9B033643-86FC-4BFA-856A-062AE2B757A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84E0-47E1-A279-55DAF1D3E200}"/>
                </c:ext>
              </c:extLst>
            </c:dLbl>
            <c:dLbl>
              <c:idx val="40"/>
              <c:tx>
                <c:rich>
                  <a:bodyPr/>
                  <a:lstStyle/>
                  <a:p>
                    <a:fld id="{99B5E2B2-6EBE-49CA-A411-1FD6917ADC1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84E0-47E1-A279-55DAF1D3E200}"/>
                </c:ext>
              </c:extLst>
            </c:dLbl>
            <c:dLbl>
              <c:idx val="41"/>
              <c:tx>
                <c:rich>
                  <a:bodyPr/>
                  <a:lstStyle/>
                  <a:p>
                    <a:fld id="{6F73F8F2-BB54-48DF-8C56-37D530C705F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84E0-47E1-A279-55DAF1D3E200}"/>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65000"/>
                        <a:lumOff val="3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'Full Calendar'!$I$4:$I$45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'Full Calendar'!$J$4:$J$45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'Full Calendar'!$L$4:$L$45</c15:f>
                <c15:dlblRangeCache>
                  <c:ptCount val="42"/>
                  <c:pt idx="6">
                    <c:v>1</c:v>
                  </c:pt>
                  <c:pt idx="7">
                    <c:v>2</c:v>
                  </c:pt>
                  <c:pt idx="8">
                    <c:v>3</c:v>
                  </c:pt>
                  <c:pt idx="9">
                    <c:v>4</c:v>
                  </c:pt>
                  <c:pt idx="10">
                    <c:v>5</c:v>
                  </c:pt>
                  <c:pt idx="11">
                    <c:v>6</c:v>
                  </c:pt>
                  <c:pt idx="12">
                    <c:v>7</c:v>
                  </c:pt>
                  <c:pt idx="13">
                    <c:v>8</c:v>
                  </c:pt>
                  <c:pt idx="14">
                    <c:v>9</c:v>
                  </c:pt>
                  <c:pt idx="15">
                    <c:v>10</c:v>
                  </c:pt>
                  <c:pt idx="16">
                    <c:v>11</c:v>
                  </c:pt>
                  <c:pt idx="17">
                    <c:v>12</c:v>
                  </c:pt>
                  <c:pt idx="18">
                    <c:v>13</c:v>
                  </c:pt>
                  <c:pt idx="19">
                    <c:v>14</c:v>
                  </c:pt>
                  <c:pt idx="20">
                    <c:v>15</c:v>
                  </c:pt>
                  <c:pt idx="21">
                    <c:v>16</c:v>
                  </c:pt>
                  <c:pt idx="22">
                    <c:v>17</c:v>
                  </c:pt>
                  <c:pt idx="23">
                    <c:v>18</c:v>
                  </c:pt>
                  <c:pt idx="24">
                    <c:v>19</c:v>
                  </c:pt>
                  <c:pt idx="25">
                    <c:v>20</c:v>
                  </c:pt>
                  <c:pt idx="26">
                    <c:v>21</c:v>
                  </c:pt>
                  <c:pt idx="27">
                    <c:v>22</c:v>
                  </c:pt>
                  <c:pt idx="28">
                    <c:v>23</c:v>
                  </c:pt>
                  <c:pt idx="29">
                    <c:v>24</c:v>
                  </c:pt>
                  <c:pt idx="30">
                    <c:v>25</c:v>
                  </c:pt>
                  <c:pt idx="31">
                    <c:v>26</c:v>
                  </c:pt>
                  <c:pt idx="32">
                    <c:v>27</c:v>
                  </c:pt>
                  <c:pt idx="33">
                    <c:v>28</c:v>
                  </c:pt>
                  <c:pt idx="34">
                    <c:v>29</c:v>
                  </c:pt>
                  <c:pt idx="35">
                    <c:v>30</c:v>
                  </c:pt>
                  <c:pt idx="36">
                    <c:v>31</c:v>
                  </c:pt>
                </c15:dlblRangeCache>
              </c15:datalabelsRange>
            </c:ext>
            <c:ext xmlns:c16="http://schemas.microsoft.com/office/drawing/2014/chart" uri="{C3380CC4-5D6E-409C-BE32-E72D297353CC}">
              <c16:uniqueId val="{0000002B-84E0-47E1-A279-55DAF1D3E200}"/>
            </c:ext>
          </c:extLst>
        </c:ser>
        <c:ser>
          <c:idx val="1"/>
          <c:order val="1"/>
          <c:tx>
            <c:strRef>
              <c:f>'Full Calendar'!$R$2</c:f>
              <c:strCache>
                <c:ptCount val="1"/>
                <c:pt idx="0">
                  <c:v>Complete (color)</c:v>
                </c:pt>
              </c:strCache>
            </c:strRef>
          </c:tx>
          <c:spPr>
            <a:ln w="25400" cap="rnd">
              <a:noFill/>
              <a:round/>
            </a:ln>
            <a:effectLst/>
          </c:spPr>
          <c:marker>
            <c:symbol val="circle"/>
            <c:size val="19"/>
            <c:spPr>
              <a:noFill/>
              <a:ln w="22225">
                <a:solidFill>
                  <a:srgbClr val="4DBF35"/>
                </a:solidFill>
              </a:ln>
              <a:effectLst/>
            </c:spPr>
          </c:marker>
          <c:xVal>
            <c:numRef>
              <c:f>'Full Calendar'!$R$4:$R$45</c:f>
              <c:numCache>
                <c:formatCode>General</c:formatCode>
                <c:ptCount val="42"/>
                <c:pt idx="0">
                  <c:v>#N/A</c:v>
                </c:pt>
                <c:pt idx="1">
                  <c:v>#N/A</c:v>
                </c:pt>
                <c:pt idx="2">
                  <c:v>3</c:v>
                </c:pt>
                <c:pt idx="3">
                  <c:v>4</c:v>
                </c:pt>
                <c:pt idx="4">
                  <c:v>5</c:v>
                </c:pt>
                <c:pt idx="5">
                  <c:v>#N/A</c:v>
                </c:pt>
                <c:pt idx="6">
                  <c:v>7</c:v>
                </c:pt>
                <c:pt idx="7">
                  <c:v>1</c:v>
                </c:pt>
                <c:pt idx="8">
                  <c:v>2</c:v>
                </c:pt>
                <c:pt idx="9">
                  <c:v>#N/A</c:v>
                </c:pt>
                <c:pt idx="10">
                  <c:v>4</c:v>
                </c:pt>
                <c:pt idx="11">
                  <c:v>5</c:v>
                </c:pt>
                <c:pt idx="12">
                  <c:v>6</c:v>
                </c:pt>
                <c:pt idx="13">
                  <c:v>7</c:v>
                </c:pt>
                <c:pt idx="14">
                  <c:v>1</c:v>
                </c:pt>
                <c:pt idx="15">
                  <c:v>2</c:v>
                </c:pt>
                <c:pt idx="16">
                  <c:v>#N/A</c:v>
                </c:pt>
                <c:pt idx="17">
                  <c:v>#N/A</c:v>
                </c:pt>
                <c:pt idx="18">
                  <c:v>#N/A</c:v>
                </c:pt>
                <c:pt idx="19">
                  <c:v>6</c:v>
                </c:pt>
                <c:pt idx="20">
                  <c:v>7</c:v>
                </c:pt>
                <c:pt idx="21">
                  <c:v>1</c:v>
                </c:pt>
                <c:pt idx="22">
                  <c:v>#N/A</c:v>
                </c:pt>
                <c:pt idx="23">
                  <c:v>3</c:v>
                </c:pt>
                <c:pt idx="24">
                  <c:v>4</c:v>
                </c:pt>
                <c:pt idx="25">
                  <c:v>5</c:v>
                </c:pt>
                <c:pt idx="26">
                  <c:v>6</c:v>
                </c:pt>
                <c:pt idx="27">
                  <c:v>7</c:v>
                </c:pt>
                <c:pt idx="28">
                  <c:v>#N/A</c:v>
                </c:pt>
                <c:pt idx="29">
                  <c:v>2</c:v>
                </c:pt>
                <c:pt idx="30">
                  <c:v>3</c:v>
                </c:pt>
                <c:pt idx="31">
                  <c:v>4</c:v>
                </c:pt>
                <c:pt idx="32">
                  <c:v>5</c:v>
                </c:pt>
                <c:pt idx="33">
                  <c:v>#N/A</c:v>
                </c:pt>
                <c:pt idx="34">
                  <c:v>7</c:v>
                </c:pt>
                <c:pt idx="35">
                  <c:v>1</c:v>
                </c:pt>
                <c:pt idx="36">
                  <c:v>2</c:v>
                </c:pt>
                <c:pt idx="37">
                  <c:v>3</c:v>
                </c:pt>
                <c:pt idx="38">
                  <c:v>#N/A</c:v>
                </c:pt>
                <c:pt idx="39">
                  <c:v>#N/A</c:v>
                </c:pt>
                <c:pt idx="40">
                  <c:v>6</c:v>
                </c:pt>
                <c:pt idx="41">
                  <c:v>#N/A</c:v>
                </c:pt>
              </c:numCache>
            </c:numRef>
          </c:xVal>
          <c:yVal>
            <c:numRef>
              <c:f>'Full Calendar'!$S$4:$S$45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84E0-47E1-A279-55DAF1D3E200}"/>
            </c:ext>
          </c:extLst>
        </c:ser>
        <c:ser>
          <c:idx val="3"/>
          <c:order val="2"/>
          <c:tx>
            <c:strRef>
              <c:f>'Full Calendar'!$N$2</c:f>
              <c:strCache>
                <c:ptCount val="1"/>
                <c:pt idx="0">
                  <c:v>Prev/Next Month</c:v>
                </c:pt>
              </c:strCache>
            </c:strRef>
          </c:tx>
          <c:spPr>
            <a:ln w="25400" cap="rnd">
              <a:noFill/>
              <a:round/>
            </a:ln>
            <a:effectLst/>
          </c:spPr>
          <c:marker>
            <c:symbol val="none"/>
          </c:marker>
          <c:dLbls>
            <c:dLbl>
              <c:idx val="0"/>
              <c:tx>
                <c:rich>
                  <a:bodyPr/>
                  <a:lstStyle/>
                  <a:p>
                    <a:fld id="{BED91F7D-E297-499B-AE65-1138D4D4FA1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D-84E0-47E1-A279-55DAF1D3E200}"/>
                </c:ext>
              </c:extLst>
            </c:dLbl>
            <c:dLbl>
              <c:idx val="1"/>
              <c:tx>
                <c:rich>
                  <a:bodyPr/>
                  <a:lstStyle/>
                  <a:p>
                    <a:fld id="{F4D470B5-176A-4E27-8B72-A04D3BB5E20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E-84E0-47E1-A279-55DAF1D3E200}"/>
                </c:ext>
              </c:extLst>
            </c:dLbl>
            <c:dLbl>
              <c:idx val="2"/>
              <c:tx>
                <c:rich>
                  <a:bodyPr/>
                  <a:lstStyle/>
                  <a:p>
                    <a:fld id="{16A45628-B373-47CD-B5B4-E1C6D00DA20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F-84E0-47E1-A279-55DAF1D3E200}"/>
                </c:ext>
              </c:extLst>
            </c:dLbl>
            <c:dLbl>
              <c:idx val="3"/>
              <c:tx>
                <c:rich>
                  <a:bodyPr/>
                  <a:lstStyle/>
                  <a:p>
                    <a:fld id="{6B651870-CF1B-4A54-B9CE-C6F5482E392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0-84E0-47E1-A279-55DAF1D3E200}"/>
                </c:ext>
              </c:extLst>
            </c:dLbl>
            <c:dLbl>
              <c:idx val="4"/>
              <c:tx>
                <c:rich>
                  <a:bodyPr/>
                  <a:lstStyle/>
                  <a:p>
                    <a:fld id="{658AD51C-6629-468C-8136-731E6620880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1-84E0-47E1-A279-55DAF1D3E200}"/>
                </c:ext>
              </c:extLst>
            </c:dLbl>
            <c:dLbl>
              <c:idx val="5"/>
              <c:tx>
                <c:rich>
                  <a:bodyPr/>
                  <a:lstStyle/>
                  <a:p>
                    <a:fld id="{C0E19F76-E7FA-4040-9C05-1C51A553978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2-84E0-47E1-A279-55DAF1D3E200}"/>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4E0-47E1-A279-55DAF1D3E200}"/>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4E0-47E1-A279-55DAF1D3E200}"/>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4E0-47E1-A279-55DAF1D3E200}"/>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4E0-47E1-A279-55DAF1D3E200}"/>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4E0-47E1-A279-55DAF1D3E200}"/>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4E0-47E1-A279-55DAF1D3E200}"/>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4E0-47E1-A279-55DAF1D3E200}"/>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4E0-47E1-A279-55DAF1D3E200}"/>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4E0-47E1-A279-55DAF1D3E200}"/>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4E0-47E1-A279-55DAF1D3E200}"/>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4E0-47E1-A279-55DAF1D3E200}"/>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4E0-47E1-A279-55DAF1D3E200}"/>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4E0-47E1-A279-55DAF1D3E200}"/>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4E0-47E1-A279-55DAF1D3E200}"/>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4E0-47E1-A279-55DAF1D3E200}"/>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4E0-47E1-A279-55DAF1D3E200}"/>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4E0-47E1-A279-55DAF1D3E200}"/>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4E0-47E1-A279-55DAF1D3E200}"/>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4E0-47E1-A279-55DAF1D3E200}"/>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4E0-47E1-A279-55DAF1D3E200}"/>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4E0-47E1-A279-55DAF1D3E200}"/>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4E0-47E1-A279-55DAF1D3E200}"/>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4E0-47E1-A279-55DAF1D3E200}"/>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4E0-47E1-A279-55DAF1D3E200}"/>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4E0-47E1-A279-55DAF1D3E200}"/>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4E0-47E1-A279-55DAF1D3E200}"/>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4E0-47E1-A279-55DAF1D3E200}"/>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4E0-47E1-A279-55DAF1D3E200}"/>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4E0-47E1-A279-55DAF1D3E200}"/>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4E0-47E1-A279-55DAF1D3E200}"/>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4E0-47E1-A279-55DAF1D3E200}"/>
                </c:ext>
              </c:extLst>
            </c:dLbl>
            <c:dLbl>
              <c:idx val="37"/>
              <c:tx>
                <c:rich>
                  <a:bodyPr/>
                  <a:lstStyle/>
                  <a:p>
                    <a:fld id="{E9591945-1991-4030-B6D0-6918498A4C7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2-84E0-47E1-A279-55DAF1D3E200}"/>
                </c:ext>
              </c:extLst>
            </c:dLbl>
            <c:dLbl>
              <c:idx val="38"/>
              <c:tx>
                <c:rich>
                  <a:bodyPr/>
                  <a:lstStyle/>
                  <a:p>
                    <a:fld id="{EAC21625-7AF7-4147-909F-8E2736A9B95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3-84E0-47E1-A279-55DAF1D3E200}"/>
                </c:ext>
              </c:extLst>
            </c:dLbl>
            <c:dLbl>
              <c:idx val="39"/>
              <c:tx>
                <c:rich>
                  <a:bodyPr/>
                  <a:lstStyle/>
                  <a:p>
                    <a:fld id="{E3B656F3-06BB-4E80-A4C4-8307F49EBA3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4-84E0-47E1-A279-55DAF1D3E200}"/>
                </c:ext>
              </c:extLst>
            </c:dLbl>
            <c:dLbl>
              <c:idx val="40"/>
              <c:tx>
                <c:rich>
                  <a:bodyPr/>
                  <a:lstStyle/>
                  <a:p>
                    <a:fld id="{5A7B374C-96A5-4950-9460-57CB099E102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5-84E0-47E1-A279-55DAF1D3E200}"/>
                </c:ext>
              </c:extLst>
            </c:dLbl>
            <c:dLbl>
              <c:idx val="41"/>
              <c:tx>
                <c:rich>
                  <a:bodyPr/>
                  <a:lstStyle/>
                  <a:p>
                    <a:fld id="{169F8C87-DAE6-4C78-9A30-F9BEC635270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6-84E0-47E1-A279-55DAF1D3E200}"/>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lumMod val="7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'Full Calendar'!$N$4:$N$45</c:f>
              <c:numCache>
                <c:formatCode>d</c:formatCode>
                <c:ptCount val="42"/>
                <c:pt idx="0">
                  <c:v>1</c:v>
                </c:pt>
                <c:pt idx="1">
                  <c:v>2</c:v>
                </c:pt>
                <c:pt idx="2">
                  <c:v>3</c:v>
                </c:pt>
                <c:pt idx="3">
                  <c:v>4</c:v>
                </c:pt>
                <c:pt idx="4">
                  <c:v>5</c:v>
                </c:pt>
                <c:pt idx="5">
                  <c:v>6</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3</c:v>
                </c:pt>
                <c:pt idx="38">
                  <c:v>4</c:v>
                </c:pt>
                <c:pt idx="39">
                  <c:v>5</c:v>
                </c:pt>
                <c:pt idx="40">
                  <c:v>6</c:v>
                </c:pt>
                <c:pt idx="41">
                  <c:v>7</c:v>
                </c:pt>
              </c:numCache>
            </c:numRef>
          </c:xVal>
          <c:yVal>
            <c:numRef>
              <c:f>'Full Calendar'!$O$4:$O$45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'Full Calendar'!$P$4:$P$45</c15:f>
                <c15:dlblRangeCache>
                  <c:ptCount val="42"/>
                  <c:pt idx="0">
                    <c:v>25</c:v>
                  </c:pt>
                  <c:pt idx="1">
                    <c:v>26</c:v>
                  </c:pt>
                  <c:pt idx="2">
                    <c:v>27</c:v>
                  </c:pt>
                  <c:pt idx="3">
                    <c:v>28</c:v>
                  </c:pt>
                  <c:pt idx="4">
                    <c:v>29</c:v>
                  </c:pt>
                  <c:pt idx="5">
                    <c:v>30</c:v>
                  </c:pt>
                  <c:pt idx="37">
                    <c:v>1</c:v>
                  </c:pt>
                  <c:pt idx="38">
                    <c:v>2</c:v>
                  </c:pt>
                  <c:pt idx="39">
                    <c:v>3</c:v>
                  </c:pt>
                  <c:pt idx="40">
                    <c:v>4</c:v>
                  </c:pt>
                  <c:pt idx="41">
                    <c:v>5</c:v>
                  </c:pt>
                </c15:dlblRangeCache>
              </c15:datalabelsRange>
            </c:ext>
            <c:ext xmlns:c16="http://schemas.microsoft.com/office/drawing/2014/chart" uri="{C3380CC4-5D6E-409C-BE32-E72D297353CC}">
              <c16:uniqueId val="{00000057-84E0-47E1-A279-55DAF1D3E200}"/>
            </c:ext>
          </c:extLst>
        </c:ser>
        <c:dLbls>
          <c:showLegendKey val="0"/>
          <c:showVal val="0"/>
          <c:showCatName val="0"/>
          <c:showSerName val="0"/>
          <c:showPercent val="0"/>
          <c:showBubbleSize val="0"/>
        </c:dLbls>
        <c:axId val="2094569183"/>
        <c:axId val="2094562463"/>
        <c:extLst/>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'Follow Along'!$T$4</c:f>
          <c:strCache>
            <c:ptCount val="1"/>
            <c:pt idx="0">
              <c:v>August 2023</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2"/>
          <c:order val="2"/>
          <c:tx>
            <c:strRef>
              <c:f>'Follow Along'!$P$2</c:f>
              <c:strCache>
                <c:ptCount val="1"/>
                <c:pt idx="0">
                  <c:v>Day Labels</c:v>
                </c:pt>
              </c:strCache>
            </c:strRef>
          </c:tx>
          <c:spPr>
            <a:solidFill>
              <a:schemeClr val="accent3"/>
            </a:solidFill>
            <a:ln>
              <a:noFill/>
            </a:ln>
            <a:effectLst/>
          </c:spPr>
          <c:invertIfNegative val="0"/>
          <c:cat>
            <c:strRef>
              <c:f>'Follow Along'!$P$4:$P$10</c:f>
              <c:strCache>
                <c:ptCount val="7"/>
                <c:pt idx="0">
                  <c:v>S</c:v>
                </c:pt>
                <c:pt idx="1">
                  <c:v>M</c:v>
                </c:pt>
                <c:pt idx="2">
                  <c:v>T</c:v>
                </c:pt>
                <c:pt idx="3">
                  <c:v>W</c:v>
                </c:pt>
                <c:pt idx="4">
                  <c:v>T</c:v>
                </c:pt>
                <c:pt idx="5">
                  <c:v>F</c:v>
                </c:pt>
                <c:pt idx="6">
                  <c:v>S</c:v>
                </c:pt>
              </c:strCache>
            </c:strRef>
          </c:cat>
          <c:val>
            <c:numRef>
              <c:f>'Follow Along'!$Q$4:$Q$10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2C-51DB-40F6-BFCC-FFF4CB6630AE}"/>
            </c:ext>
          </c:extLst>
        </c:ser>
        <c:dLbls>
          <c:showLegendKey val="0"/>
          <c:showVal val="0"/>
          <c:showCatName val="0"/>
          <c:showSerName val="0"/>
          <c:showPercent val="0"/>
          <c:showBubbleSize val="0"/>
        </c:dLbls>
        <c:gapWidth val="150"/>
        <c:axId val="1480270127"/>
        <c:axId val="1549546575"/>
      </c:barChart>
      <c:scatterChart>
        <c:scatterStyle val="lineMarker"/>
        <c:varyColors val="0"/>
        <c:ser>
          <c:idx val="0"/>
          <c:order val="0"/>
          <c:tx>
            <c:strRef>
              <c:f>'Follow Along'!$H$2</c:f>
              <c:strCache>
                <c:ptCount val="1"/>
                <c:pt idx="0">
                  <c:v>Current Month</c:v>
                </c:pt>
              </c:strCache>
            </c:strRef>
          </c:tx>
          <c:spPr>
            <a:ln w="25400" cap="rnd">
              <a:noFill/>
              <a:round/>
            </a:ln>
            <a:effectLst/>
          </c:spPr>
          <c:marker>
            <c:symbol val="circle"/>
            <c:size val="19"/>
            <c:spPr>
              <a:solidFill>
                <a:schemeClr val="bg1">
                  <a:lumMod val="85000"/>
                </a:schemeClr>
              </a:solidFill>
              <a:ln w="9525">
                <a:noFill/>
              </a:ln>
              <a:effectLst/>
            </c:spPr>
          </c:marker>
          <c:dLbls>
            <c:dLbl>
              <c:idx val="0"/>
              <c:tx>
                <c:rich>
                  <a:bodyPr/>
                  <a:lstStyle/>
                  <a:p>
                    <a:fld id="{211C0E16-6DF2-41B8-A417-9AE23B7842E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51DB-40F6-BFCC-FFF4CB6630AE}"/>
                </c:ext>
              </c:extLst>
            </c:dLbl>
            <c:dLbl>
              <c:idx val="1"/>
              <c:tx>
                <c:rich>
                  <a:bodyPr/>
                  <a:lstStyle/>
                  <a:p>
                    <a:fld id="{5A8E90DD-6634-4EE9-98DE-D005E91FB47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51DB-40F6-BFCC-FFF4CB6630AE}"/>
                </c:ext>
              </c:extLst>
            </c:dLbl>
            <c:dLbl>
              <c:idx val="2"/>
              <c:tx>
                <c:rich>
                  <a:bodyPr/>
                  <a:lstStyle/>
                  <a:p>
                    <a:fld id="{ECA287B4-B5DC-4B12-BC79-1B585265F47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51DB-40F6-BFCC-FFF4CB6630AE}"/>
                </c:ext>
              </c:extLst>
            </c:dLbl>
            <c:dLbl>
              <c:idx val="3"/>
              <c:tx>
                <c:rich>
                  <a:bodyPr/>
                  <a:lstStyle/>
                  <a:p>
                    <a:fld id="{BF51839B-E22C-43B6-9400-370D236E70E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51DB-40F6-BFCC-FFF4CB6630AE}"/>
                </c:ext>
              </c:extLst>
            </c:dLbl>
            <c:dLbl>
              <c:idx val="4"/>
              <c:tx>
                <c:rich>
                  <a:bodyPr/>
                  <a:lstStyle/>
                  <a:p>
                    <a:fld id="{A3463AC0-4806-4B47-9AC0-D38AF0AC043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51DB-40F6-BFCC-FFF4CB6630AE}"/>
                </c:ext>
              </c:extLst>
            </c:dLbl>
            <c:dLbl>
              <c:idx val="5"/>
              <c:tx>
                <c:rich>
                  <a:bodyPr/>
                  <a:lstStyle/>
                  <a:p>
                    <a:fld id="{18A842E4-7267-43CA-94D3-C35E70258C9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51DB-40F6-BFCC-FFF4CB6630AE}"/>
                </c:ext>
              </c:extLst>
            </c:dLbl>
            <c:dLbl>
              <c:idx val="6"/>
              <c:tx>
                <c:rich>
                  <a:bodyPr/>
                  <a:lstStyle/>
                  <a:p>
                    <a:fld id="{B9CE4B4E-DF2D-4003-8AAD-0CF53B588E5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51DB-40F6-BFCC-FFF4CB6630AE}"/>
                </c:ext>
              </c:extLst>
            </c:dLbl>
            <c:dLbl>
              <c:idx val="7"/>
              <c:tx>
                <c:rich>
                  <a:bodyPr/>
                  <a:lstStyle/>
                  <a:p>
                    <a:fld id="{D7941CFF-E666-421D-AB4F-55E626EF716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51DB-40F6-BFCC-FFF4CB6630AE}"/>
                </c:ext>
              </c:extLst>
            </c:dLbl>
            <c:dLbl>
              <c:idx val="8"/>
              <c:tx>
                <c:rich>
                  <a:bodyPr/>
                  <a:lstStyle/>
                  <a:p>
                    <a:fld id="{3D1E69FF-082A-40D6-A9E1-A7DF969D6AB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51DB-40F6-BFCC-FFF4CB6630AE}"/>
                </c:ext>
              </c:extLst>
            </c:dLbl>
            <c:dLbl>
              <c:idx val="9"/>
              <c:tx>
                <c:rich>
                  <a:bodyPr/>
                  <a:lstStyle/>
                  <a:p>
                    <a:fld id="{AA2A8F36-239E-4298-B0FD-CD8483EB354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51DB-40F6-BFCC-FFF4CB6630AE}"/>
                </c:ext>
              </c:extLst>
            </c:dLbl>
            <c:dLbl>
              <c:idx val="10"/>
              <c:tx>
                <c:rich>
                  <a:bodyPr/>
                  <a:lstStyle/>
                  <a:p>
                    <a:fld id="{B1FE68E3-0161-48A8-8697-5890128DA75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51DB-40F6-BFCC-FFF4CB6630AE}"/>
                </c:ext>
              </c:extLst>
            </c:dLbl>
            <c:dLbl>
              <c:idx val="11"/>
              <c:tx>
                <c:rich>
                  <a:bodyPr/>
                  <a:lstStyle/>
                  <a:p>
                    <a:fld id="{D3DEFB7B-5ECD-4519-A7F0-540464B031A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51DB-40F6-BFCC-FFF4CB6630AE}"/>
                </c:ext>
              </c:extLst>
            </c:dLbl>
            <c:dLbl>
              <c:idx val="12"/>
              <c:tx>
                <c:rich>
                  <a:bodyPr/>
                  <a:lstStyle/>
                  <a:p>
                    <a:fld id="{33E4F0F2-F0E5-411C-A908-A9582510533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51DB-40F6-BFCC-FFF4CB6630AE}"/>
                </c:ext>
              </c:extLst>
            </c:dLbl>
            <c:dLbl>
              <c:idx val="13"/>
              <c:tx>
                <c:rich>
                  <a:bodyPr/>
                  <a:lstStyle/>
                  <a:p>
                    <a:fld id="{91AE94FF-66D5-4C9A-82BE-16A6E7B1784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51DB-40F6-BFCC-FFF4CB6630AE}"/>
                </c:ext>
              </c:extLst>
            </c:dLbl>
            <c:dLbl>
              <c:idx val="14"/>
              <c:tx>
                <c:rich>
                  <a:bodyPr/>
                  <a:lstStyle/>
                  <a:p>
                    <a:fld id="{B9A32A60-6026-41E1-A8CE-85A84BA5DCB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51DB-40F6-BFCC-FFF4CB6630AE}"/>
                </c:ext>
              </c:extLst>
            </c:dLbl>
            <c:dLbl>
              <c:idx val="15"/>
              <c:tx>
                <c:rich>
                  <a:bodyPr/>
                  <a:lstStyle/>
                  <a:p>
                    <a:fld id="{522A5847-C647-403E-BA76-A187C500EF9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51DB-40F6-BFCC-FFF4CB6630AE}"/>
                </c:ext>
              </c:extLst>
            </c:dLbl>
            <c:dLbl>
              <c:idx val="16"/>
              <c:tx>
                <c:rich>
                  <a:bodyPr/>
                  <a:lstStyle/>
                  <a:p>
                    <a:fld id="{C699C2E7-CEC8-4FD6-915B-5BB195FA772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51DB-40F6-BFCC-FFF4CB6630AE}"/>
                </c:ext>
              </c:extLst>
            </c:dLbl>
            <c:dLbl>
              <c:idx val="17"/>
              <c:tx>
                <c:rich>
                  <a:bodyPr/>
                  <a:lstStyle/>
                  <a:p>
                    <a:fld id="{081A6AB7-BDA0-4E41-B1AF-E5ACDEF2060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51DB-40F6-BFCC-FFF4CB6630AE}"/>
                </c:ext>
              </c:extLst>
            </c:dLbl>
            <c:dLbl>
              <c:idx val="18"/>
              <c:tx>
                <c:rich>
                  <a:bodyPr/>
                  <a:lstStyle/>
                  <a:p>
                    <a:fld id="{8B0DB872-07B0-40DB-8ABB-AD4CA3A36BF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51DB-40F6-BFCC-FFF4CB6630AE}"/>
                </c:ext>
              </c:extLst>
            </c:dLbl>
            <c:dLbl>
              <c:idx val="19"/>
              <c:tx>
                <c:rich>
                  <a:bodyPr/>
                  <a:lstStyle/>
                  <a:p>
                    <a:fld id="{9C465490-96A7-49B3-A610-79FFF6982FB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51DB-40F6-BFCC-FFF4CB6630AE}"/>
                </c:ext>
              </c:extLst>
            </c:dLbl>
            <c:dLbl>
              <c:idx val="20"/>
              <c:tx>
                <c:rich>
                  <a:bodyPr/>
                  <a:lstStyle/>
                  <a:p>
                    <a:fld id="{1A8F8861-7910-4861-A138-BCDAAB694A5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51DB-40F6-BFCC-FFF4CB6630AE}"/>
                </c:ext>
              </c:extLst>
            </c:dLbl>
            <c:dLbl>
              <c:idx val="21"/>
              <c:tx>
                <c:rich>
                  <a:bodyPr/>
                  <a:lstStyle/>
                  <a:p>
                    <a:fld id="{E2E2C4CD-5E29-4C56-9F6E-F9EDDCFEEC7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51DB-40F6-BFCC-FFF4CB6630AE}"/>
                </c:ext>
              </c:extLst>
            </c:dLbl>
            <c:dLbl>
              <c:idx val="22"/>
              <c:tx>
                <c:rich>
                  <a:bodyPr/>
                  <a:lstStyle/>
                  <a:p>
                    <a:fld id="{9B029928-7C99-4259-9792-654176E2921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51DB-40F6-BFCC-FFF4CB6630AE}"/>
                </c:ext>
              </c:extLst>
            </c:dLbl>
            <c:dLbl>
              <c:idx val="23"/>
              <c:tx>
                <c:rich>
                  <a:bodyPr/>
                  <a:lstStyle/>
                  <a:p>
                    <a:fld id="{FAA2BFA2-8D01-4D2B-82F9-AE381CED791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51DB-40F6-BFCC-FFF4CB6630AE}"/>
                </c:ext>
              </c:extLst>
            </c:dLbl>
            <c:dLbl>
              <c:idx val="24"/>
              <c:tx>
                <c:rich>
                  <a:bodyPr/>
                  <a:lstStyle/>
                  <a:p>
                    <a:fld id="{4D3BCE7B-EC13-462B-84F1-3465660F86D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51DB-40F6-BFCC-FFF4CB6630AE}"/>
                </c:ext>
              </c:extLst>
            </c:dLbl>
            <c:dLbl>
              <c:idx val="25"/>
              <c:tx>
                <c:rich>
                  <a:bodyPr/>
                  <a:lstStyle/>
                  <a:p>
                    <a:fld id="{165071B3-6D2F-4576-9A15-D77CBB94D3F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51DB-40F6-BFCC-FFF4CB6630AE}"/>
                </c:ext>
              </c:extLst>
            </c:dLbl>
            <c:dLbl>
              <c:idx val="26"/>
              <c:tx>
                <c:rich>
                  <a:bodyPr/>
                  <a:lstStyle/>
                  <a:p>
                    <a:fld id="{7841AEF3-015F-48E7-AAFE-1555CF8006D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51DB-40F6-BFCC-FFF4CB6630AE}"/>
                </c:ext>
              </c:extLst>
            </c:dLbl>
            <c:dLbl>
              <c:idx val="27"/>
              <c:tx>
                <c:rich>
                  <a:bodyPr/>
                  <a:lstStyle/>
                  <a:p>
                    <a:fld id="{A8D2898F-E843-4DF1-A4D4-738AB11F21F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51DB-40F6-BFCC-FFF4CB6630AE}"/>
                </c:ext>
              </c:extLst>
            </c:dLbl>
            <c:dLbl>
              <c:idx val="28"/>
              <c:tx>
                <c:rich>
                  <a:bodyPr/>
                  <a:lstStyle/>
                  <a:p>
                    <a:fld id="{0E0BD11B-ABB5-4619-8A64-FEB206725FB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51DB-40F6-BFCC-FFF4CB6630AE}"/>
                </c:ext>
              </c:extLst>
            </c:dLbl>
            <c:dLbl>
              <c:idx val="29"/>
              <c:tx>
                <c:rich>
                  <a:bodyPr/>
                  <a:lstStyle/>
                  <a:p>
                    <a:fld id="{96DC24F7-63F4-4428-A525-B020C649A1B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51DB-40F6-BFCC-FFF4CB6630AE}"/>
                </c:ext>
              </c:extLst>
            </c:dLbl>
            <c:dLbl>
              <c:idx val="30"/>
              <c:tx>
                <c:rich>
                  <a:bodyPr/>
                  <a:lstStyle/>
                  <a:p>
                    <a:fld id="{19211602-E94C-4E76-ABA1-852441CC66C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51DB-40F6-BFCC-FFF4CB6630AE}"/>
                </c:ext>
              </c:extLst>
            </c:dLbl>
            <c:dLbl>
              <c:idx val="31"/>
              <c:tx>
                <c:rich>
                  <a:bodyPr/>
                  <a:lstStyle/>
                  <a:p>
                    <a:fld id="{AFE24CCA-A57B-485D-8D9E-37E0A707945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51DB-40F6-BFCC-FFF4CB6630AE}"/>
                </c:ext>
              </c:extLst>
            </c:dLbl>
            <c:dLbl>
              <c:idx val="32"/>
              <c:tx>
                <c:rich>
                  <a:bodyPr/>
                  <a:lstStyle/>
                  <a:p>
                    <a:fld id="{C39D3E4B-0512-4956-9C7F-05D111E4EA5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51DB-40F6-BFCC-FFF4CB6630AE}"/>
                </c:ext>
              </c:extLst>
            </c:dLbl>
            <c:dLbl>
              <c:idx val="33"/>
              <c:tx>
                <c:rich>
                  <a:bodyPr/>
                  <a:lstStyle/>
                  <a:p>
                    <a:fld id="{59AB0A6B-BE8A-4BF0-8B80-32248C05FDA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51DB-40F6-BFCC-FFF4CB6630AE}"/>
                </c:ext>
              </c:extLst>
            </c:dLbl>
            <c:dLbl>
              <c:idx val="34"/>
              <c:tx>
                <c:rich>
                  <a:bodyPr/>
                  <a:lstStyle/>
                  <a:p>
                    <a:fld id="{B635B626-0DEB-493F-BC8B-977683626D6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51DB-40F6-BFCC-FFF4CB6630AE}"/>
                </c:ext>
              </c:extLst>
            </c:dLbl>
            <c:dLbl>
              <c:idx val="35"/>
              <c:tx>
                <c:rich>
                  <a:bodyPr/>
                  <a:lstStyle/>
                  <a:p>
                    <a:fld id="{D9870A81-6582-4EB5-824C-5D499EF0F8F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51DB-40F6-BFCC-FFF4CB6630AE}"/>
                </c:ext>
              </c:extLst>
            </c:dLbl>
            <c:dLbl>
              <c:idx val="36"/>
              <c:tx>
                <c:rich>
                  <a:bodyPr/>
                  <a:lstStyle/>
                  <a:p>
                    <a:fld id="{DC182B3D-B996-4F07-AA2E-F301A47837D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51DB-40F6-BFCC-FFF4CB6630AE}"/>
                </c:ext>
              </c:extLst>
            </c:dLbl>
            <c:dLbl>
              <c:idx val="37"/>
              <c:tx>
                <c:rich>
                  <a:bodyPr/>
                  <a:lstStyle/>
                  <a:p>
                    <a:fld id="{8E7624F1-DD73-4CC5-9218-2A2D1BCDC30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51DB-40F6-BFCC-FFF4CB6630AE}"/>
                </c:ext>
              </c:extLst>
            </c:dLbl>
            <c:dLbl>
              <c:idx val="38"/>
              <c:tx>
                <c:rich>
                  <a:bodyPr/>
                  <a:lstStyle/>
                  <a:p>
                    <a:fld id="{ABE9F6D4-5A32-46E9-BE9F-87C509D621F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51DB-40F6-BFCC-FFF4CB6630AE}"/>
                </c:ext>
              </c:extLst>
            </c:dLbl>
            <c:dLbl>
              <c:idx val="39"/>
              <c:tx>
                <c:rich>
                  <a:bodyPr/>
                  <a:lstStyle/>
                  <a:p>
                    <a:fld id="{668A3B19-6852-4EF4-B42B-468713D7A3E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51DB-40F6-BFCC-FFF4CB6630AE}"/>
                </c:ext>
              </c:extLst>
            </c:dLbl>
            <c:dLbl>
              <c:idx val="40"/>
              <c:tx>
                <c:rich>
                  <a:bodyPr/>
                  <a:lstStyle/>
                  <a:p>
                    <a:fld id="{57C13B5E-6482-4D37-AD26-4496D8A3D36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51DB-40F6-BFCC-FFF4CB6630AE}"/>
                </c:ext>
              </c:extLst>
            </c:dLbl>
            <c:dLbl>
              <c:idx val="41"/>
              <c:tx>
                <c:rich>
                  <a:bodyPr/>
                  <a:lstStyle/>
                  <a:p>
                    <a:fld id="{A78AFABE-E679-4412-B858-6035A07BF7A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51DB-40F6-BFCC-FFF4CB6630A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'Follow Along'!$I$4:$I$45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'Follow Along'!$J$4:$J$45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'Follow Along'!$K$4:$K$45</c15:f>
                <c15:dlblRangeCache>
                  <c:ptCount val="42"/>
                  <c:pt idx="0">
                    <c:v>30</c:v>
                  </c:pt>
                  <c:pt idx="1">
                    <c:v>31</c:v>
                  </c:pt>
                  <c:pt idx="2">
                    <c:v>1</c:v>
                  </c:pt>
                  <c:pt idx="3">
                    <c:v>2</c:v>
                  </c:pt>
                  <c:pt idx="4">
                    <c:v>3</c:v>
                  </c:pt>
                  <c:pt idx="5">
                    <c:v>4</c:v>
                  </c:pt>
                  <c:pt idx="6">
                    <c:v>5</c:v>
                  </c:pt>
                  <c:pt idx="7">
                    <c:v>6</c:v>
                  </c:pt>
                  <c:pt idx="8">
                    <c:v>7</c:v>
                  </c:pt>
                  <c:pt idx="9">
                    <c:v>8</c:v>
                  </c:pt>
                  <c:pt idx="10">
                    <c:v>9</c:v>
                  </c:pt>
                  <c:pt idx="11">
                    <c:v>10</c:v>
                  </c:pt>
                  <c:pt idx="12">
                    <c:v>11</c:v>
                  </c:pt>
                  <c:pt idx="13">
                    <c:v>12</c:v>
                  </c:pt>
                  <c:pt idx="14">
                    <c:v>13</c:v>
                  </c:pt>
                  <c:pt idx="15">
                    <c:v>14</c:v>
                  </c:pt>
                  <c:pt idx="16">
                    <c:v>15</c:v>
                  </c:pt>
                  <c:pt idx="17">
                    <c:v>16</c:v>
                  </c:pt>
                  <c:pt idx="18">
                    <c:v>17</c:v>
                  </c:pt>
                  <c:pt idx="19">
                    <c:v>18</c:v>
                  </c:pt>
                  <c:pt idx="20">
                    <c:v>19</c:v>
                  </c:pt>
                  <c:pt idx="21">
                    <c:v>20</c:v>
                  </c:pt>
                  <c:pt idx="22">
                    <c:v>21</c:v>
                  </c:pt>
                  <c:pt idx="23">
                    <c:v>22</c:v>
                  </c:pt>
                  <c:pt idx="24">
                    <c:v>23</c:v>
                  </c:pt>
                  <c:pt idx="25">
                    <c:v>24</c:v>
                  </c:pt>
                  <c:pt idx="26">
                    <c:v>25</c:v>
                  </c:pt>
                  <c:pt idx="27">
                    <c:v>26</c:v>
                  </c:pt>
                  <c:pt idx="28">
                    <c:v>27</c:v>
                  </c:pt>
                  <c:pt idx="29">
                    <c:v>28</c:v>
                  </c:pt>
                  <c:pt idx="30">
                    <c:v>29</c:v>
                  </c:pt>
                  <c:pt idx="31">
                    <c:v>30</c:v>
                  </c:pt>
                  <c:pt idx="32">
                    <c:v>31</c:v>
                  </c:pt>
                  <c:pt idx="33">
                    <c:v>1</c:v>
                  </c:pt>
                  <c:pt idx="34">
                    <c:v>2</c:v>
                  </c:pt>
                  <c:pt idx="35">
                    <c:v>3</c:v>
                  </c:pt>
                  <c:pt idx="36">
                    <c:v>4</c:v>
                  </c:pt>
                  <c:pt idx="37">
                    <c:v>5</c:v>
                  </c:pt>
                  <c:pt idx="38">
                    <c:v>6</c:v>
                  </c:pt>
                  <c:pt idx="39">
                    <c:v>7</c:v>
                  </c:pt>
                  <c:pt idx="40">
                    <c:v>8</c:v>
                  </c:pt>
                  <c:pt idx="41">
                    <c:v>9</c:v>
                  </c:pt>
                </c15:dlblRangeCache>
              </c15:datalabelsRange>
            </c:ext>
            <c:ext xmlns:c16="http://schemas.microsoft.com/office/drawing/2014/chart" uri="{C3380CC4-5D6E-409C-BE32-E72D297353CC}">
              <c16:uniqueId val="{00000000-51DB-40F6-BFCC-FFF4CB6630AE}"/>
            </c:ext>
          </c:extLst>
        </c:ser>
        <c:ser>
          <c:idx val="1"/>
          <c:order val="1"/>
          <c:tx>
            <c:strRef>
              <c:f>'Follow Along'!$M$2</c:f>
              <c:strCache>
                <c:ptCount val="1"/>
                <c:pt idx="0">
                  <c:v>Complete (color)</c:v>
                </c:pt>
              </c:strCache>
            </c:strRef>
          </c:tx>
          <c:spPr>
            <a:ln w="25400" cap="rnd">
              <a:noFill/>
              <a:round/>
            </a:ln>
            <a:effectLst/>
          </c:spPr>
          <c:marker>
            <c:symbol val="circle"/>
            <c:size val="19"/>
            <c:spPr>
              <a:solidFill>
                <a:srgbClr val="00B0F0"/>
              </a:solidFill>
              <a:ln w="9525">
                <a:noFill/>
              </a:ln>
              <a:effectLst/>
            </c:spPr>
          </c:marker>
          <c:xVal>
            <c:numRef>
              <c:f>'Follow Along'!$M$4:$M$45</c:f>
              <c:numCache>
                <c:formatCode>General</c:formatCode>
                <c:ptCount val="42"/>
                <c:pt idx="0">
                  <c:v>1</c:v>
                </c:pt>
                <c:pt idx="1">
                  <c:v>2</c:v>
                </c:pt>
                <c:pt idx="2">
                  <c:v>3</c:v>
                </c:pt>
                <c:pt idx="3">
                  <c:v>4</c:v>
                </c:pt>
                <c:pt idx="4">
                  <c:v>5</c:v>
                </c:pt>
                <c:pt idx="5">
                  <c:v>6</c:v>
                </c:pt>
                <c:pt idx="6">
                  <c:v>#N/A</c:v>
                </c:pt>
                <c:pt idx="7">
                  <c:v>#N/A</c:v>
                </c:pt>
                <c:pt idx="8">
                  <c:v>#N/A</c:v>
                </c:pt>
                <c:pt idx="9">
                  <c:v>3</c:v>
                </c:pt>
                <c:pt idx="10">
                  <c:v>4</c:v>
                </c:pt>
                <c:pt idx="11">
                  <c:v>5</c:v>
                </c:pt>
                <c:pt idx="12">
                  <c:v>6</c:v>
                </c:pt>
                <c:pt idx="13">
                  <c:v>7</c:v>
                </c:pt>
                <c:pt idx="14">
                  <c:v>1</c:v>
                </c:pt>
                <c:pt idx="15">
                  <c:v>#N/A</c:v>
                </c:pt>
                <c:pt idx="16">
                  <c:v>3</c:v>
                </c:pt>
                <c:pt idx="17">
                  <c:v>4</c:v>
                </c:pt>
                <c:pt idx="18">
                  <c:v>5</c:v>
                </c:pt>
                <c:pt idx="19">
                  <c:v>6</c:v>
                </c:pt>
                <c:pt idx="20">
                  <c:v>7</c:v>
                </c:pt>
                <c:pt idx="21">
                  <c:v>1</c:v>
                </c:pt>
                <c:pt idx="22">
                  <c:v>2</c:v>
                </c:pt>
                <c:pt idx="23">
                  <c:v>3</c:v>
                </c:pt>
                <c:pt idx="24">
                  <c:v>#N/A</c:v>
                </c:pt>
                <c:pt idx="25">
                  <c:v>5</c:v>
                </c:pt>
                <c:pt idx="26">
                  <c:v>6</c:v>
                </c:pt>
                <c:pt idx="27">
                  <c:v>7</c:v>
                </c:pt>
                <c:pt idx="28">
                  <c:v>1</c:v>
                </c:pt>
                <c:pt idx="29">
                  <c:v>#N/A</c:v>
                </c:pt>
                <c:pt idx="30">
                  <c:v>#N/A</c:v>
                </c:pt>
                <c:pt idx="31">
                  <c:v>4</c:v>
                </c:pt>
                <c:pt idx="32">
                  <c:v>5</c:v>
                </c:pt>
                <c:pt idx="33">
                  <c:v>#N/A</c:v>
                </c:pt>
                <c:pt idx="34">
                  <c:v>#N/A</c:v>
                </c:pt>
                <c:pt idx="35">
                  <c:v>#N/A</c:v>
                </c:pt>
                <c:pt idx="36">
                  <c:v>#N/A</c:v>
                </c:pt>
                <c:pt idx="37">
                  <c:v>#N/A</c:v>
                </c:pt>
                <c:pt idx="38">
                  <c:v>#N/A</c:v>
                </c:pt>
                <c:pt idx="39">
                  <c:v>#N/A</c:v>
                </c:pt>
                <c:pt idx="40">
                  <c:v>#N/A</c:v>
                </c:pt>
                <c:pt idx="41">
                  <c:v>#N/A</c:v>
                </c:pt>
              </c:numCache>
            </c:numRef>
          </c:xVal>
          <c:yVal>
            <c:numRef>
              <c:f>'Follow Along'!$N$4:$N$45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B-51DB-40F6-BFCC-FFF4CB6630AE}"/>
            </c:ext>
          </c:extLst>
        </c:ser>
        <c:dLbls>
          <c:showLegendKey val="0"/>
          <c:showVal val="0"/>
          <c:showCatName val="0"/>
          <c:showSerName val="0"/>
          <c:showPercent val="0"/>
          <c:showBubbleSize val="0"/>
        </c:dLbls>
        <c:axId val="1480270127"/>
        <c:axId val="1549546575"/>
      </c:scatterChart>
      <c:catAx>
        <c:axId val="1480270127"/>
        <c:scaling>
          <c:orientation val="minMax"/>
        </c:scaling>
        <c:delete val="0"/>
        <c:axPos val="b"/>
        <c:numFmt formatCode="General" sourceLinked="1"/>
        <c:majorTickMark val="none"/>
        <c:minorTickMark val="none"/>
        <c:tickLblPos val="high"/>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49546575"/>
        <c:crosses val="autoZero"/>
        <c:auto val="1"/>
        <c:lblAlgn val="ctr"/>
        <c:lblOffset val="100"/>
        <c:tickMarkSkip val="1"/>
        <c:noMultiLvlLbl val="0"/>
      </c:catAx>
      <c:valAx>
        <c:axId val="1549546575"/>
        <c:scaling>
          <c:orientation val="minMax"/>
          <c:max val="6.25"/>
          <c:min val="0"/>
        </c:scaling>
        <c:delete val="1"/>
        <c:axPos val="l"/>
        <c:numFmt formatCode="General" sourceLinked="1"/>
        <c:majorTickMark val="none"/>
        <c:minorTickMark val="none"/>
        <c:tickLblPos val="nextTo"/>
        <c:crossAx val="148027012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'Original Calendar'!$T$4</c:f>
          <c:strCache>
            <c:ptCount val="1"/>
            <c:pt idx="0">
              <c:v>August 2023</c:v>
            </c:pt>
          </c:strCache>
        </c:strRef>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3.7870827199954368E-2"/>
          <c:y val="0.24282691407760076"/>
          <c:w val="0.91624047713588097"/>
          <c:h val="0.73787666076624148"/>
        </c:manualLayout>
      </c:layout>
      <c:barChart>
        <c:barDir val="col"/>
        <c:grouping val="clustered"/>
        <c:varyColors val="0"/>
        <c:ser>
          <c:idx val="2"/>
          <c:order val="2"/>
          <c:tx>
            <c:strRef>
              <c:f>'Original Calendar'!$P$3</c:f>
              <c:strCache>
                <c:ptCount val="1"/>
                <c:pt idx="0">
                  <c:v>Day Label</c:v>
                </c:pt>
              </c:strCache>
            </c:strRef>
          </c:tx>
          <c:spPr>
            <a:solidFill>
              <a:schemeClr val="accent3"/>
            </a:solidFill>
            <a:ln>
              <a:noFill/>
            </a:ln>
            <a:effectLst/>
          </c:spPr>
          <c:invertIfNegative val="0"/>
          <c:cat>
            <c:strRef>
              <c:f>'Original Calendar'!$P$4:$P$10</c:f>
              <c:strCache>
                <c:ptCount val="7"/>
                <c:pt idx="0">
                  <c:v>S</c:v>
                </c:pt>
                <c:pt idx="1">
                  <c:v>M</c:v>
                </c:pt>
                <c:pt idx="2">
                  <c:v>T</c:v>
                </c:pt>
                <c:pt idx="3">
                  <c:v>W</c:v>
                </c:pt>
                <c:pt idx="4">
                  <c:v>T</c:v>
                </c:pt>
                <c:pt idx="5">
                  <c:v>F</c:v>
                </c:pt>
                <c:pt idx="6">
                  <c:v>S</c:v>
                </c:pt>
              </c:strCache>
            </c:strRef>
          </c:cat>
          <c:val>
            <c:numRef>
              <c:f>'Original Calendar'!$Q$4:$Q$10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A35A-4121-BCB0-4DB3667CF785}"/>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'Original Calendar'!$H$2</c:f>
              <c:strCache>
                <c:ptCount val="1"/>
                <c:pt idx="0">
                  <c:v>Current Month</c:v>
                </c:pt>
              </c:strCache>
            </c:strRef>
          </c:tx>
          <c:spPr>
            <a:ln w="25400" cap="rnd">
              <a:noFill/>
              <a:round/>
            </a:ln>
            <a:effectLst/>
          </c:spPr>
          <c:marker>
            <c:symbol val="circle"/>
            <c:size val="18"/>
            <c:spPr>
              <a:solidFill>
                <a:schemeClr val="bg1">
                  <a:lumMod val="85000"/>
                </a:schemeClr>
              </a:solidFill>
              <a:ln w="9525">
                <a:noFill/>
              </a:ln>
              <a:effectLst/>
            </c:spPr>
          </c:marker>
          <c:dLbls>
            <c:dLbl>
              <c:idx val="0"/>
              <c:tx>
                <c:rich>
                  <a:bodyPr/>
                  <a:lstStyle/>
                  <a:p>
                    <a:fld id="{68D337E4-40AF-463E-ABF8-E8465AE4994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A35A-4121-BCB0-4DB3667CF785}"/>
                </c:ext>
              </c:extLst>
            </c:dLbl>
            <c:dLbl>
              <c:idx val="1"/>
              <c:tx>
                <c:rich>
                  <a:bodyPr/>
                  <a:lstStyle/>
                  <a:p>
                    <a:fld id="{E5C97BA3-62C3-4A62-B4E6-561984D69DA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A35A-4121-BCB0-4DB3667CF785}"/>
                </c:ext>
              </c:extLst>
            </c:dLbl>
            <c:dLbl>
              <c:idx val="2"/>
              <c:tx>
                <c:rich>
                  <a:bodyPr/>
                  <a:lstStyle/>
                  <a:p>
                    <a:fld id="{4682B79F-D955-4B4A-B842-A0C1770143C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A35A-4121-BCB0-4DB3667CF785}"/>
                </c:ext>
              </c:extLst>
            </c:dLbl>
            <c:dLbl>
              <c:idx val="3"/>
              <c:tx>
                <c:rich>
                  <a:bodyPr/>
                  <a:lstStyle/>
                  <a:p>
                    <a:fld id="{A5788A53-9B63-46FA-BCD5-CE8AF1231D9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A35A-4121-BCB0-4DB3667CF785}"/>
                </c:ext>
              </c:extLst>
            </c:dLbl>
            <c:dLbl>
              <c:idx val="4"/>
              <c:tx>
                <c:rich>
                  <a:bodyPr/>
                  <a:lstStyle/>
                  <a:p>
                    <a:fld id="{B21FE10D-7031-401B-8CC1-2574E326ADF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A35A-4121-BCB0-4DB3667CF785}"/>
                </c:ext>
              </c:extLst>
            </c:dLbl>
            <c:dLbl>
              <c:idx val="5"/>
              <c:tx>
                <c:rich>
                  <a:bodyPr/>
                  <a:lstStyle/>
                  <a:p>
                    <a:fld id="{16955F93-7B43-4514-991D-C339A08FA86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A35A-4121-BCB0-4DB3667CF785}"/>
                </c:ext>
              </c:extLst>
            </c:dLbl>
            <c:dLbl>
              <c:idx val="6"/>
              <c:tx>
                <c:rich>
                  <a:bodyPr/>
                  <a:lstStyle/>
                  <a:p>
                    <a:fld id="{AA1FFE06-54E0-4BB8-A562-39B08363BF8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A35A-4121-BCB0-4DB3667CF785}"/>
                </c:ext>
              </c:extLst>
            </c:dLbl>
            <c:dLbl>
              <c:idx val="7"/>
              <c:tx>
                <c:rich>
                  <a:bodyPr/>
                  <a:lstStyle/>
                  <a:p>
                    <a:fld id="{8DE6EACC-2862-4A8A-930B-ACCE61144CB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A35A-4121-BCB0-4DB3667CF785}"/>
                </c:ext>
              </c:extLst>
            </c:dLbl>
            <c:dLbl>
              <c:idx val="8"/>
              <c:tx>
                <c:rich>
                  <a:bodyPr/>
                  <a:lstStyle/>
                  <a:p>
                    <a:fld id="{64372935-7A02-4AC2-9736-3FBDE050EA3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A35A-4121-BCB0-4DB3667CF785}"/>
                </c:ext>
              </c:extLst>
            </c:dLbl>
            <c:dLbl>
              <c:idx val="9"/>
              <c:tx>
                <c:rich>
                  <a:bodyPr/>
                  <a:lstStyle/>
                  <a:p>
                    <a:fld id="{0B42B277-941F-41F9-B6CC-76C45C59B3C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A35A-4121-BCB0-4DB3667CF785}"/>
                </c:ext>
              </c:extLst>
            </c:dLbl>
            <c:dLbl>
              <c:idx val="10"/>
              <c:tx>
                <c:rich>
                  <a:bodyPr/>
                  <a:lstStyle/>
                  <a:p>
                    <a:fld id="{A0BAAF75-34DF-4206-98C9-A0BE299DDF4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A35A-4121-BCB0-4DB3667CF785}"/>
                </c:ext>
              </c:extLst>
            </c:dLbl>
            <c:dLbl>
              <c:idx val="11"/>
              <c:tx>
                <c:rich>
                  <a:bodyPr/>
                  <a:lstStyle/>
                  <a:p>
                    <a:fld id="{C2F27B38-3285-41CF-93C3-4026141CE01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A35A-4121-BCB0-4DB3667CF785}"/>
                </c:ext>
              </c:extLst>
            </c:dLbl>
            <c:dLbl>
              <c:idx val="12"/>
              <c:tx>
                <c:rich>
                  <a:bodyPr/>
                  <a:lstStyle/>
                  <a:p>
                    <a:fld id="{8850A1A1-9883-404F-9D26-41834249E5A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A35A-4121-BCB0-4DB3667CF785}"/>
                </c:ext>
              </c:extLst>
            </c:dLbl>
            <c:dLbl>
              <c:idx val="13"/>
              <c:tx>
                <c:rich>
                  <a:bodyPr/>
                  <a:lstStyle/>
                  <a:p>
                    <a:fld id="{057A2AA9-727C-4FE8-841B-68F850F4B97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A35A-4121-BCB0-4DB3667CF785}"/>
                </c:ext>
              </c:extLst>
            </c:dLbl>
            <c:dLbl>
              <c:idx val="14"/>
              <c:tx>
                <c:rich>
                  <a:bodyPr/>
                  <a:lstStyle/>
                  <a:p>
                    <a:fld id="{2910F8C4-3617-4CCD-BF0A-0834998F421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A35A-4121-BCB0-4DB3667CF785}"/>
                </c:ext>
              </c:extLst>
            </c:dLbl>
            <c:dLbl>
              <c:idx val="15"/>
              <c:tx>
                <c:rich>
                  <a:bodyPr/>
                  <a:lstStyle/>
                  <a:p>
                    <a:fld id="{F224C98D-1B6C-4C40-8142-9BB82076F41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A35A-4121-BCB0-4DB3667CF785}"/>
                </c:ext>
              </c:extLst>
            </c:dLbl>
            <c:dLbl>
              <c:idx val="16"/>
              <c:tx>
                <c:rich>
                  <a:bodyPr/>
                  <a:lstStyle/>
                  <a:p>
                    <a:fld id="{B8F0387F-37A9-459C-B7F9-911CEB995AD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A35A-4121-BCB0-4DB3667CF785}"/>
                </c:ext>
              </c:extLst>
            </c:dLbl>
            <c:dLbl>
              <c:idx val="17"/>
              <c:tx>
                <c:rich>
                  <a:bodyPr/>
                  <a:lstStyle/>
                  <a:p>
                    <a:fld id="{947E26DF-BB53-415B-BA35-2D98EB1BEC7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A35A-4121-BCB0-4DB3667CF785}"/>
                </c:ext>
              </c:extLst>
            </c:dLbl>
            <c:dLbl>
              <c:idx val="18"/>
              <c:tx>
                <c:rich>
                  <a:bodyPr/>
                  <a:lstStyle/>
                  <a:p>
                    <a:fld id="{3138358D-AC55-4743-9DEC-C65587451DF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A35A-4121-BCB0-4DB3667CF785}"/>
                </c:ext>
              </c:extLst>
            </c:dLbl>
            <c:dLbl>
              <c:idx val="19"/>
              <c:tx>
                <c:rich>
                  <a:bodyPr/>
                  <a:lstStyle/>
                  <a:p>
                    <a:fld id="{758E1852-6BE3-4B57-A24C-CFCE8FBD371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A35A-4121-BCB0-4DB3667CF785}"/>
                </c:ext>
              </c:extLst>
            </c:dLbl>
            <c:dLbl>
              <c:idx val="20"/>
              <c:tx>
                <c:rich>
                  <a:bodyPr/>
                  <a:lstStyle/>
                  <a:p>
                    <a:fld id="{5A2DAE3D-738C-4225-B63B-F836EF5F002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A35A-4121-BCB0-4DB3667CF785}"/>
                </c:ext>
              </c:extLst>
            </c:dLbl>
            <c:dLbl>
              <c:idx val="21"/>
              <c:tx>
                <c:rich>
                  <a:bodyPr/>
                  <a:lstStyle/>
                  <a:p>
                    <a:fld id="{CDE4E7E0-BDA2-4708-9ED0-7DBCEE12ED7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A35A-4121-BCB0-4DB3667CF785}"/>
                </c:ext>
              </c:extLst>
            </c:dLbl>
            <c:dLbl>
              <c:idx val="22"/>
              <c:tx>
                <c:rich>
                  <a:bodyPr/>
                  <a:lstStyle/>
                  <a:p>
                    <a:fld id="{ECB812CB-A1BB-401E-8F66-36063D4DCD1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A35A-4121-BCB0-4DB3667CF785}"/>
                </c:ext>
              </c:extLst>
            </c:dLbl>
            <c:dLbl>
              <c:idx val="23"/>
              <c:tx>
                <c:rich>
                  <a:bodyPr/>
                  <a:lstStyle/>
                  <a:p>
                    <a:fld id="{77C162A6-1FEC-4B25-9B00-BE7F6860976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A35A-4121-BCB0-4DB3667CF785}"/>
                </c:ext>
              </c:extLst>
            </c:dLbl>
            <c:dLbl>
              <c:idx val="24"/>
              <c:tx>
                <c:rich>
                  <a:bodyPr/>
                  <a:lstStyle/>
                  <a:p>
                    <a:fld id="{CDFFFA65-16E2-4701-902F-317573304FD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A35A-4121-BCB0-4DB3667CF785}"/>
                </c:ext>
              </c:extLst>
            </c:dLbl>
            <c:dLbl>
              <c:idx val="25"/>
              <c:tx>
                <c:rich>
                  <a:bodyPr/>
                  <a:lstStyle/>
                  <a:p>
                    <a:fld id="{F51D5D2C-FF5E-4A1A-878C-32A04BA8F87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A35A-4121-BCB0-4DB3667CF785}"/>
                </c:ext>
              </c:extLst>
            </c:dLbl>
            <c:dLbl>
              <c:idx val="26"/>
              <c:tx>
                <c:rich>
                  <a:bodyPr/>
                  <a:lstStyle/>
                  <a:p>
                    <a:fld id="{3C8A91F8-FC07-4431-9D4E-6B352A47F92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A35A-4121-BCB0-4DB3667CF785}"/>
                </c:ext>
              </c:extLst>
            </c:dLbl>
            <c:dLbl>
              <c:idx val="27"/>
              <c:tx>
                <c:rich>
                  <a:bodyPr/>
                  <a:lstStyle/>
                  <a:p>
                    <a:fld id="{1873D769-F14A-484F-B959-8D9E7060BC7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A35A-4121-BCB0-4DB3667CF785}"/>
                </c:ext>
              </c:extLst>
            </c:dLbl>
            <c:dLbl>
              <c:idx val="28"/>
              <c:tx>
                <c:rich>
                  <a:bodyPr/>
                  <a:lstStyle/>
                  <a:p>
                    <a:fld id="{4FFA3D9E-147E-40E4-B37B-FCFA6147423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A35A-4121-BCB0-4DB3667CF785}"/>
                </c:ext>
              </c:extLst>
            </c:dLbl>
            <c:dLbl>
              <c:idx val="29"/>
              <c:tx>
                <c:rich>
                  <a:bodyPr/>
                  <a:lstStyle/>
                  <a:p>
                    <a:fld id="{111DD1E7-C65E-48A4-AF29-77C143A6925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A35A-4121-BCB0-4DB3667CF785}"/>
                </c:ext>
              </c:extLst>
            </c:dLbl>
            <c:dLbl>
              <c:idx val="30"/>
              <c:tx>
                <c:rich>
                  <a:bodyPr/>
                  <a:lstStyle/>
                  <a:p>
                    <a:fld id="{BC8ABA71-F525-419F-ACC3-8A33C3C9047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A35A-4121-BCB0-4DB3667CF785}"/>
                </c:ext>
              </c:extLst>
            </c:dLbl>
            <c:dLbl>
              <c:idx val="31"/>
              <c:tx>
                <c:rich>
                  <a:bodyPr/>
                  <a:lstStyle/>
                  <a:p>
                    <a:fld id="{0CB9F2CD-A684-4BCA-8214-33A9DE69C4B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A35A-4121-BCB0-4DB3667CF785}"/>
                </c:ext>
              </c:extLst>
            </c:dLbl>
            <c:dLbl>
              <c:idx val="32"/>
              <c:tx>
                <c:rich>
                  <a:bodyPr/>
                  <a:lstStyle/>
                  <a:p>
                    <a:fld id="{7B147BDF-1F43-439C-A955-171B71F51A5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A35A-4121-BCB0-4DB3667CF785}"/>
                </c:ext>
              </c:extLst>
            </c:dLbl>
            <c:dLbl>
              <c:idx val="33"/>
              <c:tx>
                <c:rich>
                  <a:bodyPr/>
                  <a:lstStyle/>
                  <a:p>
                    <a:fld id="{7DD99C84-DD3A-449A-8682-0110A007673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A35A-4121-BCB0-4DB3667CF785}"/>
                </c:ext>
              </c:extLst>
            </c:dLbl>
            <c:dLbl>
              <c:idx val="34"/>
              <c:tx>
                <c:rich>
                  <a:bodyPr/>
                  <a:lstStyle/>
                  <a:p>
                    <a:fld id="{293D1584-8FEC-451E-A48C-EBE5386A62B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A35A-4121-BCB0-4DB3667CF785}"/>
                </c:ext>
              </c:extLst>
            </c:dLbl>
            <c:dLbl>
              <c:idx val="35"/>
              <c:tx>
                <c:rich>
                  <a:bodyPr/>
                  <a:lstStyle/>
                  <a:p>
                    <a:fld id="{D27361FC-3F37-4F13-9348-84BE7EF0A35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A35A-4121-BCB0-4DB3667CF785}"/>
                </c:ext>
              </c:extLst>
            </c:dLbl>
            <c:dLbl>
              <c:idx val="36"/>
              <c:tx>
                <c:rich>
                  <a:bodyPr/>
                  <a:lstStyle/>
                  <a:p>
                    <a:fld id="{98FA0EC0-6646-4717-917F-30DA130CC94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A35A-4121-BCB0-4DB3667CF785}"/>
                </c:ext>
              </c:extLst>
            </c:dLbl>
            <c:dLbl>
              <c:idx val="37"/>
              <c:tx>
                <c:rich>
                  <a:bodyPr/>
                  <a:lstStyle/>
                  <a:p>
                    <a:fld id="{24D73FE9-A4EC-4526-BA6D-D715A646039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A35A-4121-BCB0-4DB3667CF785}"/>
                </c:ext>
              </c:extLst>
            </c:dLbl>
            <c:dLbl>
              <c:idx val="38"/>
              <c:tx>
                <c:rich>
                  <a:bodyPr/>
                  <a:lstStyle/>
                  <a:p>
                    <a:fld id="{1B91B5B8-8E12-4C1F-AB45-FE44B818AD3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A35A-4121-BCB0-4DB3667CF785}"/>
                </c:ext>
              </c:extLst>
            </c:dLbl>
            <c:dLbl>
              <c:idx val="39"/>
              <c:tx>
                <c:rich>
                  <a:bodyPr/>
                  <a:lstStyle/>
                  <a:p>
                    <a:fld id="{9FC6A574-25FA-428D-B58F-78EB60D1649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A35A-4121-BCB0-4DB3667CF785}"/>
                </c:ext>
              </c:extLst>
            </c:dLbl>
            <c:dLbl>
              <c:idx val="40"/>
              <c:tx>
                <c:rich>
                  <a:bodyPr/>
                  <a:lstStyle/>
                  <a:p>
                    <a:fld id="{07848742-6695-4340-91B3-1B1BC85491D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A35A-4121-BCB0-4DB3667CF785}"/>
                </c:ext>
              </c:extLst>
            </c:dLbl>
            <c:dLbl>
              <c:idx val="41"/>
              <c:tx>
                <c:rich>
                  <a:bodyPr/>
                  <a:lstStyle/>
                  <a:p>
                    <a:fld id="{54A45FAD-722C-47F2-A294-E6758E04E16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B-A35A-4121-BCB0-4DB3667CF785}"/>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'Original Calendar'!$I$4:$I$45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'Original Calendar'!$J$4:$J$45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'Original Calendar'!$K$4:$K$45</c15:f>
                <c15:dlblRangeCache>
                  <c:ptCount val="42"/>
                  <c:pt idx="0">
                    <c:v>30</c:v>
                  </c:pt>
                  <c:pt idx="1">
                    <c:v>31</c:v>
                  </c:pt>
                  <c:pt idx="2">
                    <c:v>1</c:v>
                  </c:pt>
                  <c:pt idx="3">
                    <c:v>2</c:v>
                  </c:pt>
                  <c:pt idx="4">
                    <c:v>3</c:v>
                  </c:pt>
                  <c:pt idx="5">
                    <c:v>4</c:v>
                  </c:pt>
                  <c:pt idx="6">
                    <c:v>5</c:v>
                  </c:pt>
                  <c:pt idx="7">
                    <c:v>6</c:v>
                  </c:pt>
                  <c:pt idx="8">
                    <c:v>7</c:v>
                  </c:pt>
                  <c:pt idx="9">
                    <c:v>8</c:v>
                  </c:pt>
                  <c:pt idx="10">
                    <c:v>9</c:v>
                  </c:pt>
                  <c:pt idx="11">
                    <c:v>10</c:v>
                  </c:pt>
                  <c:pt idx="12">
                    <c:v>11</c:v>
                  </c:pt>
                  <c:pt idx="13">
                    <c:v>12</c:v>
                  </c:pt>
                  <c:pt idx="14">
                    <c:v>13</c:v>
                  </c:pt>
                  <c:pt idx="15">
                    <c:v>14</c:v>
                  </c:pt>
                  <c:pt idx="16">
                    <c:v>15</c:v>
                  </c:pt>
                  <c:pt idx="17">
                    <c:v>16</c:v>
                  </c:pt>
                  <c:pt idx="18">
                    <c:v>17</c:v>
                  </c:pt>
                  <c:pt idx="19">
                    <c:v>18</c:v>
                  </c:pt>
                  <c:pt idx="20">
                    <c:v>19</c:v>
                  </c:pt>
                  <c:pt idx="21">
                    <c:v>20</c:v>
                  </c:pt>
                  <c:pt idx="22">
                    <c:v>21</c:v>
                  </c:pt>
                  <c:pt idx="23">
                    <c:v>22</c:v>
                  </c:pt>
                  <c:pt idx="24">
                    <c:v>23</c:v>
                  </c:pt>
                  <c:pt idx="25">
                    <c:v>24</c:v>
                  </c:pt>
                  <c:pt idx="26">
                    <c:v>25</c:v>
                  </c:pt>
                  <c:pt idx="27">
                    <c:v>26</c:v>
                  </c:pt>
                  <c:pt idx="28">
                    <c:v>27</c:v>
                  </c:pt>
                  <c:pt idx="29">
                    <c:v>28</c:v>
                  </c:pt>
                  <c:pt idx="30">
                    <c:v>29</c:v>
                  </c:pt>
                  <c:pt idx="31">
                    <c:v>30</c:v>
                  </c:pt>
                  <c:pt idx="32">
                    <c:v>31</c:v>
                  </c:pt>
                  <c:pt idx="33">
                    <c:v>1</c:v>
                  </c:pt>
                  <c:pt idx="34">
                    <c:v>2</c:v>
                  </c:pt>
                  <c:pt idx="35">
                    <c:v>3</c:v>
                  </c:pt>
                  <c:pt idx="36">
                    <c:v>4</c:v>
                  </c:pt>
                  <c:pt idx="37">
                    <c:v>5</c:v>
                  </c:pt>
                  <c:pt idx="38">
                    <c:v>6</c:v>
                  </c:pt>
                  <c:pt idx="39">
                    <c:v>7</c:v>
                  </c:pt>
                  <c:pt idx="40">
                    <c:v>8</c:v>
                  </c:pt>
                  <c:pt idx="41">
                    <c:v>9</c:v>
                  </c:pt>
                </c15:dlblRangeCache>
              </c15:datalabelsRange>
            </c:ext>
            <c:ext xmlns:c16="http://schemas.microsoft.com/office/drawing/2014/chart" uri="{C3380CC4-5D6E-409C-BE32-E72D297353CC}">
              <c16:uniqueId val="{0000002C-A35A-4121-BCB0-4DB3667CF785}"/>
            </c:ext>
          </c:extLst>
        </c:ser>
        <c:ser>
          <c:idx val="1"/>
          <c:order val="1"/>
          <c:tx>
            <c:strRef>
              <c:f>'Original Calendar'!$M$2</c:f>
              <c:strCache>
                <c:ptCount val="1"/>
                <c:pt idx="0">
                  <c:v>Complete (color)</c:v>
                </c:pt>
              </c:strCache>
            </c:strRef>
          </c:tx>
          <c:spPr>
            <a:ln w="25400" cap="rnd">
              <a:noFill/>
              <a:round/>
            </a:ln>
            <a:effectLst/>
          </c:spPr>
          <c:marker>
            <c:symbol val="circle"/>
            <c:size val="19"/>
            <c:spPr>
              <a:solidFill>
                <a:srgbClr val="00B0F0"/>
              </a:solidFill>
              <a:ln w="9525">
                <a:noFill/>
              </a:ln>
              <a:effectLst/>
            </c:spPr>
          </c:marker>
          <c:xVal>
            <c:numRef>
              <c:f>'Original Calendar'!$M$4:$M$45</c:f>
              <c:numCache>
                <c:formatCode>General</c:formatCode>
                <c:ptCount val="42"/>
                <c:pt idx="0">
                  <c:v>1</c:v>
                </c:pt>
                <c:pt idx="1">
                  <c:v>2</c:v>
                </c:pt>
                <c:pt idx="2">
                  <c:v>#N/A</c:v>
                </c:pt>
                <c:pt idx="3">
                  <c:v>#N/A</c:v>
                </c:pt>
                <c:pt idx="4">
                  <c:v>#N/A</c:v>
                </c:pt>
                <c:pt idx="5">
                  <c:v>#N/A</c:v>
                </c:pt>
                <c:pt idx="6">
                  <c:v>#N/A</c:v>
                </c:pt>
                <c:pt idx="7">
                  <c:v>#N/A</c:v>
                </c:pt>
                <c:pt idx="8">
                  <c:v>#N/A</c:v>
                </c:pt>
                <c:pt idx="9">
                  <c:v>3</c:v>
                </c:pt>
                <c:pt idx="10">
                  <c:v>4</c:v>
                </c:pt>
                <c:pt idx="11">
                  <c:v>5</c:v>
                </c:pt>
                <c:pt idx="12">
                  <c:v>6</c:v>
                </c:pt>
                <c:pt idx="13">
                  <c:v>7</c:v>
                </c:pt>
                <c:pt idx="14">
                  <c:v>1</c:v>
                </c:pt>
                <c:pt idx="15">
                  <c:v>#N/A</c:v>
                </c:pt>
                <c:pt idx="16">
                  <c:v>3</c:v>
                </c:pt>
                <c:pt idx="17">
                  <c:v>4</c:v>
                </c:pt>
                <c:pt idx="18">
                  <c:v>5</c:v>
                </c:pt>
                <c:pt idx="19">
                  <c:v>6</c:v>
                </c:pt>
                <c:pt idx="20">
                  <c:v>7</c:v>
                </c:pt>
                <c:pt idx="21">
                  <c:v>1</c:v>
                </c:pt>
                <c:pt idx="22">
                  <c:v>2</c:v>
                </c:pt>
                <c:pt idx="23">
                  <c:v>3</c:v>
                </c:pt>
                <c:pt idx="24">
                  <c:v>#N/A</c:v>
                </c:pt>
                <c:pt idx="25">
                  <c:v>5</c:v>
                </c:pt>
                <c:pt idx="26">
                  <c:v>6</c:v>
                </c:pt>
                <c:pt idx="27">
                  <c:v>7</c:v>
                </c:pt>
                <c:pt idx="28">
                  <c:v>1</c:v>
                </c:pt>
                <c:pt idx="29">
                  <c:v>#N/A</c:v>
                </c:pt>
                <c:pt idx="30">
                  <c:v>#N/A</c:v>
                </c:pt>
                <c:pt idx="31">
                  <c:v>4</c:v>
                </c:pt>
                <c:pt idx="32">
                  <c:v>5</c:v>
                </c:pt>
                <c:pt idx="33">
                  <c:v>#N/A</c:v>
                </c:pt>
                <c:pt idx="34">
                  <c:v>#N/A</c:v>
                </c:pt>
                <c:pt idx="35">
                  <c:v>#N/A</c:v>
                </c:pt>
                <c:pt idx="36">
                  <c:v>#N/A</c:v>
                </c:pt>
                <c:pt idx="37">
                  <c:v>#N/A</c:v>
                </c:pt>
                <c:pt idx="38">
                  <c:v>#N/A</c:v>
                </c:pt>
                <c:pt idx="39">
                  <c:v>#N/A</c:v>
                </c:pt>
                <c:pt idx="40">
                  <c:v>#N/A</c:v>
                </c:pt>
                <c:pt idx="41">
                  <c:v>#N/A</c:v>
                </c:pt>
              </c:numCache>
            </c:numRef>
          </c:xVal>
          <c:yVal>
            <c:numRef>
              <c:f>'Original Calendar'!$N$4:$N$45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D-A35A-4121-BCB0-4DB3667CF785}"/>
            </c:ext>
          </c:extLst>
        </c:ser>
        <c:dLbls>
          <c:showLegendKey val="0"/>
          <c:showVal val="0"/>
          <c:showCatName val="0"/>
          <c:showSerName val="0"/>
          <c:showPercent val="0"/>
          <c:showBubbleSize val="0"/>
        </c:dLbls>
        <c:axId val="2094569183"/>
        <c:axId val="2094562463"/>
        <c:extLst/>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'Month Only'!$W$4</c:f>
          <c:strCache>
            <c:ptCount val="1"/>
            <c:pt idx="0">
              <c:v>July 2023</c:v>
            </c:pt>
          </c:strCache>
        </c:strRef>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3.7870827199954368E-2"/>
          <c:y val="0.24282691407760076"/>
          <c:w val="0.91624047713588097"/>
          <c:h val="0.73787666076624148"/>
        </c:manualLayout>
      </c:layout>
      <c:barChart>
        <c:barDir val="col"/>
        <c:grouping val="clustered"/>
        <c:varyColors val="0"/>
        <c:ser>
          <c:idx val="2"/>
          <c:order val="3"/>
          <c:tx>
            <c:strRef>
              <c:f>'Month Only'!$S$3</c:f>
              <c:strCache>
                <c:ptCount val="1"/>
                <c:pt idx="0">
                  <c:v>Day Label</c:v>
                </c:pt>
              </c:strCache>
            </c:strRef>
          </c:tx>
          <c:spPr>
            <a:solidFill>
              <a:schemeClr val="accent3"/>
            </a:solidFill>
            <a:ln>
              <a:noFill/>
            </a:ln>
            <a:effectLst/>
          </c:spPr>
          <c:invertIfNegative val="0"/>
          <c:cat>
            <c:strRef>
              <c:f>'Month Only'!$S$4:$S$10</c:f>
              <c:strCache>
                <c:ptCount val="7"/>
                <c:pt idx="0">
                  <c:v>S</c:v>
                </c:pt>
                <c:pt idx="1">
                  <c:v>M</c:v>
                </c:pt>
                <c:pt idx="2">
                  <c:v>T</c:v>
                </c:pt>
                <c:pt idx="3">
                  <c:v>W</c:v>
                </c:pt>
                <c:pt idx="4">
                  <c:v>T</c:v>
                </c:pt>
                <c:pt idx="5">
                  <c:v>F</c:v>
                </c:pt>
                <c:pt idx="6">
                  <c:v>S</c:v>
                </c:pt>
              </c:strCache>
            </c:strRef>
          </c:cat>
          <c:val>
            <c:numRef>
              <c:f>'Month Only'!$T$4:$T$10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2401-4A45-BDCC-F98801854CD4}"/>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'Month Only'!$H$2</c:f>
              <c:strCache>
                <c:ptCount val="1"/>
                <c:pt idx="0">
                  <c:v>Current Month</c:v>
                </c:pt>
              </c:strCache>
            </c:strRef>
          </c:tx>
          <c:spPr>
            <a:ln w="25400" cap="rnd">
              <a:noFill/>
              <a:round/>
            </a:ln>
            <a:effectLst/>
          </c:spPr>
          <c:marker>
            <c:symbol val="circle"/>
            <c:size val="18"/>
            <c:spPr>
              <a:solidFill>
                <a:schemeClr val="bg1">
                  <a:lumMod val="85000"/>
                </a:schemeClr>
              </a:solidFill>
              <a:ln w="9525">
                <a:noFill/>
              </a:ln>
              <a:effectLst/>
            </c:spPr>
          </c:marker>
          <c:dLbls>
            <c:dLbl>
              <c:idx val="0"/>
              <c:tx>
                <c:rich>
                  <a:bodyPr/>
                  <a:lstStyle/>
                  <a:p>
                    <a:fld id="{FC530A9D-C90F-453E-B25E-F64618EF34A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2401-4A45-BDCC-F98801854CD4}"/>
                </c:ext>
              </c:extLst>
            </c:dLbl>
            <c:dLbl>
              <c:idx val="1"/>
              <c:tx>
                <c:rich>
                  <a:bodyPr/>
                  <a:lstStyle/>
                  <a:p>
                    <a:fld id="{C509543E-9B7F-4E7C-BF3F-1F40BBC6775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2401-4A45-BDCC-F98801854CD4}"/>
                </c:ext>
              </c:extLst>
            </c:dLbl>
            <c:dLbl>
              <c:idx val="2"/>
              <c:tx>
                <c:rich>
                  <a:bodyPr/>
                  <a:lstStyle/>
                  <a:p>
                    <a:fld id="{C391296A-871C-44CD-B46F-B91F4FD5172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2401-4A45-BDCC-F98801854CD4}"/>
                </c:ext>
              </c:extLst>
            </c:dLbl>
            <c:dLbl>
              <c:idx val="3"/>
              <c:tx>
                <c:rich>
                  <a:bodyPr/>
                  <a:lstStyle/>
                  <a:p>
                    <a:fld id="{845BF815-EAE3-4669-B798-7942372F408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2401-4A45-BDCC-F98801854CD4}"/>
                </c:ext>
              </c:extLst>
            </c:dLbl>
            <c:dLbl>
              <c:idx val="4"/>
              <c:tx>
                <c:rich>
                  <a:bodyPr/>
                  <a:lstStyle/>
                  <a:p>
                    <a:fld id="{FBFC6426-3EE2-4B26-A684-341C1F506CB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2401-4A45-BDCC-F98801854CD4}"/>
                </c:ext>
              </c:extLst>
            </c:dLbl>
            <c:dLbl>
              <c:idx val="5"/>
              <c:tx>
                <c:rich>
                  <a:bodyPr/>
                  <a:lstStyle/>
                  <a:p>
                    <a:fld id="{97565BDB-7369-4DEB-94BC-115602937F2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2401-4A45-BDCC-F98801854CD4}"/>
                </c:ext>
              </c:extLst>
            </c:dLbl>
            <c:dLbl>
              <c:idx val="6"/>
              <c:tx>
                <c:rich>
                  <a:bodyPr/>
                  <a:lstStyle/>
                  <a:p>
                    <a:fld id="{0F013EF8-3DF4-4A0D-92F4-EB9723D983E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2401-4A45-BDCC-F98801854CD4}"/>
                </c:ext>
              </c:extLst>
            </c:dLbl>
            <c:dLbl>
              <c:idx val="7"/>
              <c:tx>
                <c:rich>
                  <a:bodyPr/>
                  <a:lstStyle/>
                  <a:p>
                    <a:fld id="{9031C031-ED91-4CE7-8F99-F0519A904DF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2401-4A45-BDCC-F98801854CD4}"/>
                </c:ext>
              </c:extLst>
            </c:dLbl>
            <c:dLbl>
              <c:idx val="8"/>
              <c:tx>
                <c:rich>
                  <a:bodyPr/>
                  <a:lstStyle/>
                  <a:p>
                    <a:fld id="{F860B67E-E90A-4C6F-AD2D-A1B4B900ED6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2401-4A45-BDCC-F98801854CD4}"/>
                </c:ext>
              </c:extLst>
            </c:dLbl>
            <c:dLbl>
              <c:idx val="9"/>
              <c:tx>
                <c:rich>
                  <a:bodyPr/>
                  <a:lstStyle/>
                  <a:p>
                    <a:fld id="{483E960F-561B-4311-B8E2-778882490FB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2401-4A45-BDCC-F98801854CD4}"/>
                </c:ext>
              </c:extLst>
            </c:dLbl>
            <c:dLbl>
              <c:idx val="10"/>
              <c:tx>
                <c:rich>
                  <a:bodyPr/>
                  <a:lstStyle/>
                  <a:p>
                    <a:fld id="{F679D87E-82B4-4557-B9F9-AED64C2C7E9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2401-4A45-BDCC-F98801854CD4}"/>
                </c:ext>
              </c:extLst>
            </c:dLbl>
            <c:dLbl>
              <c:idx val="11"/>
              <c:tx>
                <c:rich>
                  <a:bodyPr/>
                  <a:lstStyle/>
                  <a:p>
                    <a:fld id="{B3A0971F-7046-4265-8C65-35BAD6741EB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2401-4A45-BDCC-F98801854CD4}"/>
                </c:ext>
              </c:extLst>
            </c:dLbl>
            <c:dLbl>
              <c:idx val="12"/>
              <c:tx>
                <c:rich>
                  <a:bodyPr/>
                  <a:lstStyle/>
                  <a:p>
                    <a:fld id="{46956F8E-18B3-46EC-A77C-2E8CBF558F3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2401-4A45-BDCC-F98801854CD4}"/>
                </c:ext>
              </c:extLst>
            </c:dLbl>
            <c:dLbl>
              <c:idx val="13"/>
              <c:tx>
                <c:rich>
                  <a:bodyPr/>
                  <a:lstStyle/>
                  <a:p>
                    <a:fld id="{C32BF22C-2841-4001-9CC1-5992832A9E7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2401-4A45-BDCC-F98801854CD4}"/>
                </c:ext>
              </c:extLst>
            </c:dLbl>
            <c:dLbl>
              <c:idx val="14"/>
              <c:tx>
                <c:rich>
                  <a:bodyPr/>
                  <a:lstStyle/>
                  <a:p>
                    <a:fld id="{02C80D87-4259-40DF-A1A9-7CC478ACF85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2401-4A45-BDCC-F98801854CD4}"/>
                </c:ext>
              </c:extLst>
            </c:dLbl>
            <c:dLbl>
              <c:idx val="15"/>
              <c:tx>
                <c:rich>
                  <a:bodyPr/>
                  <a:lstStyle/>
                  <a:p>
                    <a:fld id="{6E9DDEB8-B658-42A7-92DF-7769AE0EDB7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2401-4A45-BDCC-F98801854CD4}"/>
                </c:ext>
              </c:extLst>
            </c:dLbl>
            <c:dLbl>
              <c:idx val="16"/>
              <c:tx>
                <c:rich>
                  <a:bodyPr/>
                  <a:lstStyle/>
                  <a:p>
                    <a:fld id="{D6EED717-BE8B-49D8-A54C-F9116137299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2401-4A45-BDCC-F98801854CD4}"/>
                </c:ext>
              </c:extLst>
            </c:dLbl>
            <c:dLbl>
              <c:idx val="17"/>
              <c:tx>
                <c:rich>
                  <a:bodyPr/>
                  <a:lstStyle/>
                  <a:p>
                    <a:fld id="{CAA7A7ED-6D76-4A67-8E81-0FD6CF09EFA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2401-4A45-BDCC-F98801854CD4}"/>
                </c:ext>
              </c:extLst>
            </c:dLbl>
            <c:dLbl>
              <c:idx val="18"/>
              <c:tx>
                <c:rich>
                  <a:bodyPr/>
                  <a:lstStyle/>
                  <a:p>
                    <a:fld id="{4E25E2D9-50DF-4E1A-B3BA-E1E5D4DD24C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2401-4A45-BDCC-F98801854CD4}"/>
                </c:ext>
              </c:extLst>
            </c:dLbl>
            <c:dLbl>
              <c:idx val="19"/>
              <c:tx>
                <c:rich>
                  <a:bodyPr/>
                  <a:lstStyle/>
                  <a:p>
                    <a:fld id="{9AE45BB7-F810-4D5B-939F-9D75C461317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2401-4A45-BDCC-F98801854CD4}"/>
                </c:ext>
              </c:extLst>
            </c:dLbl>
            <c:dLbl>
              <c:idx val="20"/>
              <c:tx>
                <c:rich>
                  <a:bodyPr/>
                  <a:lstStyle/>
                  <a:p>
                    <a:fld id="{FB34A181-5C37-441F-A559-DE80BF56B2A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2401-4A45-BDCC-F98801854CD4}"/>
                </c:ext>
              </c:extLst>
            </c:dLbl>
            <c:dLbl>
              <c:idx val="21"/>
              <c:tx>
                <c:rich>
                  <a:bodyPr/>
                  <a:lstStyle/>
                  <a:p>
                    <a:fld id="{F37C1C35-1CE5-457B-B527-353D311B8E6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2401-4A45-BDCC-F98801854CD4}"/>
                </c:ext>
              </c:extLst>
            </c:dLbl>
            <c:dLbl>
              <c:idx val="22"/>
              <c:tx>
                <c:rich>
                  <a:bodyPr/>
                  <a:lstStyle/>
                  <a:p>
                    <a:fld id="{D267D417-6BF8-42D4-9BE2-390E95FF96D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2401-4A45-BDCC-F98801854CD4}"/>
                </c:ext>
              </c:extLst>
            </c:dLbl>
            <c:dLbl>
              <c:idx val="23"/>
              <c:tx>
                <c:rich>
                  <a:bodyPr/>
                  <a:lstStyle/>
                  <a:p>
                    <a:fld id="{E68423C1-2BCF-47A1-BA38-54ACD14FAC6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2401-4A45-BDCC-F98801854CD4}"/>
                </c:ext>
              </c:extLst>
            </c:dLbl>
            <c:dLbl>
              <c:idx val="24"/>
              <c:tx>
                <c:rich>
                  <a:bodyPr/>
                  <a:lstStyle/>
                  <a:p>
                    <a:fld id="{08571BE0-6F68-4B48-BF7F-7684193148B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2401-4A45-BDCC-F98801854CD4}"/>
                </c:ext>
              </c:extLst>
            </c:dLbl>
            <c:dLbl>
              <c:idx val="25"/>
              <c:tx>
                <c:rich>
                  <a:bodyPr/>
                  <a:lstStyle/>
                  <a:p>
                    <a:fld id="{1533A8FA-37A6-4689-A184-9E614B2C8E8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2401-4A45-BDCC-F98801854CD4}"/>
                </c:ext>
              </c:extLst>
            </c:dLbl>
            <c:dLbl>
              <c:idx val="26"/>
              <c:tx>
                <c:rich>
                  <a:bodyPr/>
                  <a:lstStyle/>
                  <a:p>
                    <a:fld id="{AF1E4258-E223-4C52-95E5-625E04AEDC1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2401-4A45-BDCC-F98801854CD4}"/>
                </c:ext>
              </c:extLst>
            </c:dLbl>
            <c:dLbl>
              <c:idx val="27"/>
              <c:tx>
                <c:rich>
                  <a:bodyPr/>
                  <a:lstStyle/>
                  <a:p>
                    <a:fld id="{32AACDF7-B3E7-49A3-9888-D7BC07584BC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2401-4A45-BDCC-F98801854CD4}"/>
                </c:ext>
              </c:extLst>
            </c:dLbl>
            <c:dLbl>
              <c:idx val="28"/>
              <c:tx>
                <c:rich>
                  <a:bodyPr/>
                  <a:lstStyle/>
                  <a:p>
                    <a:fld id="{9FFA6083-B440-432C-A2F7-9F296F9ED54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2401-4A45-BDCC-F98801854CD4}"/>
                </c:ext>
              </c:extLst>
            </c:dLbl>
            <c:dLbl>
              <c:idx val="29"/>
              <c:tx>
                <c:rich>
                  <a:bodyPr/>
                  <a:lstStyle/>
                  <a:p>
                    <a:fld id="{BCD6C3C2-26B6-4D6E-97B5-E70D160C093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2401-4A45-BDCC-F98801854CD4}"/>
                </c:ext>
              </c:extLst>
            </c:dLbl>
            <c:dLbl>
              <c:idx val="30"/>
              <c:tx>
                <c:rich>
                  <a:bodyPr/>
                  <a:lstStyle/>
                  <a:p>
                    <a:fld id="{49423260-C21D-47B0-9EFD-01E91B95D3E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2401-4A45-BDCC-F98801854CD4}"/>
                </c:ext>
              </c:extLst>
            </c:dLbl>
            <c:dLbl>
              <c:idx val="31"/>
              <c:tx>
                <c:rich>
                  <a:bodyPr/>
                  <a:lstStyle/>
                  <a:p>
                    <a:fld id="{4D73E07C-2CDB-4DB1-A6CB-96210E413EB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2401-4A45-BDCC-F98801854CD4}"/>
                </c:ext>
              </c:extLst>
            </c:dLbl>
            <c:dLbl>
              <c:idx val="32"/>
              <c:tx>
                <c:rich>
                  <a:bodyPr/>
                  <a:lstStyle/>
                  <a:p>
                    <a:fld id="{41F67D0D-4D9C-4545-820B-094852BBE40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2401-4A45-BDCC-F98801854CD4}"/>
                </c:ext>
              </c:extLst>
            </c:dLbl>
            <c:dLbl>
              <c:idx val="33"/>
              <c:tx>
                <c:rich>
                  <a:bodyPr/>
                  <a:lstStyle/>
                  <a:p>
                    <a:fld id="{C3C3D45B-6EB5-48D8-809E-D5A6914140C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2401-4A45-BDCC-F98801854CD4}"/>
                </c:ext>
              </c:extLst>
            </c:dLbl>
            <c:dLbl>
              <c:idx val="34"/>
              <c:tx>
                <c:rich>
                  <a:bodyPr/>
                  <a:lstStyle/>
                  <a:p>
                    <a:fld id="{AD01F1ED-509B-424C-88D3-73949648B7F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2401-4A45-BDCC-F98801854CD4}"/>
                </c:ext>
              </c:extLst>
            </c:dLbl>
            <c:dLbl>
              <c:idx val="35"/>
              <c:tx>
                <c:rich>
                  <a:bodyPr/>
                  <a:lstStyle/>
                  <a:p>
                    <a:fld id="{9ED76688-7738-4E62-8D95-9071F14D860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2401-4A45-BDCC-F98801854CD4}"/>
                </c:ext>
              </c:extLst>
            </c:dLbl>
            <c:dLbl>
              <c:idx val="36"/>
              <c:tx>
                <c:rich>
                  <a:bodyPr/>
                  <a:lstStyle/>
                  <a:p>
                    <a:fld id="{A271068E-F3DD-48EE-AD35-6DBAA1909AD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2401-4A45-BDCC-F98801854CD4}"/>
                </c:ext>
              </c:extLst>
            </c:dLbl>
            <c:dLbl>
              <c:idx val="37"/>
              <c:tx>
                <c:rich>
                  <a:bodyPr/>
                  <a:lstStyle/>
                  <a:p>
                    <a:fld id="{4BEB016D-F6C8-41B1-AEF0-3E6DF2D13E2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2401-4A45-BDCC-F98801854CD4}"/>
                </c:ext>
              </c:extLst>
            </c:dLbl>
            <c:dLbl>
              <c:idx val="38"/>
              <c:tx>
                <c:rich>
                  <a:bodyPr/>
                  <a:lstStyle/>
                  <a:p>
                    <a:fld id="{8C2C59CB-D741-40DA-814E-F0A33540D91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2401-4A45-BDCC-F98801854CD4}"/>
                </c:ext>
              </c:extLst>
            </c:dLbl>
            <c:dLbl>
              <c:idx val="39"/>
              <c:tx>
                <c:rich>
                  <a:bodyPr/>
                  <a:lstStyle/>
                  <a:p>
                    <a:fld id="{27744F19-5F6A-4A31-BB05-D2ADE1F43A5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2401-4A45-BDCC-F98801854CD4}"/>
                </c:ext>
              </c:extLst>
            </c:dLbl>
            <c:dLbl>
              <c:idx val="40"/>
              <c:tx>
                <c:rich>
                  <a:bodyPr/>
                  <a:lstStyle/>
                  <a:p>
                    <a:fld id="{B5410769-98FB-4D1B-B498-602D40301AD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2401-4A45-BDCC-F98801854CD4}"/>
                </c:ext>
              </c:extLst>
            </c:dLbl>
            <c:dLbl>
              <c:idx val="41"/>
              <c:tx>
                <c:rich>
                  <a:bodyPr/>
                  <a:lstStyle/>
                  <a:p>
                    <a:fld id="{5BF70BA9-D230-4BC1-A9EA-A8EE5A09FB1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2401-4A45-BDCC-F98801854CD4}"/>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'Month Only'!$I$4:$I$45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'Month Only'!$J$4:$J$45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'Month Only'!$K$4:$K$45</c15:f>
                <c15:dlblRangeCache>
                  <c:ptCount val="42"/>
                  <c:pt idx="0">
                    <c:v>25</c:v>
                  </c:pt>
                  <c:pt idx="1">
                    <c:v>26</c:v>
                  </c:pt>
                  <c:pt idx="2">
                    <c:v>27</c:v>
                  </c:pt>
                  <c:pt idx="3">
                    <c:v>28</c:v>
                  </c:pt>
                  <c:pt idx="4">
                    <c:v>29</c:v>
                  </c:pt>
                  <c:pt idx="5">
                    <c:v>30</c:v>
                  </c:pt>
                  <c:pt idx="6">
                    <c:v>1</c:v>
                  </c:pt>
                  <c:pt idx="7">
                    <c:v>2</c:v>
                  </c:pt>
                  <c:pt idx="8">
                    <c:v>3</c:v>
                  </c:pt>
                  <c:pt idx="9">
                    <c:v>4</c:v>
                  </c:pt>
                  <c:pt idx="10">
                    <c:v>5</c:v>
                  </c:pt>
                  <c:pt idx="11">
                    <c:v>6</c:v>
                  </c:pt>
                  <c:pt idx="12">
                    <c:v>7</c:v>
                  </c:pt>
                  <c:pt idx="13">
                    <c:v>8</c:v>
                  </c:pt>
                  <c:pt idx="14">
                    <c:v>9</c:v>
                  </c:pt>
                  <c:pt idx="15">
                    <c:v>10</c:v>
                  </c:pt>
                  <c:pt idx="16">
                    <c:v>11</c:v>
                  </c:pt>
                  <c:pt idx="17">
                    <c:v>12</c:v>
                  </c:pt>
                  <c:pt idx="18">
                    <c:v>13</c:v>
                  </c:pt>
                  <c:pt idx="19">
                    <c:v>14</c:v>
                  </c:pt>
                  <c:pt idx="20">
                    <c:v>15</c:v>
                  </c:pt>
                  <c:pt idx="21">
                    <c:v>16</c:v>
                  </c:pt>
                  <c:pt idx="22">
                    <c:v>17</c:v>
                  </c:pt>
                  <c:pt idx="23">
                    <c:v>18</c:v>
                  </c:pt>
                  <c:pt idx="24">
                    <c:v>19</c:v>
                  </c:pt>
                  <c:pt idx="25">
                    <c:v>20</c:v>
                  </c:pt>
                  <c:pt idx="26">
                    <c:v>21</c:v>
                  </c:pt>
                  <c:pt idx="27">
                    <c:v>22</c:v>
                  </c:pt>
                  <c:pt idx="28">
                    <c:v>23</c:v>
                  </c:pt>
                  <c:pt idx="29">
                    <c:v>24</c:v>
                  </c:pt>
                  <c:pt idx="30">
                    <c:v>25</c:v>
                  </c:pt>
                  <c:pt idx="31">
                    <c:v>26</c:v>
                  </c:pt>
                  <c:pt idx="32">
                    <c:v>27</c:v>
                  </c:pt>
                  <c:pt idx="33">
                    <c:v>28</c:v>
                  </c:pt>
                  <c:pt idx="34">
                    <c:v>29</c:v>
                  </c:pt>
                  <c:pt idx="35">
                    <c:v>30</c:v>
                  </c:pt>
                  <c:pt idx="36">
                    <c:v>31</c:v>
                  </c:pt>
                  <c:pt idx="37">
                    <c:v>1</c:v>
                  </c:pt>
                  <c:pt idx="38">
                    <c:v>2</c:v>
                  </c:pt>
                  <c:pt idx="39">
                    <c:v>3</c:v>
                  </c:pt>
                  <c:pt idx="40">
                    <c:v>4</c:v>
                  </c:pt>
                  <c:pt idx="41">
                    <c:v>5</c:v>
                  </c:pt>
                </c15:dlblRangeCache>
              </c15:datalabelsRange>
            </c:ext>
            <c:ext xmlns:c16="http://schemas.microsoft.com/office/drawing/2014/chart" uri="{C3380CC4-5D6E-409C-BE32-E72D297353CC}">
              <c16:uniqueId val="{0000002B-2401-4A45-BDCC-F98801854CD4}"/>
            </c:ext>
          </c:extLst>
        </c:ser>
        <c:ser>
          <c:idx val="1"/>
          <c:order val="1"/>
          <c:tx>
            <c:strRef>
              <c:f>'Month Only'!$P$2</c:f>
              <c:strCache>
                <c:ptCount val="1"/>
                <c:pt idx="0">
                  <c:v>Complete (color)</c:v>
                </c:pt>
              </c:strCache>
            </c:strRef>
          </c:tx>
          <c:spPr>
            <a:ln w="25400" cap="rnd">
              <a:noFill/>
              <a:round/>
            </a:ln>
            <a:effectLst/>
          </c:spPr>
          <c:marker>
            <c:symbol val="circle"/>
            <c:size val="19"/>
            <c:spPr>
              <a:solidFill>
                <a:srgbClr val="00B0F0"/>
              </a:solidFill>
              <a:ln w="9525">
                <a:noFill/>
              </a:ln>
              <a:effectLst/>
            </c:spPr>
          </c:marker>
          <c:xVal>
            <c:numRef>
              <c:f>'Month Only'!$P$4:$P$45</c:f>
              <c:numCache>
                <c:formatCode>General</c:formatCode>
                <c:ptCount val="42"/>
                <c:pt idx="0">
                  <c:v>#N/A</c:v>
                </c:pt>
                <c:pt idx="1">
                  <c:v>#N/A</c:v>
                </c:pt>
                <c:pt idx="2">
                  <c:v>3</c:v>
                </c:pt>
                <c:pt idx="3">
                  <c:v>4</c:v>
                </c:pt>
                <c:pt idx="4">
                  <c:v>5</c:v>
                </c:pt>
                <c:pt idx="5">
                  <c:v>#N/A</c:v>
                </c:pt>
                <c:pt idx="6">
                  <c:v>7</c:v>
                </c:pt>
                <c:pt idx="7">
                  <c:v>1</c:v>
                </c:pt>
                <c:pt idx="8">
                  <c:v>2</c:v>
                </c:pt>
                <c:pt idx="9">
                  <c:v>#N/A</c:v>
                </c:pt>
                <c:pt idx="10">
                  <c:v>4</c:v>
                </c:pt>
                <c:pt idx="11">
                  <c:v>5</c:v>
                </c:pt>
                <c:pt idx="12">
                  <c:v>6</c:v>
                </c:pt>
                <c:pt idx="13">
                  <c:v>7</c:v>
                </c:pt>
                <c:pt idx="14">
                  <c:v>1</c:v>
                </c:pt>
                <c:pt idx="15">
                  <c:v>2</c:v>
                </c:pt>
                <c:pt idx="16">
                  <c:v>#N/A</c:v>
                </c:pt>
                <c:pt idx="17">
                  <c:v>4</c:v>
                </c:pt>
                <c:pt idx="18">
                  <c:v>5</c:v>
                </c:pt>
                <c:pt idx="19">
                  <c:v>6</c:v>
                </c:pt>
                <c:pt idx="20">
                  <c:v>7</c:v>
                </c:pt>
                <c:pt idx="21">
                  <c:v>1</c:v>
                </c:pt>
                <c:pt idx="22">
                  <c:v>#N/A</c:v>
                </c:pt>
                <c:pt idx="23">
                  <c:v>3</c:v>
                </c:pt>
                <c:pt idx="24">
                  <c:v>4</c:v>
                </c:pt>
                <c:pt idx="25">
                  <c:v>5</c:v>
                </c:pt>
                <c:pt idx="26">
                  <c:v>6</c:v>
                </c:pt>
                <c:pt idx="27">
                  <c:v>7</c:v>
                </c:pt>
                <c:pt idx="28">
                  <c:v>#N/A</c:v>
                </c:pt>
                <c:pt idx="29">
                  <c:v>2</c:v>
                </c:pt>
                <c:pt idx="30">
                  <c:v>3</c:v>
                </c:pt>
                <c:pt idx="31">
                  <c:v>4</c:v>
                </c:pt>
                <c:pt idx="32">
                  <c:v>5</c:v>
                </c:pt>
                <c:pt idx="33">
                  <c:v>#N/A</c:v>
                </c:pt>
                <c:pt idx="34">
                  <c:v>7</c:v>
                </c:pt>
                <c:pt idx="35">
                  <c:v>1</c:v>
                </c:pt>
                <c:pt idx="36">
                  <c:v>2</c:v>
                </c:pt>
                <c:pt idx="37">
                  <c:v>3</c:v>
                </c:pt>
                <c:pt idx="38">
                  <c:v>4</c:v>
                </c:pt>
                <c:pt idx="39">
                  <c:v>5</c:v>
                </c:pt>
                <c:pt idx="40">
                  <c:v>6</c:v>
                </c:pt>
                <c:pt idx="41">
                  <c:v>#N/A</c:v>
                </c:pt>
              </c:numCache>
            </c:numRef>
          </c:xVal>
          <c:yVal>
            <c:numRef>
              <c:f>'Month Only'!$Q$4:$Q$45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2401-4A45-BDCC-F98801854CD4}"/>
            </c:ext>
          </c:extLst>
        </c:ser>
        <c:ser>
          <c:idx val="3"/>
          <c:order val="2"/>
          <c:tx>
            <c:strRef>
              <c:f>'Month Only'!$M$2</c:f>
              <c:strCache>
                <c:ptCount val="1"/>
                <c:pt idx="0">
                  <c:v>Prev/Next Month</c:v>
                </c:pt>
              </c:strCache>
            </c:strRef>
          </c:tx>
          <c:spPr>
            <a:ln w="25400" cap="rnd">
              <a:noFill/>
              <a:round/>
            </a:ln>
            <a:effectLst/>
          </c:spPr>
          <c:marker>
            <c:symbol val="circle"/>
            <c:size val="21"/>
            <c:spPr>
              <a:solidFill>
                <a:schemeClr val="bg1"/>
              </a:solidFill>
              <a:ln w="9525">
                <a:noFill/>
              </a:ln>
              <a:effectLst/>
            </c:spPr>
          </c:marker>
          <c:xVal>
            <c:numRef>
              <c:f>'Month Only'!$M$4:$M$45</c:f>
              <c:numCache>
                <c:formatCode>d</c:formatCode>
                <c:ptCount val="42"/>
                <c:pt idx="0">
                  <c:v>1</c:v>
                </c:pt>
                <c:pt idx="1">
                  <c:v>2</c:v>
                </c:pt>
                <c:pt idx="2">
                  <c:v>3</c:v>
                </c:pt>
                <c:pt idx="3">
                  <c:v>4</c:v>
                </c:pt>
                <c:pt idx="4">
                  <c:v>5</c:v>
                </c:pt>
                <c:pt idx="5">
                  <c:v>6</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3</c:v>
                </c:pt>
                <c:pt idx="38">
                  <c:v>4</c:v>
                </c:pt>
                <c:pt idx="39">
                  <c:v>5</c:v>
                </c:pt>
                <c:pt idx="40">
                  <c:v>6</c:v>
                </c:pt>
                <c:pt idx="41">
                  <c:v>7</c:v>
                </c:pt>
              </c:numCache>
            </c:numRef>
          </c:xVal>
          <c:yVal>
            <c:numRef>
              <c:f>'Month Only'!$N$4:$N$45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D-2401-4A45-BDCC-F98801854CD4}"/>
            </c:ext>
          </c:extLst>
        </c:ser>
        <c:dLbls>
          <c:showLegendKey val="0"/>
          <c:showVal val="0"/>
          <c:showCatName val="0"/>
          <c:showSerName val="0"/>
          <c:showPercent val="0"/>
          <c:showBubbleSize val="0"/>
        </c:dLbls>
        <c:axId val="2094569183"/>
        <c:axId val="2094562463"/>
        <c:extLst/>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'Full Calendar'!$Z$4</c:f>
          <c:strCache>
            <c:ptCount val="1"/>
            <c:pt idx="0">
              <c:v>July 2023</c:v>
            </c:pt>
          </c:strCache>
        </c:strRef>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3.7870827199954368E-2"/>
          <c:y val="0.24282691407760076"/>
          <c:w val="0.91624047713588097"/>
          <c:h val="0.73787666076624148"/>
        </c:manualLayout>
      </c:layout>
      <c:barChart>
        <c:barDir val="col"/>
        <c:grouping val="clustered"/>
        <c:varyColors val="0"/>
        <c:ser>
          <c:idx val="2"/>
          <c:order val="3"/>
          <c:tx>
            <c:strRef>
              <c:f>'Full Calendar'!$V$3</c:f>
              <c:strCache>
                <c:ptCount val="1"/>
                <c:pt idx="0">
                  <c:v>Day Label</c:v>
                </c:pt>
              </c:strCache>
            </c:strRef>
          </c:tx>
          <c:spPr>
            <a:solidFill>
              <a:schemeClr val="accent3"/>
            </a:solidFill>
            <a:ln>
              <a:noFill/>
            </a:ln>
            <a:effectLst/>
          </c:spPr>
          <c:invertIfNegative val="0"/>
          <c:cat>
            <c:strRef>
              <c:f>'Full Calendar'!$V$4:$V$10</c:f>
              <c:strCache>
                <c:ptCount val="7"/>
                <c:pt idx="0">
                  <c:v>S</c:v>
                </c:pt>
                <c:pt idx="1">
                  <c:v>M</c:v>
                </c:pt>
                <c:pt idx="2">
                  <c:v>T</c:v>
                </c:pt>
                <c:pt idx="3">
                  <c:v>W</c:v>
                </c:pt>
                <c:pt idx="4">
                  <c:v>T</c:v>
                </c:pt>
                <c:pt idx="5">
                  <c:v>F</c:v>
                </c:pt>
                <c:pt idx="6">
                  <c:v>S</c:v>
                </c:pt>
              </c:strCache>
            </c:strRef>
          </c:cat>
          <c:val>
            <c:numRef>
              <c:f>'Full Calendar'!$W$4:$W$10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DF57-4D00-9962-9EC3A3B47B0C}"/>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'Full Calendar'!$H$2</c:f>
              <c:strCache>
                <c:ptCount val="1"/>
                <c:pt idx="0">
                  <c:v>Current Month</c:v>
                </c:pt>
              </c:strCache>
            </c:strRef>
          </c:tx>
          <c:spPr>
            <a:ln w="25400" cap="rnd">
              <a:noFill/>
              <a:round/>
            </a:ln>
            <a:effectLst/>
          </c:spPr>
          <c:marker>
            <c:symbol val="none"/>
          </c:marker>
          <c:dLbls>
            <c:dLbl>
              <c:idx val="0"/>
              <c:tx>
                <c:rich>
                  <a:bodyPr/>
                  <a:lstStyle/>
                  <a:p>
                    <a:fld id="{D7F84567-D4AF-4422-AC74-CFE40BD8912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DF57-4D00-9962-9EC3A3B47B0C}"/>
                </c:ext>
              </c:extLst>
            </c:dLbl>
            <c:dLbl>
              <c:idx val="1"/>
              <c:tx>
                <c:rich>
                  <a:bodyPr/>
                  <a:lstStyle/>
                  <a:p>
                    <a:fld id="{B745957B-5892-44AB-B40B-A91EB01E5DE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DF57-4D00-9962-9EC3A3B47B0C}"/>
                </c:ext>
              </c:extLst>
            </c:dLbl>
            <c:dLbl>
              <c:idx val="2"/>
              <c:tx>
                <c:rich>
                  <a:bodyPr/>
                  <a:lstStyle/>
                  <a:p>
                    <a:fld id="{E6F6A0DE-CECC-4270-B5AD-824D62C7DF4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DF57-4D00-9962-9EC3A3B47B0C}"/>
                </c:ext>
              </c:extLst>
            </c:dLbl>
            <c:dLbl>
              <c:idx val="3"/>
              <c:tx>
                <c:rich>
                  <a:bodyPr/>
                  <a:lstStyle/>
                  <a:p>
                    <a:fld id="{58349776-4E29-4AB6-B930-5F8159F7D39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DF57-4D00-9962-9EC3A3B47B0C}"/>
                </c:ext>
              </c:extLst>
            </c:dLbl>
            <c:dLbl>
              <c:idx val="4"/>
              <c:tx>
                <c:rich>
                  <a:bodyPr/>
                  <a:lstStyle/>
                  <a:p>
                    <a:fld id="{29F8407F-F6BB-45D0-BDE6-E762F233E24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DF57-4D00-9962-9EC3A3B47B0C}"/>
                </c:ext>
              </c:extLst>
            </c:dLbl>
            <c:dLbl>
              <c:idx val="5"/>
              <c:tx>
                <c:rich>
                  <a:bodyPr/>
                  <a:lstStyle/>
                  <a:p>
                    <a:fld id="{ABA2067E-7822-4098-B2EC-C97F5FADF29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DF57-4D00-9962-9EC3A3B47B0C}"/>
                </c:ext>
              </c:extLst>
            </c:dLbl>
            <c:dLbl>
              <c:idx val="6"/>
              <c:tx>
                <c:rich>
                  <a:bodyPr/>
                  <a:lstStyle/>
                  <a:p>
                    <a:fld id="{9B3C5473-B1A7-4D51-BAAC-DC87A965465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DF57-4D00-9962-9EC3A3B47B0C}"/>
                </c:ext>
              </c:extLst>
            </c:dLbl>
            <c:dLbl>
              <c:idx val="7"/>
              <c:tx>
                <c:rich>
                  <a:bodyPr/>
                  <a:lstStyle/>
                  <a:p>
                    <a:fld id="{C4F0F5E4-B4E2-4511-8126-69C5D197498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DF57-4D00-9962-9EC3A3B47B0C}"/>
                </c:ext>
              </c:extLst>
            </c:dLbl>
            <c:dLbl>
              <c:idx val="8"/>
              <c:tx>
                <c:rich>
                  <a:bodyPr/>
                  <a:lstStyle/>
                  <a:p>
                    <a:fld id="{D6743DAC-4095-4FE7-BA89-EB737D7CB20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DF57-4D00-9962-9EC3A3B47B0C}"/>
                </c:ext>
              </c:extLst>
            </c:dLbl>
            <c:dLbl>
              <c:idx val="9"/>
              <c:tx>
                <c:rich>
                  <a:bodyPr/>
                  <a:lstStyle/>
                  <a:p>
                    <a:fld id="{34E738FF-E6A8-4C83-9726-0944995DF01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DF57-4D00-9962-9EC3A3B47B0C}"/>
                </c:ext>
              </c:extLst>
            </c:dLbl>
            <c:dLbl>
              <c:idx val="10"/>
              <c:tx>
                <c:rich>
                  <a:bodyPr/>
                  <a:lstStyle/>
                  <a:p>
                    <a:fld id="{7498B069-06A7-47CF-95EF-344D9A9A427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DF57-4D00-9962-9EC3A3B47B0C}"/>
                </c:ext>
              </c:extLst>
            </c:dLbl>
            <c:dLbl>
              <c:idx val="11"/>
              <c:tx>
                <c:rich>
                  <a:bodyPr/>
                  <a:lstStyle/>
                  <a:p>
                    <a:fld id="{A8FF54C4-6776-43B3-9004-E628088A5FA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DF57-4D00-9962-9EC3A3B47B0C}"/>
                </c:ext>
              </c:extLst>
            </c:dLbl>
            <c:dLbl>
              <c:idx val="12"/>
              <c:tx>
                <c:rich>
                  <a:bodyPr/>
                  <a:lstStyle/>
                  <a:p>
                    <a:fld id="{50D6DFE4-ECEA-4EBA-9A19-3E92F04D5CE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DF57-4D00-9962-9EC3A3B47B0C}"/>
                </c:ext>
              </c:extLst>
            </c:dLbl>
            <c:dLbl>
              <c:idx val="13"/>
              <c:tx>
                <c:rich>
                  <a:bodyPr/>
                  <a:lstStyle/>
                  <a:p>
                    <a:fld id="{AF4B3736-25B4-4718-96B9-36E21D3C5AA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DF57-4D00-9962-9EC3A3B47B0C}"/>
                </c:ext>
              </c:extLst>
            </c:dLbl>
            <c:dLbl>
              <c:idx val="14"/>
              <c:tx>
                <c:rich>
                  <a:bodyPr/>
                  <a:lstStyle/>
                  <a:p>
                    <a:fld id="{BC278E63-19C5-4E10-983C-30052818EA3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DF57-4D00-9962-9EC3A3B47B0C}"/>
                </c:ext>
              </c:extLst>
            </c:dLbl>
            <c:dLbl>
              <c:idx val="15"/>
              <c:tx>
                <c:rich>
                  <a:bodyPr/>
                  <a:lstStyle/>
                  <a:p>
                    <a:fld id="{75B38099-0656-499E-A964-0882773A1BB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DF57-4D00-9962-9EC3A3B47B0C}"/>
                </c:ext>
              </c:extLst>
            </c:dLbl>
            <c:dLbl>
              <c:idx val="16"/>
              <c:tx>
                <c:rich>
                  <a:bodyPr/>
                  <a:lstStyle/>
                  <a:p>
                    <a:fld id="{083384A8-A817-44C2-845D-8CADC6A70D1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DF57-4D00-9962-9EC3A3B47B0C}"/>
                </c:ext>
              </c:extLst>
            </c:dLbl>
            <c:dLbl>
              <c:idx val="17"/>
              <c:tx>
                <c:rich>
                  <a:bodyPr/>
                  <a:lstStyle/>
                  <a:p>
                    <a:fld id="{D9944CED-80D2-4D18-9E68-428F4C49926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DF57-4D00-9962-9EC3A3B47B0C}"/>
                </c:ext>
              </c:extLst>
            </c:dLbl>
            <c:dLbl>
              <c:idx val="18"/>
              <c:tx>
                <c:rich>
                  <a:bodyPr/>
                  <a:lstStyle/>
                  <a:p>
                    <a:fld id="{1361C726-E59D-4522-8BFC-03ABEFB835E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DF57-4D00-9962-9EC3A3B47B0C}"/>
                </c:ext>
              </c:extLst>
            </c:dLbl>
            <c:dLbl>
              <c:idx val="19"/>
              <c:tx>
                <c:rich>
                  <a:bodyPr/>
                  <a:lstStyle/>
                  <a:p>
                    <a:fld id="{C358CC59-7FB8-4075-A0BD-33E11BC83B3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DF57-4D00-9962-9EC3A3B47B0C}"/>
                </c:ext>
              </c:extLst>
            </c:dLbl>
            <c:dLbl>
              <c:idx val="20"/>
              <c:tx>
                <c:rich>
                  <a:bodyPr/>
                  <a:lstStyle/>
                  <a:p>
                    <a:fld id="{4DFECE2C-4560-41EF-8545-E7FA7DCE0B6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DF57-4D00-9962-9EC3A3B47B0C}"/>
                </c:ext>
              </c:extLst>
            </c:dLbl>
            <c:dLbl>
              <c:idx val="21"/>
              <c:tx>
                <c:rich>
                  <a:bodyPr/>
                  <a:lstStyle/>
                  <a:p>
                    <a:fld id="{899575D0-22B7-4BA1-B476-6A96EB877CC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DF57-4D00-9962-9EC3A3B47B0C}"/>
                </c:ext>
              </c:extLst>
            </c:dLbl>
            <c:dLbl>
              <c:idx val="22"/>
              <c:tx>
                <c:rich>
                  <a:bodyPr/>
                  <a:lstStyle/>
                  <a:p>
                    <a:fld id="{17F08A5C-71E7-46CA-A62D-314D2D24016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DF57-4D00-9962-9EC3A3B47B0C}"/>
                </c:ext>
              </c:extLst>
            </c:dLbl>
            <c:dLbl>
              <c:idx val="23"/>
              <c:tx>
                <c:rich>
                  <a:bodyPr/>
                  <a:lstStyle/>
                  <a:p>
                    <a:fld id="{79B74D1C-A0D9-41A1-9DBD-3F6152A7FF8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DF57-4D00-9962-9EC3A3B47B0C}"/>
                </c:ext>
              </c:extLst>
            </c:dLbl>
            <c:dLbl>
              <c:idx val="24"/>
              <c:tx>
                <c:rich>
                  <a:bodyPr/>
                  <a:lstStyle/>
                  <a:p>
                    <a:fld id="{A71DB047-EE93-4529-B34C-6508F9D7402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DF57-4D00-9962-9EC3A3B47B0C}"/>
                </c:ext>
              </c:extLst>
            </c:dLbl>
            <c:dLbl>
              <c:idx val="25"/>
              <c:tx>
                <c:rich>
                  <a:bodyPr/>
                  <a:lstStyle/>
                  <a:p>
                    <a:fld id="{DD534B22-9113-4E78-BA1A-F7B6195374E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DF57-4D00-9962-9EC3A3B47B0C}"/>
                </c:ext>
              </c:extLst>
            </c:dLbl>
            <c:dLbl>
              <c:idx val="26"/>
              <c:tx>
                <c:rich>
                  <a:bodyPr/>
                  <a:lstStyle/>
                  <a:p>
                    <a:fld id="{5A3321EA-7D09-4C77-8780-8A6688425C9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DF57-4D00-9962-9EC3A3B47B0C}"/>
                </c:ext>
              </c:extLst>
            </c:dLbl>
            <c:dLbl>
              <c:idx val="27"/>
              <c:tx>
                <c:rich>
                  <a:bodyPr/>
                  <a:lstStyle/>
                  <a:p>
                    <a:fld id="{3CEDC9B8-2B0C-48BD-94B3-1C3F87F74ED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DF57-4D00-9962-9EC3A3B47B0C}"/>
                </c:ext>
              </c:extLst>
            </c:dLbl>
            <c:dLbl>
              <c:idx val="28"/>
              <c:tx>
                <c:rich>
                  <a:bodyPr/>
                  <a:lstStyle/>
                  <a:p>
                    <a:fld id="{A3E303DA-6A86-42BD-9905-112BE9D0259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DF57-4D00-9962-9EC3A3B47B0C}"/>
                </c:ext>
              </c:extLst>
            </c:dLbl>
            <c:dLbl>
              <c:idx val="29"/>
              <c:tx>
                <c:rich>
                  <a:bodyPr/>
                  <a:lstStyle/>
                  <a:p>
                    <a:fld id="{1480165E-22DC-458F-83CE-28870A69827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DF57-4D00-9962-9EC3A3B47B0C}"/>
                </c:ext>
              </c:extLst>
            </c:dLbl>
            <c:dLbl>
              <c:idx val="30"/>
              <c:tx>
                <c:rich>
                  <a:bodyPr/>
                  <a:lstStyle/>
                  <a:p>
                    <a:fld id="{8939594B-79F7-4F85-A921-AB4599CAA74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DF57-4D00-9962-9EC3A3B47B0C}"/>
                </c:ext>
              </c:extLst>
            </c:dLbl>
            <c:dLbl>
              <c:idx val="31"/>
              <c:tx>
                <c:rich>
                  <a:bodyPr/>
                  <a:lstStyle/>
                  <a:p>
                    <a:fld id="{EEF8895A-C8B8-414E-9AB7-DB3E9660844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DF57-4D00-9962-9EC3A3B47B0C}"/>
                </c:ext>
              </c:extLst>
            </c:dLbl>
            <c:dLbl>
              <c:idx val="32"/>
              <c:tx>
                <c:rich>
                  <a:bodyPr/>
                  <a:lstStyle/>
                  <a:p>
                    <a:fld id="{D822BA97-BB86-4055-889D-645BFFBEE60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DF57-4D00-9962-9EC3A3B47B0C}"/>
                </c:ext>
              </c:extLst>
            </c:dLbl>
            <c:dLbl>
              <c:idx val="33"/>
              <c:tx>
                <c:rich>
                  <a:bodyPr/>
                  <a:lstStyle/>
                  <a:p>
                    <a:fld id="{3A296DCC-4CD3-495E-B447-7749742D58C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DF57-4D00-9962-9EC3A3B47B0C}"/>
                </c:ext>
              </c:extLst>
            </c:dLbl>
            <c:dLbl>
              <c:idx val="34"/>
              <c:tx>
                <c:rich>
                  <a:bodyPr/>
                  <a:lstStyle/>
                  <a:p>
                    <a:fld id="{1BC2FB7A-CEE1-4ACD-A544-023EB6F3638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DF57-4D00-9962-9EC3A3B47B0C}"/>
                </c:ext>
              </c:extLst>
            </c:dLbl>
            <c:dLbl>
              <c:idx val="35"/>
              <c:tx>
                <c:rich>
                  <a:bodyPr/>
                  <a:lstStyle/>
                  <a:p>
                    <a:fld id="{5E493B75-7AD3-4350-9C76-A20CDAF9EB8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DF57-4D00-9962-9EC3A3B47B0C}"/>
                </c:ext>
              </c:extLst>
            </c:dLbl>
            <c:dLbl>
              <c:idx val="36"/>
              <c:tx>
                <c:rich>
                  <a:bodyPr/>
                  <a:lstStyle/>
                  <a:p>
                    <a:fld id="{A307A7A1-7FFE-4F45-87DB-B0F529A3802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DF57-4D00-9962-9EC3A3B47B0C}"/>
                </c:ext>
              </c:extLst>
            </c:dLbl>
            <c:dLbl>
              <c:idx val="37"/>
              <c:tx>
                <c:rich>
                  <a:bodyPr/>
                  <a:lstStyle/>
                  <a:p>
                    <a:fld id="{03A52A34-562B-4374-88FB-5CFB5EF19FC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DF57-4D00-9962-9EC3A3B47B0C}"/>
                </c:ext>
              </c:extLst>
            </c:dLbl>
            <c:dLbl>
              <c:idx val="38"/>
              <c:tx>
                <c:rich>
                  <a:bodyPr/>
                  <a:lstStyle/>
                  <a:p>
                    <a:fld id="{CFB989B9-052B-442C-ADCD-2C7D14101EF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DF57-4D00-9962-9EC3A3B47B0C}"/>
                </c:ext>
              </c:extLst>
            </c:dLbl>
            <c:dLbl>
              <c:idx val="39"/>
              <c:tx>
                <c:rich>
                  <a:bodyPr/>
                  <a:lstStyle/>
                  <a:p>
                    <a:fld id="{925A5CF6-2F7C-4A50-8750-67EF5C978E2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DF57-4D00-9962-9EC3A3B47B0C}"/>
                </c:ext>
              </c:extLst>
            </c:dLbl>
            <c:dLbl>
              <c:idx val="40"/>
              <c:tx>
                <c:rich>
                  <a:bodyPr/>
                  <a:lstStyle/>
                  <a:p>
                    <a:fld id="{CAFADBF1-6F20-4173-80A5-CAAA63040BD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DF57-4D00-9962-9EC3A3B47B0C}"/>
                </c:ext>
              </c:extLst>
            </c:dLbl>
            <c:dLbl>
              <c:idx val="41"/>
              <c:tx>
                <c:rich>
                  <a:bodyPr/>
                  <a:lstStyle/>
                  <a:p>
                    <a:fld id="{0FFCEF44-5314-4DBD-B951-41B33EB1393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DF57-4D00-9962-9EC3A3B47B0C}"/>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65000"/>
                        <a:lumOff val="3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'Full Calendar'!$I$4:$I$45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'Full Calendar'!$J$4:$J$45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'Full Calendar'!$L$4:$L$45</c15:f>
                <c15:dlblRangeCache>
                  <c:ptCount val="42"/>
                  <c:pt idx="6">
                    <c:v>1</c:v>
                  </c:pt>
                  <c:pt idx="7">
                    <c:v>2</c:v>
                  </c:pt>
                  <c:pt idx="8">
                    <c:v>3</c:v>
                  </c:pt>
                  <c:pt idx="9">
                    <c:v>4</c:v>
                  </c:pt>
                  <c:pt idx="10">
                    <c:v>5</c:v>
                  </c:pt>
                  <c:pt idx="11">
                    <c:v>6</c:v>
                  </c:pt>
                  <c:pt idx="12">
                    <c:v>7</c:v>
                  </c:pt>
                  <c:pt idx="13">
                    <c:v>8</c:v>
                  </c:pt>
                  <c:pt idx="14">
                    <c:v>9</c:v>
                  </c:pt>
                  <c:pt idx="15">
                    <c:v>10</c:v>
                  </c:pt>
                  <c:pt idx="16">
                    <c:v>11</c:v>
                  </c:pt>
                  <c:pt idx="17">
                    <c:v>12</c:v>
                  </c:pt>
                  <c:pt idx="18">
                    <c:v>13</c:v>
                  </c:pt>
                  <c:pt idx="19">
                    <c:v>14</c:v>
                  </c:pt>
                  <c:pt idx="20">
                    <c:v>15</c:v>
                  </c:pt>
                  <c:pt idx="21">
                    <c:v>16</c:v>
                  </c:pt>
                  <c:pt idx="22">
                    <c:v>17</c:v>
                  </c:pt>
                  <c:pt idx="23">
                    <c:v>18</c:v>
                  </c:pt>
                  <c:pt idx="24">
                    <c:v>19</c:v>
                  </c:pt>
                  <c:pt idx="25">
                    <c:v>20</c:v>
                  </c:pt>
                  <c:pt idx="26">
                    <c:v>21</c:v>
                  </c:pt>
                  <c:pt idx="27">
                    <c:v>22</c:v>
                  </c:pt>
                  <c:pt idx="28">
                    <c:v>23</c:v>
                  </c:pt>
                  <c:pt idx="29">
                    <c:v>24</c:v>
                  </c:pt>
                  <c:pt idx="30">
                    <c:v>25</c:v>
                  </c:pt>
                  <c:pt idx="31">
                    <c:v>26</c:v>
                  </c:pt>
                  <c:pt idx="32">
                    <c:v>27</c:v>
                  </c:pt>
                  <c:pt idx="33">
                    <c:v>28</c:v>
                  </c:pt>
                  <c:pt idx="34">
                    <c:v>29</c:v>
                  </c:pt>
                  <c:pt idx="35">
                    <c:v>30</c:v>
                  </c:pt>
                  <c:pt idx="36">
                    <c:v>31</c:v>
                  </c:pt>
                </c15:dlblRangeCache>
              </c15:datalabelsRange>
            </c:ext>
            <c:ext xmlns:c16="http://schemas.microsoft.com/office/drawing/2014/chart" uri="{C3380CC4-5D6E-409C-BE32-E72D297353CC}">
              <c16:uniqueId val="{0000002B-DF57-4D00-9962-9EC3A3B47B0C}"/>
            </c:ext>
          </c:extLst>
        </c:ser>
        <c:ser>
          <c:idx val="1"/>
          <c:order val="1"/>
          <c:tx>
            <c:strRef>
              <c:f>'Full Calendar'!$R$2</c:f>
              <c:strCache>
                <c:ptCount val="1"/>
                <c:pt idx="0">
                  <c:v>Complete (color)</c:v>
                </c:pt>
              </c:strCache>
            </c:strRef>
          </c:tx>
          <c:spPr>
            <a:ln w="25400" cap="rnd">
              <a:noFill/>
              <a:round/>
            </a:ln>
            <a:effectLst/>
          </c:spPr>
          <c:marker>
            <c:symbol val="circle"/>
            <c:size val="19"/>
            <c:spPr>
              <a:noFill/>
              <a:ln w="22225">
                <a:solidFill>
                  <a:srgbClr val="00B0F0"/>
                </a:solidFill>
              </a:ln>
              <a:effectLst/>
            </c:spPr>
          </c:marker>
          <c:xVal>
            <c:numRef>
              <c:f>'Full Calendar'!$R$4:$R$45</c:f>
              <c:numCache>
                <c:formatCode>General</c:formatCode>
                <c:ptCount val="42"/>
                <c:pt idx="0">
                  <c:v>#N/A</c:v>
                </c:pt>
                <c:pt idx="1">
                  <c:v>#N/A</c:v>
                </c:pt>
                <c:pt idx="2">
                  <c:v>3</c:v>
                </c:pt>
                <c:pt idx="3">
                  <c:v>4</c:v>
                </c:pt>
                <c:pt idx="4">
                  <c:v>5</c:v>
                </c:pt>
                <c:pt idx="5">
                  <c:v>#N/A</c:v>
                </c:pt>
                <c:pt idx="6">
                  <c:v>7</c:v>
                </c:pt>
                <c:pt idx="7">
                  <c:v>1</c:v>
                </c:pt>
                <c:pt idx="8">
                  <c:v>2</c:v>
                </c:pt>
                <c:pt idx="9">
                  <c:v>#N/A</c:v>
                </c:pt>
                <c:pt idx="10">
                  <c:v>4</c:v>
                </c:pt>
                <c:pt idx="11">
                  <c:v>5</c:v>
                </c:pt>
                <c:pt idx="12">
                  <c:v>6</c:v>
                </c:pt>
                <c:pt idx="13">
                  <c:v>7</c:v>
                </c:pt>
                <c:pt idx="14">
                  <c:v>1</c:v>
                </c:pt>
                <c:pt idx="15">
                  <c:v>2</c:v>
                </c:pt>
                <c:pt idx="16">
                  <c:v>#N/A</c:v>
                </c:pt>
                <c:pt idx="17">
                  <c:v>#N/A</c:v>
                </c:pt>
                <c:pt idx="18">
                  <c:v>#N/A</c:v>
                </c:pt>
                <c:pt idx="19">
                  <c:v>6</c:v>
                </c:pt>
                <c:pt idx="20">
                  <c:v>7</c:v>
                </c:pt>
                <c:pt idx="21">
                  <c:v>1</c:v>
                </c:pt>
                <c:pt idx="22">
                  <c:v>#N/A</c:v>
                </c:pt>
                <c:pt idx="23">
                  <c:v>3</c:v>
                </c:pt>
                <c:pt idx="24">
                  <c:v>4</c:v>
                </c:pt>
                <c:pt idx="25">
                  <c:v>5</c:v>
                </c:pt>
                <c:pt idx="26">
                  <c:v>6</c:v>
                </c:pt>
                <c:pt idx="27">
                  <c:v>7</c:v>
                </c:pt>
                <c:pt idx="28">
                  <c:v>#N/A</c:v>
                </c:pt>
                <c:pt idx="29">
                  <c:v>2</c:v>
                </c:pt>
                <c:pt idx="30">
                  <c:v>3</c:v>
                </c:pt>
                <c:pt idx="31">
                  <c:v>4</c:v>
                </c:pt>
                <c:pt idx="32">
                  <c:v>5</c:v>
                </c:pt>
                <c:pt idx="33">
                  <c:v>#N/A</c:v>
                </c:pt>
                <c:pt idx="34">
                  <c:v>7</c:v>
                </c:pt>
                <c:pt idx="35">
                  <c:v>1</c:v>
                </c:pt>
                <c:pt idx="36">
                  <c:v>2</c:v>
                </c:pt>
                <c:pt idx="37">
                  <c:v>3</c:v>
                </c:pt>
                <c:pt idx="38">
                  <c:v>#N/A</c:v>
                </c:pt>
                <c:pt idx="39">
                  <c:v>#N/A</c:v>
                </c:pt>
                <c:pt idx="40">
                  <c:v>6</c:v>
                </c:pt>
                <c:pt idx="41">
                  <c:v>#N/A</c:v>
                </c:pt>
              </c:numCache>
            </c:numRef>
          </c:xVal>
          <c:yVal>
            <c:numRef>
              <c:f>'Full Calendar'!$S$4:$S$45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DF57-4D00-9962-9EC3A3B47B0C}"/>
            </c:ext>
          </c:extLst>
        </c:ser>
        <c:ser>
          <c:idx val="3"/>
          <c:order val="2"/>
          <c:tx>
            <c:strRef>
              <c:f>'Full Calendar'!$N$2</c:f>
              <c:strCache>
                <c:ptCount val="1"/>
                <c:pt idx="0">
                  <c:v>Prev/Next Month</c:v>
                </c:pt>
              </c:strCache>
            </c:strRef>
          </c:tx>
          <c:spPr>
            <a:ln w="25400" cap="rnd">
              <a:noFill/>
              <a:round/>
            </a:ln>
            <a:effectLst/>
          </c:spPr>
          <c:marker>
            <c:symbol val="none"/>
          </c:marker>
          <c:dLbls>
            <c:dLbl>
              <c:idx val="0"/>
              <c:tx>
                <c:rich>
                  <a:bodyPr/>
                  <a:lstStyle/>
                  <a:p>
                    <a:fld id="{4C64F078-CCDA-4A8D-BEF1-4F14E044CA2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D-DF57-4D00-9962-9EC3A3B47B0C}"/>
                </c:ext>
              </c:extLst>
            </c:dLbl>
            <c:dLbl>
              <c:idx val="1"/>
              <c:tx>
                <c:rich>
                  <a:bodyPr/>
                  <a:lstStyle/>
                  <a:p>
                    <a:fld id="{3E50BCF0-4B32-4F3B-BB5F-88B8BDD69B5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E-DF57-4D00-9962-9EC3A3B47B0C}"/>
                </c:ext>
              </c:extLst>
            </c:dLbl>
            <c:dLbl>
              <c:idx val="2"/>
              <c:tx>
                <c:rich>
                  <a:bodyPr/>
                  <a:lstStyle/>
                  <a:p>
                    <a:fld id="{72352DB1-3346-4A2C-ABE8-019F4DED4B7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F-DF57-4D00-9962-9EC3A3B47B0C}"/>
                </c:ext>
              </c:extLst>
            </c:dLbl>
            <c:dLbl>
              <c:idx val="3"/>
              <c:tx>
                <c:rich>
                  <a:bodyPr/>
                  <a:lstStyle/>
                  <a:p>
                    <a:fld id="{6CC00DC7-0CA8-45AD-AA60-8C03BC1A490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0-DF57-4D00-9962-9EC3A3B47B0C}"/>
                </c:ext>
              </c:extLst>
            </c:dLbl>
            <c:dLbl>
              <c:idx val="4"/>
              <c:tx>
                <c:rich>
                  <a:bodyPr/>
                  <a:lstStyle/>
                  <a:p>
                    <a:fld id="{B89882EF-6AC1-45F9-B288-86866E7B6E4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1-DF57-4D00-9962-9EC3A3B47B0C}"/>
                </c:ext>
              </c:extLst>
            </c:dLbl>
            <c:dLbl>
              <c:idx val="5"/>
              <c:tx>
                <c:rich>
                  <a:bodyPr/>
                  <a:lstStyle/>
                  <a:p>
                    <a:fld id="{FEB63B5C-7F12-4EFA-84F6-A5E351286A6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2-DF57-4D00-9962-9EC3A3B47B0C}"/>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F57-4D00-9962-9EC3A3B47B0C}"/>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F57-4D00-9962-9EC3A3B47B0C}"/>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F57-4D00-9962-9EC3A3B47B0C}"/>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F57-4D00-9962-9EC3A3B47B0C}"/>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F57-4D00-9962-9EC3A3B47B0C}"/>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F57-4D00-9962-9EC3A3B47B0C}"/>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F57-4D00-9962-9EC3A3B47B0C}"/>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F57-4D00-9962-9EC3A3B47B0C}"/>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F57-4D00-9962-9EC3A3B47B0C}"/>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F57-4D00-9962-9EC3A3B47B0C}"/>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F57-4D00-9962-9EC3A3B47B0C}"/>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F57-4D00-9962-9EC3A3B47B0C}"/>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F57-4D00-9962-9EC3A3B47B0C}"/>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F57-4D00-9962-9EC3A3B47B0C}"/>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F57-4D00-9962-9EC3A3B47B0C}"/>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F57-4D00-9962-9EC3A3B47B0C}"/>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F57-4D00-9962-9EC3A3B47B0C}"/>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F57-4D00-9962-9EC3A3B47B0C}"/>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F57-4D00-9962-9EC3A3B47B0C}"/>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F57-4D00-9962-9EC3A3B47B0C}"/>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F57-4D00-9962-9EC3A3B47B0C}"/>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F57-4D00-9962-9EC3A3B47B0C}"/>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F57-4D00-9962-9EC3A3B47B0C}"/>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F57-4D00-9962-9EC3A3B47B0C}"/>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F57-4D00-9962-9EC3A3B47B0C}"/>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F57-4D00-9962-9EC3A3B47B0C}"/>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F57-4D00-9962-9EC3A3B47B0C}"/>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F57-4D00-9962-9EC3A3B47B0C}"/>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F57-4D00-9962-9EC3A3B47B0C}"/>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F57-4D00-9962-9EC3A3B47B0C}"/>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F57-4D00-9962-9EC3A3B47B0C}"/>
                </c:ext>
              </c:extLst>
            </c:dLbl>
            <c:dLbl>
              <c:idx val="37"/>
              <c:tx>
                <c:rich>
                  <a:bodyPr/>
                  <a:lstStyle/>
                  <a:p>
                    <a:fld id="{AEB0DBAF-D01D-4A80-B9C4-508001C2D24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2-DF57-4D00-9962-9EC3A3B47B0C}"/>
                </c:ext>
              </c:extLst>
            </c:dLbl>
            <c:dLbl>
              <c:idx val="38"/>
              <c:tx>
                <c:rich>
                  <a:bodyPr/>
                  <a:lstStyle/>
                  <a:p>
                    <a:fld id="{DCF632A7-72CD-4F67-93A2-B6B1FF01957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3-DF57-4D00-9962-9EC3A3B47B0C}"/>
                </c:ext>
              </c:extLst>
            </c:dLbl>
            <c:dLbl>
              <c:idx val="39"/>
              <c:tx>
                <c:rich>
                  <a:bodyPr/>
                  <a:lstStyle/>
                  <a:p>
                    <a:fld id="{C63B89D9-727B-42F5-8D64-E816D223394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4-DF57-4D00-9962-9EC3A3B47B0C}"/>
                </c:ext>
              </c:extLst>
            </c:dLbl>
            <c:dLbl>
              <c:idx val="40"/>
              <c:tx>
                <c:rich>
                  <a:bodyPr/>
                  <a:lstStyle/>
                  <a:p>
                    <a:fld id="{5284AAA7-C17A-4B89-BACA-458AD8ABF5A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5-DF57-4D00-9962-9EC3A3B47B0C}"/>
                </c:ext>
              </c:extLst>
            </c:dLbl>
            <c:dLbl>
              <c:idx val="41"/>
              <c:tx>
                <c:rich>
                  <a:bodyPr/>
                  <a:lstStyle/>
                  <a:p>
                    <a:fld id="{3E1F8361-7F94-4642-BDAA-80E2719C0C6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6-DF57-4D00-9962-9EC3A3B47B0C}"/>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lumMod val="7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'Full Calendar'!$N$4:$N$45</c:f>
              <c:numCache>
                <c:formatCode>d</c:formatCode>
                <c:ptCount val="42"/>
                <c:pt idx="0">
                  <c:v>1</c:v>
                </c:pt>
                <c:pt idx="1">
                  <c:v>2</c:v>
                </c:pt>
                <c:pt idx="2">
                  <c:v>3</c:v>
                </c:pt>
                <c:pt idx="3">
                  <c:v>4</c:v>
                </c:pt>
                <c:pt idx="4">
                  <c:v>5</c:v>
                </c:pt>
                <c:pt idx="5">
                  <c:v>6</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3</c:v>
                </c:pt>
                <c:pt idx="38">
                  <c:v>4</c:v>
                </c:pt>
                <c:pt idx="39">
                  <c:v>5</c:v>
                </c:pt>
                <c:pt idx="40">
                  <c:v>6</c:v>
                </c:pt>
                <c:pt idx="41">
                  <c:v>7</c:v>
                </c:pt>
              </c:numCache>
            </c:numRef>
          </c:xVal>
          <c:yVal>
            <c:numRef>
              <c:f>'Full Calendar'!$O$4:$O$45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'Full Calendar'!$P$4:$P$45</c15:f>
                <c15:dlblRangeCache>
                  <c:ptCount val="42"/>
                  <c:pt idx="0">
                    <c:v>25</c:v>
                  </c:pt>
                  <c:pt idx="1">
                    <c:v>26</c:v>
                  </c:pt>
                  <c:pt idx="2">
                    <c:v>27</c:v>
                  </c:pt>
                  <c:pt idx="3">
                    <c:v>28</c:v>
                  </c:pt>
                  <c:pt idx="4">
                    <c:v>29</c:v>
                  </c:pt>
                  <c:pt idx="5">
                    <c:v>30</c:v>
                  </c:pt>
                  <c:pt idx="37">
                    <c:v>1</c:v>
                  </c:pt>
                  <c:pt idx="38">
                    <c:v>2</c:v>
                  </c:pt>
                  <c:pt idx="39">
                    <c:v>3</c:v>
                  </c:pt>
                  <c:pt idx="40">
                    <c:v>4</c:v>
                  </c:pt>
                  <c:pt idx="41">
                    <c:v>5</c:v>
                  </c:pt>
                </c15:dlblRangeCache>
              </c15:datalabelsRange>
            </c:ext>
            <c:ext xmlns:c16="http://schemas.microsoft.com/office/drawing/2014/chart" uri="{C3380CC4-5D6E-409C-BE32-E72D297353CC}">
              <c16:uniqueId val="{00000057-DF57-4D00-9962-9EC3A3B47B0C}"/>
            </c:ext>
          </c:extLst>
        </c:ser>
        <c:dLbls>
          <c:showLegendKey val="0"/>
          <c:showVal val="0"/>
          <c:showCatName val="0"/>
          <c:showSerName val="0"/>
          <c:showPercent val="0"/>
          <c:showBubbleSize val="0"/>
        </c:dLbls>
        <c:axId val="2094569183"/>
        <c:axId val="2094562463"/>
        <c:extLst/>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Goals!$AE$4</c:f>
          <c:strCache>
            <c:ptCount val="1"/>
            <c:pt idx="0">
              <c:v>July 2023</c:v>
            </c:pt>
          </c:strCache>
        </c:strRef>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3.7870827199954368E-2"/>
          <c:y val="0.24282691407760076"/>
          <c:w val="0.91624047713588097"/>
          <c:h val="0.73787666076624148"/>
        </c:manualLayout>
      </c:layout>
      <c:barChart>
        <c:barDir val="col"/>
        <c:grouping val="clustered"/>
        <c:varyColors val="0"/>
        <c:ser>
          <c:idx val="2"/>
          <c:order val="4"/>
          <c:tx>
            <c:strRef>
              <c:f>Goals!$AA$3</c:f>
              <c:strCache>
                <c:ptCount val="1"/>
                <c:pt idx="0">
                  <c:v>Day Label</c:v>
                </c:pt>
              </c:strCache>
            </c:strRef>
          </c:tx>
          <c:spPr>
            <a:solidFill>
              <a:schemeClr val="accent3"/>
            </a:solidFill>
            <a:ln>
              <a:noFill/>
            </a:ln>
            <a:effectLst/>
          </c:spPr>
          <c:invertIfNegative val="0"/>
          <c:cat>
            <c:strRef>
              <c:f>Goals!$AA$4:$AA$10</c:f>
              <c:strCache>
                <c:ptCount val="7"/>
                <c:pt idx="0">
                  <c:v>S</c:v>
                </c:pt>
                <c:pt idx="1">
                  <c:v>M</c:v>
                </c:pt>
                <c:pt idx="2">
                  <c:v>T</c:v>
                </c:pt>
                <c:pt idx="3">
                  <c:v>W</c:v>
                </c:pt>
                <c:pt idx="4">
                  <c:v>T</c:v>
                </c:pt>
                <c:pt idx="5">
                  <c:v>F</c:v>
                </c:pt>
                <c:pt idx="6">
                  <c:v>S</c:v>
                </c:pt>
              </c:strCache>
            </c:strRef>
          </c:cat>
          <c:val>
            <c:numRef>
              <c:f>Goals!$AB$4:$AB$10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A55A-49DC-A93C-0387F31A2008}"/>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Goals!$H$2</c:f>
              <c:strCache>
                <c:ptCount val="1"/>
                <c:pt idx="0">
                  <c:v>Current Month</c:v>
                </c:pt>
              </c:strCache>
            </c:strRef>
          </c:tx>
          <c:spPr>
            <a:ln w="25400" cap="rnd">
              <a:noFill/>
              <a:round/>
            </a:ln>
            <a:effectLst/>
          </c:spPr>
          <c:marker>
            <c:symbol val="none"/>
          </c:marker>
          <c:dLbls>
            <c:dLbl>
              <c:idx val="0"/>
              <c:tx>
                <c:rich>
                  <a:bodyPr/>
                  <a:lstStyle/>
                  <a:p>
                    <a:fld id="{42F3C07E-E575-4EF3-872B-8DB023F45D3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A55A-49DC-A93C-0387F31A2008}"/>
                </c:ext>
              </c:extLst>
            </c:dLbl>
            <c:dLbl>
              <c:idx val="1"/>
              <c:tx>
                <c:rich>
                  <a:bodyPr/>
                  <a:lstStyle/>
                  <a:p>
                    <a:fld id="{A2288831-216A-41B7-A905-2743D99C177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A55A-49DC-A93C-0387F31A2008}"/>
                </c:ext>
              </c:extLst>
            </c:dLbl>
            <c:dLbl>
              <c:idx val="2"/>
              <c:tx>
                <c:rich>
                  <a:bodyPr/>
                  <a:lstStyle/>
                  <a:p>
                    <a:fld id="{E4AF58BB-0CB5-459A-BC12-E8B6CAA4E04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A55A-49DC-A93C-0387F31A2008}"/>
                </c:ext>
              </c:extLst>
            </c:dLbl>
            <c:dLbl>
              <c:idx val="3"/>
              <c:tx>
                <c:rich>
                  <a:bodyPr/>
                  <a:lstStyle/>
                  <a:p>
                    <a:fld id="{20D6495A-6DFA-4DBE-8B06-D6D7A2FBE36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A55A-49DC-A93C-0387F31A2008}"/>
                </c:ext>
              </c:extLst>
            </c:dLbl>
            <c:dLbl>
              <c:idx val="4"/>
              <c:tx>
                <c:rich>
                  <a:bodyPr/>
                  <a:lstStyle/>
                  <a:p>
                    <a:fld id="{DB3EDB91-692B-4386-9862-24EDDCBAC9C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A55A-49DC-A93C-0387F31A2008}"/>
                </c:ext>
              </c:extLst>
            </c:dLbl>
            <c:dLbl>
              <c:idx val="5"/>
              <c:tx>
                <c:rich>
                  <a:bodyPr/>
                  <a:lstStyle/>
                  <a:p>
                    <a:fld id="{073EE356-0CE8-4DCD-B8A0-8B144618D49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A55A-49DC-A93C-0387F31A2008}"/>
                </c:ext>
              </c:extLst>
            </c:dLbl>
            <c:dLbl>
              <c:idx val="6"/>
              <c:tx>
                <c:rich>
                  <a:bodyPr/>
                  <a:lstStyle/>
                  <a:p>
                    <a:fld id="{5A10C890-3B69-40FF-9E16-CBC54E6ED0B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A55A-49DC-A93C-0387F31A2008}"/>
                </c:ext>
              </c:extLst>
            </c:dLbl>
            <c:dLbl>
              <c:idx val="7"/>
              <c:tx>
                <c:rich>
                  <a:bodyPr/>
                  <a:lstStyle/>
                  <a:p>
                    <a:fld id="{4C281731-7154-46DD-9AD8-28BB90DAEF2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A55A-49DC-A93C-0387F31A2008}"/>
                </c:ext>
              </c:extLst>
            </c:dLbl>
            <c:dLbl>
              <c:idx val="8"/>
              <c:tx>
                <c:rich>
                  <a:bodyPr/>
                  <a:lstStyle/>
                  <a:p>
                    <a:fld id="{58B4798F-CD14-4E4A-B616-4D2794DF4E8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A55A-49DC-A93C-0387F31A2008}"/>
                </c:ext>
              </c:extLst>
            </c:dLbl>
            <c:dLbl>
              <c:idx val="9"/>
              <c:tx>
                <c:rich>
                  <a:bodyPr/>
                  <a:lstStyle/>
                  <a:p>
                    <a:fld id="{D0D62542-2D44-4BEA-B57A-8A36466BD26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A55A-49DC-A93C-0387F31A2008}"/>
                </c:ext>
              </c:extLst>
            </c:dLbl>
            <c:dLbl>
              <c:idx val="10"/>
              <c:tx>
                <c:rich>
                  <a:bodyPr/>
                  <a:lstStyle/>
                  <a:p>
                    <a:fld id="{B1D1D0E5-A7AD-4277-A628-D0D9BB057B4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A55A-49DC-A93C-0387F31A2008}"/>
                </c:ext>
              </c:extLst>
            </c:dLbl>
            <c:dLbl>
              <c:idx val="11"/>
              <c:tx>
                <c:rich>
                  <a:bodyPr/>
                  <a:lstStyle/>
                  <a:p>
                    <a:fld id="{091F13C4-DE4B-4F46-9315-6266DACE76B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A55A-49DC-A93C-0387F31A2008}"/>
                </c:ext>
              </c:extLst>
            </c:dLbl>
            <c:dLbl>
              <c:idx val="12"/>
              <c:tx>
                <c:rich>
                  <a:bodyPr/>
                  <a:lstStyle/>
                  <a:p>
                    <a:fld id="{D938E7AF-5EF6-47A8-A49A-E7799CEF3FD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A55A-49DC-A93C-0387F31A2008}"/>
                </c:ext>
              </c:extLst>
            </c:dLbl>
            <c:dLbl>
              <c:idx val="13"/>
              <c:tx>
                <c:rich>
                  <a:bodyPr/>
                  <a:lstStyle/>
                  <a:p>
                    <a:fld id="{E6EEE7D3-1284-4EA8-A766-70E2F54D600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A55A-49DC-A93C-0387F31A2008}"/>
                </c:ext>
              </c:extLst>
            </c:dLbl>
            <c:dLbl>
              <c:idx val="14"/>
              <c:tx>
                <c:rich>
                  <a:bodyPr/>
                  <a:lstStyle/>
                  <a:p>
                    <a:fld id="{447AE8C5-6EC9-4386-A5E5-EFD8F003779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A55A-49DC-A93C-0387F31A2008}"/>
                </c:ext>
              </c:extLst>
            </c:dLbl>
            <c:dLbl>
              <c:idx val="15"/>
              <c:tx>
                <c:rich>
                  <a:bodyPr/>
                  <a:lstStyle/>
                  <a:p>
                    <a:fld id="{D7F23DEC-73D6-4409-AA2A-9F7A60305DC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A55A-49DC-A93C-0387F31A2008}"/>
                </c:ext>
              </c:extLst>
            </c:dLbl>
            <c:dLbl>
              <c:idx val="16"/>
              <c:tx>
                <c:rich>
                  <a:bodyPr/>
                  <a:lstStyle/>
                  <a:p>
                    <a:fld id="{6FFF2DE4-371B-4249-85EB-E8C1DF5935D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A55A-49DC-A93C-0387F31A2008}"/>
                </c:ext>
              </c:extLst>
            </c:dLbl>
            <c:dLbl>
              <c:idx val="17"/>
              <c:tx>
                <c:rich>
                  <a:bodyPr/>
                  <a:lstStyle/>
                  <a:p>
                    <a:fld id="{CCC7BF61-E5F2-479F-91D1-F167410B6AD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A55A-49DC-A93C-0387F31A2008}"/>
                </c:ext>
              </c:extLst>
            </c:dLbl>
            <c:dLbl>
              <c:idx val="18"/>
              <c:tx>
                <c:rich>
                  <a:bodyPr/>
                  <a:lstStyle/>
                  <a:p>
                    <a:fld id="{047BCAF0-7578-43F8-9DF1-8059C5D759D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A55A-49DC-A93C-0387F31A2008}"/>
                </c:ext>
              </c:extLst>
            </c:dLbl>
            <c:dLbl>
              <c:idx val="19"/>
              <c:tx>
                <c:rich>
                  <a:bodyPr/>
                  <a:lstStyle/>
                  <a:p>
                    <a:fld id="{73F768D5-F9C8-48A4-A61A-66855AC33A9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A55A-49DC-A93C-0387F31A2008}"/>
                </c:ext>
              </c:extLst>
            </c:dLbl>
            <c:dLbl>
              <c:idx val="20"/>
              <c:tx>
                <c:rich>
                  <a:bodyPr/>
                  <a:lstStyle/>
                  <a:p>
                    <a:fld id="{9F138F2E-3BF0-4A54-B4EC-393F72D5D76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A55A-49DC-A93C-0387F31A2008}"/>
                </c:ext>
              </c:extLst>
            </c:dLbl>
            <c:dLbl>
              <c:idx val="21"/>
              <c:tx>
                <c:rich>
                  <a:bodyPr/>
                  <a:lstStyle/>
                  <a:p>
                    <a:fld id="{F43D2260-3E0A-40CB-8503-325F0DCE96E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A55A-49DC-A93C-0387F31A2008}"/>
                </c:ext>
              </c:extLst>
            </c:dLbl>
            <c:dLbl>
              <c:idx val="22"/>
              <c:tx>
                <c:rich>
                  <a:bodyPr/>
                  <a:lstStyle/>
                  <a:p>
                    <a:fld id="{68AFCF42-5654-4A64-A252-A7CE5FDA7F4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A55A-49DC-A93C-0387F31A2008}"/>
                </c:ext>
              </c:extLst>
            </c:dLbl>
            <c:dLbl>
              <c:idx val="23"/>
              <c:tx>
                <c:rich>
                  <a:bodyPr/>
                  <a:lstStyle/>
                  <a:p>
                    <a:fld id="{C075C2CA-3109-4ED9-9430-7448164E5B9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A55A-49DC-A93C-0387F31A2008}"/>
                </c:ext>
              </c:extLst>
            </c:dLbl>
            <c:dLbl>
              <c:idx val="24"/>
              <c:tx>
                <c:rich>
                  <a:bodyPr/>
                  <a:lstStyle/>
                  <a:p>
                    <a:fld id="{E8ACDCB3-5A84-4A33-B733-8446AF66C15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A55A-49DC-A93C-0387F31A2008}"/>
                </c:ext>
              </c:extLst>
            </c:dLbl>
            <c:dLbl>
              <c:idx val="25"/>
              <c:tx>
                <c:rich>
                  <a:bodyPr/>
                  <a:lstStyle/>
                  <a:p>
                    <a:fld id="{822C94CD-588E-4EA0-94EF-87A32B939F3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A55A-49DC-A93C-0387F31A2008}"/>
                </c:ext>
              </c:extLst>
            </c:dLbl>
            <c:dLbl>
              <c:idx val="26"/>
              <c:tx>
                <c:rich>
                  <a:bodyPr/>
                  <a:lstStyle/>
                  <a:p>
                    <a:fld id="{E938F044-0DD8-4953-8194-35C7DBB9D84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A55A-49DC-A93C-0387F31A2008}"/>
                </c:ext>
              </c:extLst>
            </c:dLbl>
            <c:dLbl>
              <c:idx val="27"/>
              <c:tx>
                <c:rich>
                  <a:bodyPr/>
                  <a:lstStyle/>
                  <a:p>
                    <a:fld id="{31B9EEAC-9663-4BE7-9C1F-1F115503036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A55A-49DC-A93C-0387F31A2008}"/>
                </c:ext>
              </c:extLst>
            </c:dLbl>
            <c:dLbl>
              <c:idx val="28"/>
              <c:tx>
                <c:rich>
                  <a:bodyPr/>
                  <a:lstStyle/>
                  <a:p>
                    <a:fld id="{BAF1AE4B-A981-4341-8A56-B83C563E22A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A55A-49DC-A93C-0387F31A2008}"/>
                </c:ext>
              </c:extLst>
            </c:dLbl>
            <c:dLbl>
              <c:idx val="29"/>
              <c:tx>
                <c:rich>
                  <a:bodyPr/>
                  <a:lstStyle/>
                  <a:p>
                    <a:fld id="{076B6FD6-FD4A-4048-9813-2DD58D34A96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A55A-49DC-A93C-0387F31A2008}"/>
                </c:ext>
              </c:extLst>
            </c:dLbl>
            <c:dLbl>
              <c:idx val="30"/>
              <c:tx>
                <c:rich>
                  <a:bodyPr/>
                  <a:lstStyle/>
                  <a:p>
                    <a:fld id="{32C62219-B50D-4298-8FA2-1B5C046EE86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A55A-49DC-A93C-0387F31A2008}"/>
                </c:ext>
              </c:extLst>
            </c:dLbl>
            <c:dLbl>
              <c:idx val="31"/>
              <c:tx>
                <c:rich>
                  <a:bodyPr/>
                  <a:lstStyle/>
                  <a:p>
                    <a:fld id="{8DDA7EF3-6D28-4E3F-845D-FF2DD1111C9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A55A-49DC-A93C-0387F31A2008}"/>
                </c:ext>
              </c:extLst>
            </c:dLbl>
            <c:dLbl>
              <c:idx val="32"/>
              <c:tx>
                <c:rich>
                  <a:bodyPr/>
                  <a:lstStyle/>
                  <a:p>
                    <a:fld id="{83774EB2-132D-437F-A7E7-919F9B87592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A55A-49DC-A93C-0387F31A2008}"/>
                </c:ext>
              </c:extLst>
            </c:dLbl>
            <c:dLbl>
              <c:idx val="33"/>
              <c:tx>
                <c:rich>
                  <a:bodyPr/>
                  <a:lstStyle/>
                  <a:p>
                    <a:fld id="{DCA41B94-6BC7-48CE-AB0E-5468B605B44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A55A-49DC-A93C-0387F31A2008}"/>
                </c:ext>
              </c:extLst>
            </c:dLbl>
            <c:dLbl>
              <c:idx val="34"/>
              <c:tx>
                <c:rich>
                  <a:bodyPr/>
                  <a:lstStyle/>
                  <a:p>
                    <a:fld id="{B92FDF4A-1A5F-44D7-AC28-9EAAECB3CC7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A55A-49DC-A93C-0387F31A2008}"/>
                </c:ext>
              </c:extLst>
            </c:dLbl>
            <c:dLbl>
              <c:idx val="35"/>
              <c:tx>
                <c:rich>
                  <a:bodyPr/>
                  <a:lstStyle/>
                  <a:p>
                    <a:fld id="{2FEEE505-47F9-483D-9DA0-63C6187EA87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A55A-49DC-A93C-0387F31A2008}"/>
                </c:ext>
              </c:extLst>
            </c:dLbl>
            <c:dLbl>
              <c:idx val="36"/>
              <c:tx>
                <c:rich>
                  <a:bodyPr/>
                  <a:lstStyle/>
                  <a:p>
                    <a:fld id="{E5F6FAAB-A811-42C0-8B96-C7FF263D057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A55A-49DC-A93C-0387F31A2008}"/>
                </c:ext>
              </c:extLst>
            </c:dLbl>
            <c:dLbl>
              <c:idx val="37"/>
              <c:tx>
                <c:rich>
                  <a:bodyPr/>
                  <a:lstStyle/>
                  <a:p>
                    <a:fld id="{8A594F70-F310-40F1-B043-97FC05705C4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A55A-49DC-A93C-0387F31A2008}"/>
                </c:ext>
              </c:extLst>
            </c:dLbl>
            <c:dLbl>
              <c:idx val="38"/>
              <c:tx>
                <c:rich>
                  <a:bodyPr/>
                  <a:lstStyle/>
                  <a:p>
                    <a:fld id="{00E746E4-2904-436B-9B16-01681E308B9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A55A-49DC-A93C-0387F31A2008}"/>
                </c:ext>
              </c:extLst>
            </c:dLbl>
            <c:dLbl>
              <c:idx val="39"/>
              <c:tx>
                <c:rich>
                  <a:bodyPr/>
                  <a:lstStyle/>
                  <a:p>
                    <a:fld id="{D5B00F5F-3E44-44B3-8938-0F7C7233D75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A55A-49DC-A93C-0387F31A2008}"/>
                </c:ext>
              </c:extLst>
            </c:dLbl>
            <c:dLbl>
              <c:idx val="40"/>
              <c:tx>
                <c:rich>
                  <a:bodyPr/>
                  <a:lstStyle/>
                  <a:p>
                    <a:fld id="{7D9017CC-73A7-4644-B9F9-0228BC4398B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A55A-49DC-A93C-0387F31A2008}"/>
                </c:ext>
              </c:extLst>
            </c:dLbl>
            <c:dLbl>
              <c:idx val="41"/>
              <c:tx>
                <c:rich>
                  <a:bodyPr/>
                  <a:lstStyle/>
                  <a:p>
                    <a:fld id="{74EF339C-48A1-4D65-9B91-2891D2BE80E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A55A-49DC-A93C-0387F31A2008}"/>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65000"/>
                        <a:lumOff val="3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Goals!$I$4:$I$45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Goals!$J$4:$J$45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Goals!$L$4:$L$45</c15:f>
                <c15:dlblRangeCache>
                  <c:ptCount val="42"/>
                  <c:pt idx="6">
                    <c:v>1</c:v>
                  </c:pt>
                  <c:pt idx="7">
                    <c:v>2</c:v>
                  </c:pt>
                  <c:pt idx="8">
                    <c:v>3</c:v>
                  </c:pt>
                  <c:pt idx="9">
                    <c:v>4</c:v>
                  </c:pt>
                  <c:pt idx="10">
                    <c:v>5</c:v>
                  </c:pt>
                  <c:pt idx="11">
                    <c:v>6</c:v>
                  </c:pt>
                  <c:pt idx="12">
                    <c:v>7</c:v>
                  </c:pt>
                  <c:pt idx="13">
                    <c:v>8</c:v>
                  </c:pt>
                  <c:pt idx="14">
                    <c:v>9</c:v>
                  </c:pt>
                  <c:pt idx="15">
                    <c:v>10</c:v>
                  </c:pt>
                  <c:pt idx="16">
                    <c:v>11</c:v>
                  </c:pt>
                  <c:pt idx="17">
                    <c:v>12</c:v>
                  </c:pt>
                  <c:pt idx="18">
                    <c:v>13</c:v>
                  </c:pt>
                  <c:pt idx="19">
                    <c:v>14</c:v>
                  </c:pt>
                  <c:pt idx="20">
                    <c:v>15</c:v>
                  </c:pt>
                  <c:pt idx="21">
                    <c:v>16</c:v>
                  </c:pt>
                  <c:pt idx="22">
                    <c:v>17</c:v>
                  </c:pt>
                  <c:pt idx="23">
                    <c:v>18</c:v>
                  </c:pt>
                  <c:pt idx="24">
                    <c:v>19</c:v>
                  </c:pt>
                  <c:pt idx="25">
                    <c:v>20</c:v>
                  </c:pt>
                  <c:pt idx="26">
                    <c:v>21</c:v>
                  </c:pt>
                  <c:pt idx="27">
                    <c:v>22</c:v>
                  </c:pt>
                  <c:pt idx="28">
                    <c:v>23</c:v>
                  </c:pt>
                  <c:pt idx="29">
                    <c:v>24</c:v>
                  </c:pt>
                  <c:pt idx="30">
                    <c:v>25</c:v>
                  </c:pt>
                  <c:pt idx="31">
                    <c:v>26</c:v>
                  </c:pt>
                  <c:pt idx="32">
                    <c:v>27</c:v>
                  </c:pt>
                  <c:pt idx="33">
                    <c:v>28</c:v>
                  </c:pt>
                  <c:pt idx="34">
                    <c:v>29</c:v>
                  </c:pt>
                  <c:pt idx="35">
                    <c:v>30</c:v>
                  </c:pt>
                  <c:pt idx="36">
                    <c:v>31</c:v>
                  </c:pt>
                </c15:dlblRangeCache>
              </c15:datalabelsRange>
            </c:ext>
            <c:ext xmlns:c16="http://schemas.microsoft.com/office/drawing/2014/chart" uri="{C3380CC4-5D6E-409C-BE32-E72D297353CC}">
              <c16:uniqueId val="{0000002B-A55A-49DC-A93C-0387F31A2008}"/>
            </c:ext>
          </c:extLst>
        </c:ser>
        <c:ser>
          <c:idx val="1"/>
          <c:order val="1"/>
          <c:tx>
            <c:strRef>
              <c:f>Goals!$R$2</c:f>
              <c:strCache>
                <c:ptCount val="1"/>
                <c:pt idx="0">
                  <c:v>Complete (color)</c:v>
                </c:pt>
              </c:strCache>
            </c:strRef>
          </c:tx>
          <c:spPr>
            <a:ln w="25400" cap="rnd">
              <a:noFill/>
              <a:round/>
            </a:ln>
            <a:effectLst/>
          </c:spPr>
          <c:marker>
            <c:symbol val="circle"/>
            <c:size val="19"/>
            <c:spPr>
              <a:noFill/>
              <a:ln w="22225">
                <a:solidFill>
                  <a:srgbClr val="00B0F0"/>
                </a:solidFill>
              </a:ln>
              <a:effectLst/>
            </c:spPr>
          </c:marker>
          <c:xVal>
            <c:numRef>
              <c:f>Goals!$R$4:$R$45</c:f>
              <c:numCache>
                <c:formatCode>General</c:formatCode>
                <c:ptCount val="42"/>
                <c:pt idx="0">
                  <c:v>#N/A</c:v>
                </c:pt>
                <c:pt idx="1">
                  <c:v>#N/A</c:v>
                </c:pt>
                <c:pt idx="2">
                  <c:v>3</c:v>
                </c:pt>
                <c:pt idx="3">
                  <c:v>4</c:v>
                </c:pt>
                <c:pt idx="4">
                  <c:v>5</c:v>
                </c:pt>
                <c:pt idx="5">
                  <c:v>#N/A</c:v>
                </c:pt>
                <c:pt idx="6">
                  <c:v>7</c:v>
                </c:pt>
                <c:pt idx="7">
                  <c:v>1</c:v>
                </c:pt>
                <c:pt idx="8">
                  <c:v>2</c:v>
                </c:pt>
                <c:pt idx="9">
                  <c:v>#N/A</c:v>
                </c:pt>
                <c:pt idx="10">
                  <c:v>4</c:v>
                </c:pt>
                <c:pt idx="11">
                  <c:v>5</c:v>
                </c:pt>
                <c:pt idx="12">
                  <c:v>6</c:v>
                </c:pt>
                <c:pt idx="13">
                  <c:v>7</c:v>
                </c:pt>
                <c:pt idx="14">
                  <c:v>1</c:v>
                </c:pt>
                <c:pt idx="15">
                  <c:v>2</c:v>
                </c:pt>
                <c:pt idx="16">
                  <c:v>#N/A</c:v>
                </c:pt>
                <c:pt idx="17">
                  <c:v>#N/A</c:v>
                </c:pt>
                <c:pt idx="18">
                  <c:v>#N/A</c:v>
                </c:pt>
                <c:pt idx="19">
                  <c:v>6</c:v>
                </c:pt>
                <c:pt idx="20">
                  <c:v>7</c:v>
                </c:pt>
                <c:pt idx="21">
                  <c:v>1</c:v>
                </c:pt>
                <c:pt idx="22">
                  <c:v>#N/A</c:v>
                </c:pt>
                <c:pt idx="23">
                  <c:v>3</c:v>
                </c:pt>
                <c:pt idx="24">
                  <c:v>4</c:v>
                </c:pt>
                <c:pt idx="25">
                  <c:v>5</c:v>
                </c:pt>
                <c:pt idx="26">
                  <c:v>6</c:v>
                </c:pt>
                <c:pt idx="27">
                  <c:v>7</c:v>
                </c:pt>
                <c:pt idx="28">
                  <c:v>#N/A</c:v>
                </c:pt>
                <c:pt idx="29">
                  <c:v>2</c:v>
                </c:pt>
                <c:pt idx="30">
                  <c:v>3</c:v>
                </c:pt>
                <c:pt idx="31">
                  <c:v>4</c:v>
                </c:pt>
                <c:pt idx="32">
                  <c:v>5</c:v>
                </c:pt>
                <c:pt idx="33">
                  <c:v>#N/A</c:v>
                </c:pt>
                <c:pt idx="34">
                  <c:v>7</c:v>
                </c:pt>
                <c:pt idx="35">
                  <c:v>1</c:v>
                </c:pt>
                <c:pt idx="36">
                  <c:v>2</c:v>
                </c:pt>
                <c:pt idx="37">
                  <c:v>3</c:v>
                </c:pt>
                <c:pt idx="38">
                  <c:v>#N/A</c:v>
                </c:pt>
                <c:pt idx="39">
                  <c:v>#N/A</c:v>
                </c:pt>
                <c:pt idx="40">
                  <c:v>6</c:v>
                </c:pt>
                <c:pt idx="41">
                  <c:v>#N/A</c:v>
                </c:pt>
              </c:numCache>
            </c:numRef>
          </c:xVal>
          <c:yVal>
            <c:numRef>
              <c:f>Goals!$S$4:$S$45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56-A55A-49DC-A93C-0387F31A2008}"/>
            </c:ext>
          </c:extLst>
        </c:ser>
        <c:ser>
          <c:idx val="3"/>
          <c:order val="2"/>
          <c:tx>
            <c:strRef>
              <c:f>Goals!$N$2</c:f>
              <c:strCache>
                <c:ptCount val="1"/>
                <c:pt idx="0">
                  <c:v>Prev/Next Month</c:v>
                </c:pt>
              </c:strCache>
            </c:strRef>
          </c:tx>
          <c:spPr>
            <a:ln w="25400" cap="rnd">
              <a:noFill/>
              <a:round/>
            </a:ln>
            <a:effectLst/>
          </c:spPr>
          <c:marker>
            <c:symbol val="none"/>
          </c:marker>
          <c:dLbls>
            <c:dLbl>
              <c:idx val="0"/>
              <c:tx>
                <c:rich>
                  <a:bodyPr/>
                  <a:lstStyle/>
                  <a:p>
                    <a:fld id="{CC486D3B-353D-42A6-9CD9-DA1C2E660F1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7-A55A-49DC-A93C-0387F31A2008}"/>
                </c:ext>
              </c:extLst>
            </c:dLbl>
            <c:dLbl>
              <c:idx val="1"/>
              <c:tx>
                <c:rich>
                  <a:bodyPr/>
                  <a:lstStyle/>
                  <a:p>
                    <a:fld id="{BDD1A5B5-DD85-4DCD-AC09-EE93C53FCE5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8-A55A-49DC-A93C-0387F31A2008}"/>
                </c:ext>
              </c:extLst>
            </c:dLbl>
            <c:dLbl>
              <c:idx val="2"/>
              <c:tx>
                <c:rich>
                  <a:bodyPr/>
                  <a:lstStyle/>
                  <a:p>
                    <a:fld id="{72BF605D-35FD-4FB7-8FAA-7FCB11D57C8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9-A55A-49DC-A93C-0387F31A2008}"/>
                </c:ext>
              </c:extLst>
            </c:dLbl>
            <c:dLbl>
              <c:idx val="3"/>
              <c:tx>
                <c:rich>
                  <a:bodyPr/>
                  <a:lstStyle/>
                  <a:p>
                    <a:fld id="{A7C988A8-5E2E-419F-8334-8E2A8C3B03B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A-A55A-49DC-A93C-0387F31A2008}"/>
                </c:ext>
              </c:extLst>
            </c:dLbl>
            <c:dLbl>
              <c:idx val="4"/>
              <c:tx>
                <c:rich>
                  <a:bodyPr/>
                  <a:lstStyle/>
                  <a:p>
                    <a:fld id="{EB6F18EB-833C-4801-8DB2-49CBA1BA998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B-A55A-49DC-A93C-0387F31A2008}"/>
                </c:ext>
              </c:extLst>
            </c:dLbl>
            <c:dLbl>
              <c:idx val="5"/>
              <c:tx>
                <c:rich>
                  <a:bodyPr/>
                  <a:lstStyle/>
                  <a:p>
                    <a:fld id="{EF9FA261-2746-4876-A06E-0B7A4EF3E2C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C-A55A-49DC-A93C-0387F31A2008}"/>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55A-49DC-A93C-0387F31A2008}"/>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55A-49DC-A93C-0387F31A2008}"/>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55A-49DC-A93C-0387F31A2008}"/>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55A-49DC-A93C-0387F31A2008}"/>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1-A55A-49DC-A93C-0387F31A2008}"/>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2-A55A-49DC-A93C-0387F31A2008}"/>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3-A55A-49DC-A93C-0387F31A2008}"/>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4-A55A-49DC-A93C-0387F31A2008}"/>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5-A55A-49DC-A93C-0387F31A2008}"/>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6-A55A-49DC-A93C-0387F31A2008}"/>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7-A55A-49DC-A93C-0387F31A2008}"/>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8-A55A-49DC-A93C-0387F31A2008}"/>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9-A55A-49DC-A93C-0387F31A2008}"/>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A-A55A-49DC-A93C-0387F31A2008}"/>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B-A55A-49DC-A93C-0387F31A2008}"/>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C-A55A-49DC-A93C-0387F31A2008}"/>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D-A55A-49DC-A93C-0387F31A2008}"/>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E-A55A-49DC-A93C-0387F31A2008}"/>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F-A55A-49DC-A93C-0387F31A2008}"/>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0-A55A-49DC-A93C-0387F31A2008}"/>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1-A55A-49DC-A93C-0387F31A2008}"/>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2-A55A-49DC-A93C-0387F31A2008}"/>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3-A55A-49DC-A93C-0387F31A2008}"/>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4-A55A-49DC-A93C-0387F31A2008}"/>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5-A55A-49DC-A93C-0387F31A2008}"/>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6-A55A-49DC-A93C-0387F31A2008}"/>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7-A55A-49DC-A93C-0387F31A2008}"/>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8-A55A-49DC-A93C-0387F31A2008}"/>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9-A55A-49DC-A93C-0387F31A2008}"/>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55A-49DC-A93C-0387F31A2008}"/>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55A-49DC-A93C-0387F31A2008}"/>
                </c:ext>
              </c:extLst>
            </c:dLbl>
            <c:dLbl>
              <c:idx val="37"/>
              <c:tx>
                <c:rich>
                  <a:bodyPr/>
                  <a:lstStyle/>
                  <a:p>
                    <a:fld id="{98C70503-FF09-4A06-9DA4-D9710BC8AE7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C-A55A-49DC-A93C-0387F31A2008}"/>
                </c:ext>
              </c:extLst>
            </c:dLbl>
            <c:dLbl>
              <c:idx val="38"/>
              <c:tx>
                <c:rich>
                  <a:bodyPr/>
                  <a:lstStyle/>
                  <a:p>
                    <a:fld id="{BB75EB4B-8240-42E0-828B-133E5EC31AC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D-A55A-49DC-A93C-0387F31A2008}"/>
                </c:ext>
              </c:extLst>
            </c:dLbl>
            <c:dLbl>
              <c:idx val="39"/>
              <c:tx>
                <c:rich>
                  <a:bodyPr/>
                  <a:lstStyle/>
                  <a:p>
                    <a:fld id="{855FD83E-B322-4E35-BF9F-839C77715E3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E-A55A-49DC-A93C-0387F31A2008}"/>
                </c:ext>
              </c:extLst>
            </c:dLbl>
            <c:dLbl>
              <c:idx val="40"/>
              <c:tx>
                <c:rich>
                  <a:bodyPr/>
                  <a:lstStyle/>
                  <a:p>
                    <a:fld id="{2A25FA9E-AEBD-42D9-85CA-597B07589C7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F-A55A-49DC-A93C-0387F31A2008}"/>
                </c:ext>
              </c:extLst>
            </c:dLbl>
            <c:dLbl>
              <c:idx val="41"/>
              <c:tx>
                <c:rich>
                  <a:bodyPr/>
                  <a:lstStyle/>
                  <a:p>
                    <a:fld id="{87438842-08DD-46D2-BF3E-0156B5E80E1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80-A55A-49DC-A93C-0387F31A2008}"/>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lumMod val="7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Goals!$N$4:$N$45</c:f>
              <c:numCache>
                <c:formatCode>d</c:formatCode>
                <c:ptCount val="42"/>
                <c:pt idx="0">
                  <c:v>1</c:v>
                </c:pt>
                <c:pt idx="1">
                  <c:v>2</c:v>
                </c:pt>
                <c:pt idx="2">
                  <c:v>3</c:v>
                </c:pt>
                <c:pt idx="3">
                  <c:v>4</c:v>
                </c:pt>
                <c:pt idx="4">
                  <c:v>5</c:v>
                </c:pt>
                <c:pt idx="5">
                  <c:v>6</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3</c:v>
                </c:pt>
                <c:pt idx="38">
                  <c:v>4</c:v>
                </c:pt>
                <c:pt idx="39">
                  <c:v>5</c:v>
                </c:pt>
                <c:pt idx="40">
                  <c:v>6</c:v>
                </c:pt>
                <c:pt idx="41">
                  <c:v>7</c:v>
                </c:pt>
              </c:numCache>
            </c:numRef>
          </c:xVal>
          <c:yVal>
            <c:numRef>
              <c:f>Goals!$O$4:$O$45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Goals!$P$4:$P$45</c15:f>
                <c15:dlblRangeCache>
                  <c:ptCount val="42"/>
                  <c:pt idx="0">
                    <c:v>25</c:v>
                  </c:pt>
                  <c:pt idx="1">
                    <c:v>26</c:v>
                  </c:pt>
                  <c:pt idx="2">
                    <c:v>27</c:v>
                  </c:pt>
                  <c:pt idx="3">
                    <c:v>28</c:v>
                  </c:pt>
                  <c:pt idx="4">
                    <c:v>29</c:v>
                  </c:pt>
                  <c:pt idx="5">
                    <c:v>30</c:v>
                  </c:pt>
                  <c:pt idx="37">
                    <c:v>1</c:v>
                  </c:pt>
                  <c:pt idx="38">
                    <c:v>2</c:v>
                  </c:pt>
                  <c:pt idx="39">
                    <c:v>3</c:v>
                  </c:pt>
                  <c:pt idx="40">
                    <c:v>4</c:v>
                  </c:pt>
                  <c:pt idx="41">
                    <c:v>5</c:v>
                  </c:pt>
                </c15:dlblRangeCache>
              </c15:datalabelsRange>
            </c:ext>
            <c:ext xmlns:c16="http://schemas.microsoft.com/office/drawing/2014/chart" uri="{C3380CC4-5D6E-409C-BE32-E72D297353CC}">
              <c16:uniqueId val="{00000081-A55A-49DC-A93C-0387F31A2008}"/>
            </c:ext>
          </c:extLst>
        </c:ser>
        <c:ser>
          <c:idx val="4"/>
          <c:order val="3"/>
          <c:tx>
            <c:strRef>
              <c:f>Goals!$V$2</c:f>
              <c:strCache>
                <c:ptCount val="1"/>
                <c:pt idx="0">
                  <c:v>Goal</c:v>
                </c:pt>
              </c:strCache>
            </c:strRef>
          </c:tx>
          <c:spPr>
            <a:ln w="266700" cap="rnd">
              <a:solidFill>
                <a:srgbClr val="69D8FF">
                  <a:alpha val="50000"/>
                </a:srgbClr>
              </a:solidFill>
              <a:round/>
            </a:ln>
            <a:effectLst/>
          </c:spPr>
          <c:marker>
            <c:symbol val="none"/>
          </c:marker>
          <c:xVal>
            <c:numRef>
              <c:f>Goals!$X$4:$X$50</c:f>
              <c:numCache>
                <c:formatCode>General</c:formatCode>
                <c:ptCount val="47"/>
                <c:pt idx="0">
                  <c:v>#N/A</c:v>
                </c:pt>
                <c:pt idx="1">
                  <c:v>#N/A</c:v>
                </c:pt>
                <c:pt idx="2">
                  <c:v>#N/A</c:v>
                </c:pt>
                <c:pt idx="3">
                  <c:v>#N/A</c:v>
                </c:pt>
                <c:pt idx="4">
                  <c:v>#N/A</c:v>
                </c:pt>
                <c:pt idx="5">
                  <c:v>#N/A</c:v>
                </c:pt>
                <c:pt idx="6">
                  <c:v>#N/A</c:v>
                </c:pt>
                <c:pt idx="8">
                  <c:v>1</c:v>
                </c:pt>
                <c:pt idx="9">
                  <c:v>2</c:v>
                </c:pt>
                <c:pt idx="10">
                  <c:v>3</c:v>
                </c:pt>
                <c:pt idx="11">
                  <c:v>4</c:v>
                </c:pt>
                <c:pt idx="12">
                  <c:v>5</c:v>
                </c:pt>
                <c:pt idx="13">
                  <c:v>6</c:v>
                </c:pt>
                <c:pt idx="14">
                  <c:v>7</c:v>
                </c:pt>
                <c:pt idx="16">
                  <c:v>#N/A</c:v>
                </c:pt>
                <c:pt idx="17">
                  <c:v>#N/A</c:v>
                </c:pt>
                <c:pt idx="18">
                  <c:v>#N/A</c:v>
                </c:pt>
                <c:pt idx="19">
                  <c:v>#N/A</c:v>
                </c:pt>
                <c:pt idx="20">
                  <c:v>#N/A</c:v>
                </c:pt>
                <c:pt idx="21">
                  <c:v>#N/A</c:v>
                </c:pt>
                <c:pt idx="22">
                  <c:v>#N/A</c:v>
                </c:pt>
                <c:pt idx="24">
                  <c:v>1</c:v>
                </c:pt>
                <c:pt idx="25">
                  <c:v>2</c:v>
                </c:pt>
                <c:pt idx="26">
                  <c:v>3</c:v>
                </c:pt>
                <c:pt idx="27">
                  <c:v>4</c:v>
                </c:pt>
                <c:pt idx="28">
                  <c:v>5</c:v>
                </c:pt>
                <c:pt idx="29">
                  <c:v>6</c:v>
                </c:pt>
                <c:pt idx="30">
                  <c:v>7</c:v>
                </c:pt>
                <c:pt idx="32">
                  <c:v>1</c:v>
                </c:pt>
                <c:pt idx="33">
                  <c:v>2</c:v>
                </c:pt>
                <c:pt idx="34">
                  <c:v>3</c:v>
                </c:pt>
                <c:pt idx="35">
                  <c:v>4</c:v>
                </c:pt>
                <c:pt idx="36">
                  <c:v>5</c:v>
                </c:pt>
                <c:pt idx="37">
                  <c:v>6</c:v>
                </c:pt>
                <c:pt idx="38">
                  <c:v>7</c:v>
                </c:pt>
                <c:pt idx="40">
                  <c:v>#N/A</c:v>
                </c:pt>
                <c:pt idx="41">
                  <c:v>#N/A</c:v>
                </c:pt>
                <c:pt idx="42">
                  <c:v>#N/A</c:v>
                </c:pt>
                <c:pt idx="43">
                  <c:v>#N/A</c:v>
                </c:pt>
                <c:pt idx="44">
                  <c:v>#N/A</c:v>
                </c:pt>
                <c:pt idx="45">
                  <c:v>#N/A</c:v>
                </c:pt>
                <c:pt idx="46">
                  <c:v>#N/A</c:v>
                </c:pt>
              </c:numCache>
            </c:numRef>
          </c:xVal>
          <c:yVal>
            <c:numRef>
              <c:f>Goals!$Y$4:$Y$50</c:f>
              <c:numCache>
                <c:formatCode>General</c:formatCode>
                <c:ptCount val="47"/>
                <c:pt idx="0">
                  <c:v>6</c:v>
                </c:pt>
                <c:pt idx="1">
                  <c:v>6</c:v>
                </c:pt>
                <c:pt idx="2">
                  <c:v>6</c:v>
                </c:pt>
                <c:pt idx="3">
                  <c:v>6</c:v>
                </c:pt>
                <c:pt idx="4">
                  <c:v>6</c:v>
                </c:pt>
                <c:pt idx="5">
                  <c:v>6</c:v>
                </c:pt>
                <c:pt idx="6">
                  <c:v>6</c:v>
                </c:pt>
                <c:pt idx="8">
                  <c:v>5</c:v>
                </c:pt>
                <c:pt idx="9">
                  <c:v>5</c:v>
                </c:pt>
                <c:pt idx="10">
                  <c:v>5</c:v>
                </c:pt>
                <c:pt idx="11">
                  <c:v>5</c:v>
                </c:pt>
                <c:pt idx="12">
                  <c:v>5</c:v>
                </c:pt>
                <c:pt idx="13">
                  <c:v>5</c:v>
                </c:pt>
                <c:pt idx="14">
                  <c:v>5</c:v>
                </c:pt>
                <c:pt idx="16">
                  <c:v>4</c:v>
                </c:pt>
                <c:pt idx="17">
                  <c:v>4</c:v>
                </c:pt>
                <c:pt idx="18">
                  <c:v>4</c:v>
                </c:pt>
                <c:pt idx="19">
                  <c:v>4</c:v>
                </c:pt>
                <c:pt idx="20">
                  <c:v>4</c:v>
                </c:pt>
                <c:pt idx="21">
                  <c:v>4</c:v>
                </c:pt>
                <c:pt idx="22">
                  <c:v>4</c:v>
                </c:pt>
                <c:pt idx="24">
                  <c:v>3</c:v>
                </c:pt>
                <c:pt idx="25">
                  <c:v>3</c:v>
                </c:pt>
                <c:pt idx="26">
                  <c:v>3</c:v>
                </c:pt>
                <c:pt idx="27">
                  <c:v>3</c:v>
                </c:pt>
                <c:pt idx="28">
                  <c:v>3</c:v>
                </c:pt>
                <c:pt idx="29">
                  <c:v>3</c:v>
                </c:pt>
                <c:pt idx="30">
                  <c:v>3</c:v>
                </c:pt>
                <c:pt idx="32">
                  <c:v>2</c:v>
                </c:pt>
                <c:pt idx="33">
                  <c:v>2</c:v>
                </c:pt>
                <c:pt idx="34">
                  <c:v>2</c:v>
                </c:pt>
                <c:pt idx="35">
                  <c:v>2</c:v>
                </c:pt>
                <c:pt idx="36">
                  <c:v>2</c:v>
                </c:pt>
                <c:pt idx="37">
                  <c:v>2</c:v>
                </c:pt>
                <c:pt idx="38">
                  <c:v>2</c:v>
                </c:pt>
                <c:pt idx="40">
                  <c:v>1</c:v>
                </c:pt>
                <c:pt idx="41">
                  <c:v>1</c:v>
                </c:pt>
                <c:pt idx="42">
                  <c:v>1</c:v>
                </c:pt>
                <c:pt idx="43">
                  <c:v>1</c:v>
                </c:pt>
                <c:pt idx="44">
                  <c:v>1</c:v>
                </c:pt>
                <c:pt idx="45">
                  <c:v>1</c:v>
                </c:pt>
                <c:pt idx="46">
                  <c:v>1</c:v>
                </c:pt>
              </c:numCache>
            </c:numRef>
          </c:yVal>
          <c:smooth val="0"/>
          <c:extLst>
            <c:ext xmlns:c16="http://schemas.microsoft.com/office/drawing/2014/chart" uri="{C3380CC4-5D6E-409C-BE32-E72D297353CC}">
              <c16:uniqueId val="{00000082-A55A-49DC-A93C-0387F31A2008}"/>
            </c:ext>
          </c:extLst>
        </c:ser>
        <c:dLbls>
          <c:showLegendKey val="0"/>
          <c:showVal val="0"/>
          <c:showCatName val="0"/>
          <c:showSerName val="0"/>
          <c:showPercent val="0"/>
          <c:showBubbleSize val="0"/>
        </c:dLbls>
        <c:axId val="2094569183"/>
        <c:axId val="2094562463"/>
        <c:extLst/>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dPt>
            <c:idx val="0"/>
            <c:bubble3D val="0"/>
            <c:spPr>
              <a:pattFill prst="wdUpDiag">
                <a:fgClr>
                  <a:srgbClr val="00B0F0"/>
                </a:fgClr>
                <a:bgClr>
                  <a:srgbClr val="009ED6"/>
                </a:bgClr>
              </a:pattFill>
              <a:ln w="19050">
                <a:solidFill>
                  <a:schemeClr val="lt1"/>
                </a:solidFill>
              </a:ln>
              <a:effectLst/>
            </c:spPr>
            <c:extLst>
              <c:ext xmlns:c16="http://schemas.microsoft.com/office/drawing/2014/chart" uri="{C3380CC4-5D6E-409C-BE32-E72D297353CC}">
                <c16:uniqueId val="{00000002-4E47-46D8-9E0B-C48660E0B146}"/>
              </c:ext>
            </c:extLst>
          </c:dPt>
          <c:dPt>
            <c:idx val="1"/>
            <c:bubble3D val="0"/>
            <c:spPr>
              <a:pattFill prst="wdUpDiag">
                <a:fgClr>
                  <a:schemeClr val="bg1">
                    <a:lumMod val="85000"/>
                  </a:schemeClr>
                </a:fgClr>
                <a:bgClr>
                  <a:srgbClr val="CFCFCF"/>
                </a:bgClr>
              </a:pattFill>
              <a:ln w="19050">
                <a:solidFill>
                  <a:schemeClr val="lt1"/>
                </a:solidFill>
              </a:ln>
              <a:effectLst/>
            </c:spPr>
            <c:extLst>
              <c:ext xmlns:c16="http://schemas.microsoft.com/office/drawing/2014/chart" uri="{C3380CC4-5D6E-409C-BE32-E72D297353CC}">
                <c16:uniqueId val="{00000001-4E47-46D8-9E0B-C48660E0B146}"/>
              </c:ext>
            </c:extLst>
          </c:dPt>
          <c:dLbls>
            <c:delete val="1"/>
          </c:dLbls>
          <c:cat>
            <c:strRef>
              <c:f>Donut!$K$2:$K$3</c:f>
              <c:strCache>
                <c:ptCount val="2"/>
                <c:pt idx="0">
                  <c:v>Complete</c:v>
                </c:pt>
                <c:pt idx="1">
                  <c:v>Remainder</c:v>
                </c:pt>
              </c:strCache>
            </c:strRef>
          </c:cat>
          <c:val>
            <c:numRef>
              <c:f>Donut!$L$2:$L$3</c:f>
              <c:numCache>
                <c:formatCode>0%</c:formatCode>
                <c:ptCount val="2"/>
                <c:pt idx="0">
                  <c:v>0.85</c:v>
                </c:pt>
                <c:pt idx="1">
                  <c:v>0.15000000000000002</c:v>
                </c:pt>
              </c:numCache>
            </c:numRef>
          </c:val>
          <c:extLst>
            <c:ext xmlns:c16="http://schemas.microsoft.com/office/drawing/2014/chart" uri="{C3380CC4-5D6E-409C-BE32-E72D297353CC}">
              <c16:uniqueId val="{00000000-4E47-46D8-9E0B-C48660E0B146}"/>
            </c:ext>
          </c:extLst>
        </c:ser>
        <c:dLbls>
          <c:showLegendKey val="0"/>
          <c:showVal val="1"/>
          <c:showCatName val="0"/>
          <c:showSerName val="0"/>
          <c:showPercent val="0"/>
          <c:showBubbleSize val="0"/>
          <c:showLeaderLines val="1"/>
        </c:dLbls>
        <c:firstSliceAng val="0"/>
        <c:holeSize val="63"/>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8534370946822308E-2"/>
          <c:y val="0.13333320607663462"/>
          <c:w val="0.94293125810635536"/>
          <c:h val="0.73333358784673064"/>
        </c:manualLayout>
      </c:layout>
      <c:barChart>
        <c:barDir val="bar"/>
        <c:grouping val="percentStacked"/>
        <c:varyColors val="0"/>
        <c:ser>
          <c:idx val="0"/>
          <c:order val="0"/>
          <c:tx>
            <c:strRef>
              <c:f>'Progress Bar'!$L$2</c:f>
              <c:strCache>
                <c:ptCount val="1"/>
                <c:pt idx="0">
                  <c:v>Complete</c:v>
                </c:pt>
              </c:strCache>
            </c:strRef>
          </c:tx>
          <c:spPr>
            <a:pattFill prst="dkUpDiag">
              <a:fgClr>
                <a:srgbClr val="92D050"/>
              </a:fgClr>
              <a:bgClr>
                <a:srgbClr val="00B050"/>
              </a:bgClr>
            </a:patt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20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'Progress Bar'!$K$3</c:f>
              <c:strCache>
                <c:ptCount val="1"/>
                <c:pt idx="0">
                  <c:v>Progress</c:v>
                </c:pt>
              </c:strCache>
            </c:strRef>
          </c:cat>
          <c:val>
            <c:numRef>
              <c:f>'Progress Bar'!$L$3</c:f>
              <c:numCache>
                <c:formatCode>0%</c:formatCode>
                <c:ptCount val="1"/>
                <c:pt idx="0">
                  <c:v>0.54</c:v>
                </c:pt>
              </c:numCache>
            </c:numRef>
          </c:val>
          <c:extLst>
            <c:ext xmlns:c16="http://schemas.microsoft.com/office/drawing/2014/chart" uri="{C3380CC4-5D6E-409C-BE32-E72D297353CC}">
              <c16:uniqueId val="{00000000-DF9B-4546-89EB-00B13292D311}"/>
            </c:ext>
          </c:extLst>
        </c:ser>
        <c:ser>
          <c:idx val="1"/>
          <c:order val="1"/>
          <c:tx>
            <c:strRef>
              <c:f>'Progress Bar'!$M$2</c:f>
              <c:strCache>
                <c:ptCount val="1"/>
                <c:pt idx="0">
                  <c:v>Remainder</c:v>
                </c:pt>
              </c:strCache>
            </c:strRef>
          </c:tx>
          <c:spPr>
            <a:pattFill prst="dkUpDiag">
              <a:fgClr>
                <a:schemeClr val="bg1">
                  <a:lumMod val="95000"/>
                </a:schemeClr>
              </a:fgClr>
              <a:bgClr>
                <a:schemeClr val="bg1">
                  <a:lumMod val="85000"/>
                </a:schemeClr>
              </a:bgClr>
            </a:pattFill>
            <a:ln>
              <a:noFill/>
            </a:ln>
            <a:effectLst/>
          </c:spPr>
          <c:invertIfNegative val="0"/>
          <c:dLbls>
            <c:delete val="1"/>
          </c:dLbls>
          <c:cat>
            <c:strRef>
              <c:f>'Progress Bar'!$K$3</c:f>
              <c:strCache>
                <c:ptCount val="1"/>
                <c:pt idx="0">
                  <c:v>Progress</c:v>
                </c:pt>
              </c:strCache>
            </c:strRef>
          </c:cat>
          <c:val>
            <c:numRef>
              <c:f>'Progress Bar'!$M$3</c:f>
              <c:numCache>
                <c:formatCode>0%</c:formatCode>
                <c:ptCount val="1"/>
                <c:pt idx="0">
                  <c:v>0.45999999999999996</c:v>
                </c:pt>
              </c:numCache>
            </c:numRef>
          </c:val>
          <c:extLst>
            <c:ext xmlns:c16="http://schemas.microsoft.com/office/drawing/2014/chart" uri="{C3380CC4-5D6E-409C-BE32-E72D297353CC}">
              <c16:uniqueId val="{00000001-DF9B-4546-89EB-00B13292D311}"/>
            </c:ext>
          </c:extLst>
        </c:ser>
        <c:dLbls>
          <c:dLblPos val="inEnd"/>
          <c:showLegendKey val="0"/>
          <c:showVal val="1"/>
          <c:showCatName val="0"/>
          <c:showSerName val="0"/>
          <c:showPercent val="0"/>
          <c:showBubbleSize val="0"/>
        </c:dLbls>
        <c:gapWidth val="20"/>
        <c:overlap val="100"/>
        <c:axId val="996309183"/>
        <c:axId val="996270495"/>
      </c:barChart>
      <c:catAx>
        <c:axId val="996309183"/>
        <c:scaling>
          <c:orientation val="minMax"/>
        </c:scaling>
        <c:delete val="1"/>
        <c:axPos val="l"/>
        <c:numFmt formatCode="General" sourceLinked="1"/>
        <c:majorTickMark val="none"/>
        <c:minorTickMark val="none"/>
        <c:tickLblPos val="nextTo"/>
        <c:crossAx val="996270495"/>
        <c:crosses val="autoZero"/>
        <c:auto val="1"/>
        <c:lblAlgn val="ctr"/>
        <c:lblOffset val="100"/>
        <c:noMultiLvlLbl val="0"/>
      </c:catAx>
      <c:valAx>
        <c:axId val="996270495"/>
        <c:scaling>
          <c:orientation val="minMax"/>
        </c:scaling>
        <c:delete val="1"/>
        <c:axPos val="b"/>
        <c:numFmt formatCode="0%" sourceLinked="1"/>
        <c:majorTickMark val="none"/>
        <c:minorTickMark val="none"/>
        <c:tickLblPos val="nextTo"/>
        <c:crossAx val="99630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162176342831539E-2"/>
          <c:y val="0.34326072877253977"/>
          <c:w val="0.97569994919534053"/>
          <c:h val="0.60784947336128436"/>
        </c:manualLayout>
      </c:layout>
      <c:lineChart>
        <c:grouping val="standard"/>
        <c:varyColors val="0"/>
        <c:ser>
          <c:idx val="0"/>
          <c:order val="0"/>
          <c:tx>
            <c:strRef>
              <c:f>Dot!$J$2</c:f>
              <c:strCache>
                <c:ptCount val="1"/>
                <c:pt idx="0">
                  <c:v>Grey</c:v>
                </c:pt>
              </c:strCache>
            </c:strRef>
          </c:tx>
          <c:spPr>
            <a:ln w="190500" cap="rnd">
              <a:noFill/>
              <a:round/>
            </a:ln>
            <a:effectLst/>
          </c:spPr>
          <c:marker>
            <c:symbol val="circle"/>
            <c:size val="10"/>
            <c:spPr>
              <a:solidFill>
                <a:schemeClr val="bg1">
                  <a:lumMod val="85000"/>
                </a:schemeClr>
              </a:solidFill>
              <a:ln w="9525">
                <a:noFill/>
              </a:ln>
              <a:effectLst/>
            </c:spPr>
          </c:marker>
          <c:dLbls>
            <c:delete val="1"/>
          </c:dLbls>
          <c:val>
            <c:numRef>
              <c:f>Dot!$J$3:$J$22</c:f>
              <c:numCache>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Cache>
            </c:numRef>
          </c:val>
          <c:smooth val="0"/>
          <c:extLst>
            <c:ext xmlns:c16="http://schemas.microsoft.com/office/drawing/2014/chart" uri="{C3380CC4-5D6E-409C-BE32-E72D297353CC}">
              <c16:uniqueId val="{00000000-0361-4A31-B93D-72D1929C3AD6}"/>
            </c:ext>
          </c:extLst>
        </c:ser>
        <c:ser>
          <c:idx val="1"/>
          <c:order val="1"/>
          <c:tx>
            <c:strRef>
              <c:f>Dot!$K$2</c:f>
              <c:strCache>
                <c:ptCount val="1"/>
                <c:pt idx="0">
                  <c:v>Color</c:v>
                </c:pt>
              </c:strCache>
            </c:strRef>
          </c:tx>
          <c:spPr>
            <a:ln w="190500" cap="rnd">
              <a:noFill/>
              <a:round/>
            </a:ln>
            <a:effectLst/>
          </c:spPr>
          <c:marker>
            <c:symbol val="circle"/>
            <c:size val="10"/>
            <c:spPr>
              <a:solidFill>
                <a:srgbClr val="92D050"/>
              </a:solidFill>
              <a:ln w="9525">
                <a:noFill/>
              </a:ln>
              <a:effectLst/>
            </c:spPr>
          </c:marker>
          <c:dLbls>
            <c:dLbl>
              <c:idx val="0"/>
              <c:tx>
                <c:rich>
                  <a:bodyPr/>
                  <a:lstStyle/>
                  <a:p>
                    <a:fld id="{5A1C3433-6E39-427E-8B1E-BA1371C843AC}"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69-0361-4A31-B93D-72D1929C3AD6}"/>
                </c:ext>
              </c:extLst>
            </c:dLbl>
            <c:dLbl>
              <c:idx val="1"/>
              <c:tx>
                <c:rich>
                  <a:bodyPr/>
                  <a:lstStyle/>
                  <a:p>
                    <a:fld id="{93CD3400-9AF0-4693-8DC9-8A7742173B9E}"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6A-0361-4A31-B93D-72D1929C3AD6}"/>
                </c:ext>
              </c:extLst>
            </c:dLbl>
            <c:dLbl>
              <c:idx val="2"/>
              <c:tx>
                <c:rich>
                  <a:bodyPr/>
                  <a:lstStyle/>
                  <a:p>
                    <a:fld id="{C4DF704A-7188-40B5-8748-3F25A7435328}"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6B-0361-4A31-B93D-72D1929C3AD6}"/>
                </c:ext>
              </c:extLst>
            </c:dLbl>
            <c:dLbl>
              <c:idx val="3"/>
              <c:tx>
                <c:rich>
                  <a:bodyPr/>
                  <a:lstStyle/>
                  <a:p>
                    <a:fld id="{3A1C55AB-FA65-4857-8574-89A6A55D6067}"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6C-0361-4A31-B93D-72D1929C3AD6}"/>
                </c:ext>
              </c:extLst>
            </c:dLbl>
            <c:dLbl>
              <c:idx val="4"/>
              <c:tx>
                <c:rich>
                  <a:bodyPr/>
                  <a:lstStyle/>
                  <a:p>
                    <a:fld id="{19859879-1F45-4854-B020-CDC87C89E4F0}"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6D-0361-4A31-B93D-72D1929C3AD6}"/>
                </c:ext>
              </c:extLst>
            </c:dLbl>
            <c:dLbl>
              <c:idx val="5"/>
              <c:tx>
                <c:rich>
                  <a:bodyPr/>
                  <a:lstStyle/>
                  <a:p>
                    <a:fld id="{EA53358B-D082-4045-AC33-974CA0C6AA81}"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6E-0361-4A31-B93D-72D1929C3AD6}"/>
                </c:ext>
              </c:extLst>
            </c:dLbl>
            <c:dLbl>
              <c:idx val="6"/>
              <c:tx>
                <c:rich>
                  <a:bodyPr/>
                  <a:lstStyle/>
                  <a:p>
                    <a:fld id="{A7BF22EE-6730-4379-8025-894B71C8DBE6}"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6F-0361-4A31-B93D-72D1929C3AD6}"/>
                </c:ext>
              </c:extLst>
            </c:dLbl>
            <c:dLbl>
              <c:idx val="7"/>
              <c:tx>
                <c:rich>
                  <a:bodyPr/>
                  <a:lstStyle/>
                  <a:p>
                    <a:fld id="{0BB1D7BE-B4DA-4DC7-AEE3-B5D6229D05B5}"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68-0361-4A31-B93D-72D1929C3AD6}"/>
                </c:ext>
              </c:extLst>
            </c:dLbl>
            <c:dLbl>
              <c:idx val="8"/>
              <c:tx>
                <c:rich>
                  <a:bodyPr/>
                  <a:lstStyle/>
                  <a:p>
                    <a:fld id="{09801753-7FDE-4ADE-88EE-9D1F61EC1706}"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0-0361-4A31-B93D-72D1929C3AD6}"/>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1-0361-4A31-B93D-72D1929C3AD6}"/>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2-0361-4A31-B93D-72D1929C3AD6}"/>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3-0361-4A31-B93D-72D1929C3AD6}"/>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4-0361-4A31-B93D-72D1929C3AD6}"/>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5-0361-4A31-B93D-72D1929C3AD6}"/>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6-0361-4A31-B93D-72D1929C3AD6}"/>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7-0361-4A31-B93D-72D1929C3AD6}"/>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8-0361-4A31-B93D-72D1929C3AD6}"/>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9-0361-4A31-B93D-72D1929C3AD6}"/>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361-4A31-B93D-72D1929C3AD6}"/>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361-4A31-B93D-72D1929C3AD6}"/>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rgbClr val="92D050"/>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val>
            <c:numRef>
              <c:f>Dot!$K$3:$K$22</c:f>
              <c:numCache>
                <c:formatCode>General</c:formatCode>
                <c:ptCount val="20"/>
                <c:pt idx="0">
                  <c:v>1</c:v>
                </c:pt>
                <c:pt idx="1">
                  <c:v>1</c:v>
                </c:pt>
                <c:pt idx="2">
                  <c:v>1</c:v>
                </c:pt>
                <c:pt idx="3">
                  <c:v>1</c:v>
                </c:pt>
                <c:pt idx="4">
                  <c:v>1</c:v>
                </c:pt>
                <c:pt idx="5">
                  <c:v>1</c:v>
                </c:pt>
                <c:pt idx="6">
                  <c:v>1</c:v>
                </c:pt>
                <c:pt idx="7">
                  <c:v>1</c:v>
                </c:pt>
                <c:pt idx="8">
                  <c:v>1</c:v>
                </c:pt>
                <c:pt idx="9">
                  <c:v>#N/A</c:v>
                </c:pt>
                <c:pt idx="10">
                  <c:v>#N/A</c:v>
                </c:pt>
                <c:pt idx="11">
                  <c:v>#N/A</c:v>
                </c:pt>
                <c:pt idx="12">
                  <c:v>#N/A</c:v>
                </c:pt>
                <c:pt idx="13">
                  <c:v>#N/A</c:v>
                </c:pt>
                <c:pt idx="14">
                  <c:v>#N/A</c:v>
                </c:pt>
                <c:pt idx="15">
                  <c:v>#N/A</c:v>
                </c:pt>
                <c:pt idx="16">
                  <c:v>#N/A</c:v>
                </c:pt>
                <c:pt idx="17">
                  <c:v>#N/A</c:v>
                </c:pt>
                <c:pt idx="18">
                  <c:v>#N/A</c:v>
                </c:pt>
                <c:pt idx="19">
                  <c:v>#N/A</c:v>
                </c:pt>
              </c:numCache>
            </c:numRef>
          </c:val>
          <c:smooth val="0"/>
          <c:extLst>
            <c:ext xmlns:c15="http://schemas.microsoft.com/office/drawing/2012/chart" uri="{02D57815-91ED-43cb-92C2-25804820EDAC}">
              <c15:datalabelsRange>
                <c15:f>Dot!$L$3:$L$22</c15:f>
                <c15:dlblRangeCache>
                  <c:ptCount val="20"/>
                  <c:pt idx="8">
                    <c:v>45%</c:v>
                  </c:pt>
                </c15:dlblRangeCache>
              </c15:datalabelsRange>
            </c:ext>
            <c:ext xmlns:c16="http://schemas.microsoft.com/office/drawing/2014/chart" uri="{C3380CC4-5D6E-409C-BE32-E72D297353CC}">
              <c16:uniqueId val="{00000001-0361-4A31-B93D-72D1929C3AD6}"/>
            </c:ext>
          </c:extLst>
        </c:ser>
        <c:dLbls>
          <c:dLblPos val="t"/>
          <c:showLegendKey val="0"/>
          <c:showVal val="1"/>
          <c:showCatName val="0"/>
          <c:showSerName val="0"/>
          <c:showPercent val="0"/>
          <c:showBubbleSize val="0"/>
        </c:dLbls>
        <c:marker val="1"/>
        <c:smooth val="0"/>
        <c:axId val="2092351199"/>
        <c:axId val="2092344959"/>
      </c:lineChart>
      <c:catAx>
        <c:axId val="2092351199"/>
        <c:scaling>
          <c:orientation val="minMax"/>
        </c:scaling>
        <c:delete val="1"/>
        <c:axPos val="b"/>
        <c:numFmt formatCode="General" sourceLinked="1"/>
        <c:majorTickMark val="none"/>
        <c:minorTickMark val="none"/>
        <c:tickLblPos val="nextTo"/>
        <c:crossAx val="2092344959"/>
        <c:crosses val="autoZero"/>
        <c:auto val="1"/>
        <c:lblAlgn val="ctr"/>
        <c:lblOffset val="100"/>
        <c:noMultiLvlLbl val="0"/>
      </c:catAx>
      <c:valAx>
        <c:axId val="2092344959"/>
        <c:scaling>
          <c:orientation val="minMax"/>
          <c:max val="2"/>
        </c:scaling>
        <c:delete val="1"/>
        <c:axPos val="l"/>
        <c:numFmt formatCode="General" sourceLinked="1"/>
        <c:majorTickMark val="none"/>
        <c:minorTickMark val="none"/>
        <c:tickLblPos val="nextTo"/>
        <c:crossAx val="209235119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9997594050743651E-2"/>
          <c:y val="0.10935375536650475"/>
          <c:w val="0.93944685039370079"/>
          <c:h val="0.7850697651083407"/>
        </c:manualLayout>
      </c:layout>
      <c:lineChart>
        <c:grouping val="standard"/>
        <c:varyColors val="0"/>
        <c:ser>
          <c:idx val="0"/>
          <c:order val="0"/>
          <c:tx>
            <c:strRef>
              <c:f>Steps!$J$3</c:f>
              <c:strCache>
                <c:ptCount val="1"/>
                <c:pt idx="0">
                  <c:v>Grey</c:v>
                </c:pt>
              </c:strCache>
            </c:strRef>
          </c:tx>
          <c:spPr>
            <a:ln w="127000" cap="rnd">
              <a:solidFill>
                <a:schemeClr val="bg1">
                  <a:lumMod val="85000"/>
                </a:schemeClr>
              </a:solidFill>
              <a:round/>
            </a:ln>
            <a:effectLst/>
          </c:spPr>
          <c:marker>
            <c:symbol val="circle"/>
            <c:size val="30"/>
            <c:spPr>
              <a:solidFill>
                <a:schemeClr val="bg1">
                  <a:lumMod val="85000"/>
                </a:schemeClr>
              </a:solidFill>
              <a:ln w="9525">
                <a:noFill/>
              </a:ln>
              <a:effectLst/>
            </c:spPr>
          </c:marker>
          <c:dLbls>
            <c:dLbl>
              <c:idx val="0"/>
              <c:tx>
                <c:rich>
                  <a:bodyPr/>
                  <a:lstStyle/>
                  <a:p>
                    <a:fld id="{1E2D055E-13F5-450D-968E-FB39E9F74D8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C13F-4814-A715-235E8768EC1A}"/>
                </c:ext>
              </c:extLst>
            </c:dLbl>
            <c:dLbl>
              <c:idx val="1"/>
              <c:tx>
                <c:rich>
                  <a:bodyPr/>
                  <a:lstStyle/>
                  <a:p>
                    <a:fld id="{61298F2C-E476-4BE5-881F-B9F03BC9FB6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C13F-4814-A715-235E8768EC1A}"/>
                </c:ext>
              </c:extLst>
            </c:dLbl>
            <c:dLbl>
              <c:idx val="2"/>
              <c:tx>
                <c:rich>
                  <a:bodyPr/>
                  <a:lstStyle/>
                  <a:p>
                    <a:fld id="{3144738E-D673-4648-8EAD-9E815AA3E14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C13F-4814-A715-235E8768EC1A}"/>
                </c:ext>
              </c:extLst>
            </c:dLbl>
            <c:dLbl>
              <c:idx val="3"/>
              <c:tx>
                <c:rich>
                  <a:bodyPr/>
                  <a:lstStyle/>
                  <a:p>
                    <a:fld id="{BC82C0ED-3A6E-4387-BCAA-3ED6BAFF513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C13F-4814-A715-235E8768EC1A}"/>
                </c:ext>
              </c:extLst>
            </c:dLbl>
            <c:dLbl>
              <c:idx val="4"/>
              <c:tx>
                <c:rich>
                  <a:bodyPr/>
                  <a:lstStyle/>
                  <a:p>
                    <a:fld id="{5C633F4F-DD35-48C8-87E0-E73CCF3769F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C13F-4814-A715-235E8768EC1A}"/>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numRef>
              <c:f>Steps!$K$2:$O$2</c:f>
              <c:numCache>
                <c:formatCode>General</c:formatCode>
                <c:ptCount val="5"/>
                <c:pt idx="0">
                  <c:v>1</c:v>
                </c:pt>
                <c:pt idx="1">
                  <c:v>2</c:v>
                </c:pt>
                <c:pt idx="2">
                  <c:v>3</c:v>
                </c:pt>
                <c:pt idx="3">
                  <c:v>4</c:v>
                </c:pt>
                <c:pt idx="4">
                  <c:v>5</c:v>
                </c:pt>
              </c:numCache>
            </c:numRef>
          </c:cat>
          <c:val>
            <c:numRef>
              <c:f>Steps!$K$3:$O$3</c:f>
              <c:numCache>
                <c:formatCode>General</c:formatCode>
                <c:ptCount val="5"/>
                <c:pt idx="0">
                  <c:v>1</c:v>
                </c:pt>
                <c:pt idx="1">
                  <c:v>1</c:v>
                </c:pt>
                <c:pt idx="2">
                  <c:v>1</c:v>
                </c:pt>
                <c:pt idx="3">
                  <c:v>1</c:v>
                </c:pt>
                <c:pt idx="4">
                  <c:v>1</c:v>
                </c:pt>
              </c:numCache>
            </c:numRef>
          </c:val>
          <c:smooth val="0"/>
          <c:extLst>
            <c:ext xmlns:c15="http://schemas.microsoft.com/office/drawing/2012/chart" uri="{02D57815-91ED-43cb-92C2-25804820EDAC}">
              <c15:datalabelsRange>
                <c15:f>Steps!$K$2:$O$2</c15:f>
                <c15:dlblRangeCache>
                  <c:ptCount val="5"/>
                  <c:pt idx="0">
                    <c:v>1</c:v>
                  </c:pt>
                  <c:pt idx="1">
                    <c:v>2</c:v>
                  </c:pt>
                  <c:pt idx="2">
                    <c:v>3</c:v>
                  </c:pt>
                  <c:pt idx="3">
                    <c:v>4</c:v>
                  </c:pt>
                  <c:pt idx="4">
                    <c:v>5</c:v>
                  </c:pt>
                </c15:dlblRangeCache>
              </c15:datalabelsRange>
            </c:ext>
            <c:ext xmlns:c16="http://schemas.microsoft.com/office/drawing/2014/chart" uri="{C3380CC4-5D6E-409C-BE32-E72D297353CC}">
              <c16:uniqueId val="{00000005-C13F-4814-A715-235E8768EC1A}"/>
            </c:ext>
          </c:extLst>
        </c:ser>
        <c:ser>
          <c:idx val="1"/>
          <c:order val="1"/>
          <c:tx>
            <c:strRef>
              <c:f>Steps!$J$4</c:f>
              <c:strCache>
                <c:ptCount val="1"/>
                <c:pt idx="0">
                  <c:v>Complete</c:v>
                </c:pt>
              </c:strCache>
            </c:strRef>
          </c:tx>
          <c:spPr>
            <a:ln w="127000" cap="rnd">
              <a:solidFill>
                <a:srgbClr val="92D050"/>
              </a:solidFill>
              <a:round/>
            </a:ln>
            <a:effectLst/>
          </c:spPr>
          <c:marker>
            <c:symbol val="circle"/>
            <c:size val="30"/>
            <c:spPr>
              <a:solidFill>
                <a:srgbClr val="92D050"/>
              </a:solidFill>
              <a:ln w="9525">
                <a:noFill/>
              </a:ln>
              <a:effectLst/>
            </c:spPr>
          </c:marker>
          <c:cat>
            <c:numRef>
              <c:f>Steps!$K$2:$O$2</c:f>
              <c:numCache>
                <c:formatCode>General</c:formatCode>
                <c:ptCount val="5"/>
                <c:pt idx="0">
                  <c:v>1</c:v>
                </c:pt>
                <c:pt idx="1">
                  <c:v>2</c:v>
                </c:pt>
                <c:pt idx="2">
                  <c:v>3</c:v>
                </c:pt>
                <c:pt idx="3">
                  <c:v>4</c:v>
                </c:pt>
                <c:pt idx="4">
                  <c:v>5</c:v>
                </c:pt>
              </c:numCache>
            </c:numRef>
          </c:cat>
          <c:val>
            <c:numRef>
              <c:f>Steps!$K$4:$O$4</c:f>
              <c:numCache>
                <c:formatCode>General</c:formatCode>
                <c:ptCount val="5"/>
                <c:pt idx="0">
                  <c:v>1</c:v>
                </c:pt>
                <c:pt idx="1">
                  <c:v>1</c:v>
                </c:pt>
                <c:pt idx="2">
                  <c:v>1</c:v>
                </c:pt>
                <c:pt idx="3">
                  <c:v>#N/A</c:v>
                </c:pt>
                <c:pt idx="4">
                  <c:v>#N/A</c:v>
                </c:pt>
              </c:numCache>
            </c:numRef>
          </c:val>
          <c:smooth val="0"/>
          <c:extLst>
            <c:ext xmlns:c16="http://schemas.microsoft.com/office/drawing/2014/chart" uri="{C3380CC4-5D6E-409C-BE32-E72D297353CC}">
              <c16:uniqueId val="{00000006-C13F-4814-A715-235E8768EC1A}"/>
            </c:ext>
          </c:extLst>
        </c:ser>
        <c:dLbls>
          <c:showLegendKey val="0"/>
          <c:showVal val="0"/>
          <c:showCatName val="0"/>
          <c:showSerName val="0"/>
          <c:showPercent val="0"/>
          <c:showBubbleSize val="0"/>
        </c:dLbls>
        <c:marker val="1"/>
        <c:smooth val="0"/>
        <c:axId val="1273216191"/>
        <c:axId val="1273220031"/>
      </c:lineChart>
      <c:catAx>
        <c:axId val="1273216191"/>
        <c:scaling>
          <c:orientation val="minMax"/>
        </c:scaling>
        <c:delete val="1"/>
        <c:axPos val="b"/>
        <c:numFmt formatCode="General" sourceLinked="1"/>
        <c:majorTickMark val="none"/>
        <c:minorTickMark val="none"/>
        <c:tickLblPos val="nextTo"/>
        <c:crossAx val="1273220031"/>
        <c:crosses val="autoZero"/>
        <c:auto val="1"/>
        <c:lblAlgn val="ctr"/>
        <c:lblOffset val="100"/>
        <c:noMultiLvlLbl val="0"/>
      </c:catAx>
      <c:valAx>
        <c:axId val="1273220031"/>
        <c:scaling>
          <c:orientation val="minMax"/>
          <c:max val="2"/>
          <c:min val="0"/>
        </c:scaling>
        <c:delete val="1"/>
        <c:axPos val="l"/>
        <c:numFmt formatCode="General" sourceLinked="1"/>
        <c:majorTickMark val="out"/>
        <c:minorTickMark val="none"/>
        <c:tickLblPos val="nextTo"/>
        <c:crossAx val="127321619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921610252902777E-2"/>
          <c:y val="0.18820599805117472"/>
          <c:w val="0.91169296145674095"/>
          <c:h val="0.68060441255382187"/>
        </c:manualLayout>
      </c:layout>
      <c:barChart>
        <c:barDir val="col"/>
        <c:grouping val="clustered"/>
        <c:varyColors val="0"/>
        <c:ser>
          <c:idx val="0"/>
          <c:order val="0"/>
          <c:tx>
            <c:strRef>
              <c:f>Scorecard!$H$3</c:f>
              <c:strCache>
                <c:ptCount val="1"/>
                <c:pt idx="0">
                  <c:v>Grey</c:v>
                </c:pt>
              </c:strCache>
            </c:strRef>
          </c:tx>
          <c:spPr>
            <a:blipFill>
              <a:blip xmlns:r="http://schemas.openxmlformats.org/officeDocument/2006/relationships" r:embed="rId3">
                <a:extLst>
                  <a:ext uri="{96DAC541-7B7A-43D3-8B79-37D633B846F1}">
                    <asvg:svgBlip xmlns:asvg="http://schemas.microsoft.com/office/drawing/2016/SVG/main" r:embed="rId4"/>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Scorecard!$I$3:$M$3</c:f>
              <c:numCache>
                <c:formatCode>General</c:formatCode>
                <c:ptCount val="5"/>
                <c:pt idx="0">
                  <c:v>0</c:v>
                </c:pt>
                <c:pt idx="1">
                  <c:v>0</c:v>
                </c:pt>
                <c:pt idx="2">
                  <c:v>1</c:v>
                </c:pt>
                <c:pt idx="3">
                  <c:v>0</c:v>
                </c:pt>
                <c:pt idx="4">
                  <c:v>1</c:v>
                </c:pt>
              </c:numCache>
            </c:numRef>
          </c:val>
          <c:extLst>
            <c:ext xmlns:c16="http://schemas.microsoft.com/office/drawing/2014/chart" uri="{C3380CC4-5D6E-409C-BE32-E72D297353CC}">
              <c16:uniqueId val="{00000000-5AF5-40E6-84F2-65D01853581C}"/>
            </c:ext>
          </c:extLst>
        </c:ser>
        <c:ser>
          <c:idx val="1"/>
          <c:order val="1"/>
          <c:tx>
            <c:strRef>
              <c:f>Scorecard!$H$4</c:f>
              <c:strCache>
                <c:ptCount val="1"/>
                <c:pt idx="0">
                  <c:v>Green</c:v>
                </c:pt>
              </c:strCache>
            </c:strRef>
          </c:tx>
          <c:spPr>
            <a:blipFill>
              <a:blip xmlns:r="http://schemas.openxmlformats.org/officeDocument/2006/relationships" r:embed="rId5">
                <a:extLst>
                  <a:ext uri="{96DAC541-7B7A-43D3-8B79-37D633B846F1}">
                    <asvg:svgBlip xmlns:asvg="http://schemas.microsoft.com/office/drawing/2016/SVG/main" r:embed="rId6"/>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Scorecard!$I$4:$M$4</c:f>
              <c:numCache>
                <c:formatCode>General</c:formatCode>
                <c:ptCount val="5"/>
                <c:pt idx="0">
                  <c:v>1</c:v>
                </c:pt>
                <c:pt idx="1">
                  <c:v>0</c:v>
                </c:pt>
                <c:pt idx="2">
                  <c:v>0</c:v>
                </c:pt>
                <c:pt idx="3">
                  <c:v>1</c:v>
                </c:pt>
                <c:pt idx="4">
                  <c:v>0</c:v>
                </c:pt>
              </c:numCache>
            </c:numRef>
          </c:val>
          <c:extLst>
            <c:ext xmlns:c16="http://schemas.microsoft.com/office/drawing/2014/chart" uri="{C3380CC4-5D6E-409C-BE32-E72D297353CC}">
              <c16:uniqueId val="{00000001-5AF5-40E6-84F2-65D01853581C}"/>
            </c:ext>
          </c:extLst>
        </c:ser>
        <c:ser>
          <c:idx val="2"/>
          <c:order val="2"/>
          <c:tx>
            <c:strRef>
              <c:f>Scorecard!$H$5</c:f>
              <c:strCache>
                <c:ptCount val="1"/>
                <c:pt idx="0">
                  <c:v>Red</c:v>
                </c:pt>
              </c:strCache>
            </c:strRef>
          </c:tx>
          <c:spPr>
            <a:blipFill>
              <a:blip xmlns:r="http://schemas.openxmlformats.org/officeDocument/2006/relationships" r:embed="rId7">
                <a:extLst>
                  <a:ext uri="{96DAC541-7B7A-43D3-8B79-37D633B846F1}">
                    <asvg:svgBlip xmlns:asvg="http://schemas.microsoft.com/office/drawing/2016/SVG/main" r:embed="rId8"/>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Scorecard!$I$5:$M$5</c:f>
              <c:numCache>
                <c:formatCode>General</c:formatCode>
                <c:ptCount val="5"/>
                <c:pt idx="0">
                  <c:v>0</c:v>
                </c:pt>
                <c:pt idx="1">
                  <c:v>1</c:v>
                </c:pt>
                <c:pt idx="2">
                  <c:v>0</c:v>
                </c:pt>
                <c:pt idx="3">
                  <c:v>0</c:v>
                </c:pt>
                <c:pt idx="4">
                  <c:v>0</c:v>
                </c:pt>
              </c:numCache>
            </c:numRef>
          </c:val>
          <c:extLst>
            <c:ext xmlns:c16="http://schemas.microsoft.com/office/drawing/2014/chart" uri="{C3380CC4-5D6E-409C-BE32-E72D297353CC}">
              <c16:uniqueId val="{00000002-5AF5-40E6-84F2-65D01853581C}"/>
            </c:ext>
          </c:extLst>
        </c:ser>
        <c:dLbls>
          <c:showLegendKey val="0"/>
          <c:showVal val="0"/>
          <c:showCatName val="0"/>
          <c:showSerName val="0"/>
          <c:showPercent val="0"/>
          <c:showBubbleSize val="0"/>
        </c:dLbls>
        <c:gapWidth val="0"/>
        <c:overlap val="100"/>
        <c:axId val="2098106031"/>
        <c:axId val="1124814463"/>
      </c:barChart>
      <c:dateAx>
        <c:axId val="2098106031"/>
        <c:scaling>
          <c:orientation val="minMax"/>
        </c:scaling>
        <c:delete val="1"/>
        <c:axPos val="b"/>
        <c:numFmt formatCode="General" sourceLinked="1"/>
        <c:majorTickMark val="none"/>
        <c:minorTickMark val="none"/>
        <c:tickLblPos val="nextTo"/>
        <c:crossAx val="1124814463"/>
        <c:crosses val="autoZero"/>
        <c:auto val="0"/>
        <c:lblOffset val="100"/>
        <c:baseTimeUnit val="days"/>
      </c:dateAx>
      <c:valAx>
        <c:axId val="1124814463"/>
        <c:scaling>
          <c:orientation val="minMax"/>
          <c:max val="1"/>
        </c:scaling>
        <c:delete val="1"/>
        <c:axPos val="l"/>
        <c:numFmt formatCode="General" sourceLinked="1"/>
        <c:majorTickMark val="out"/>
        <c:minorTickMark val="none"/>
        <c:tickLblPos val="nextTo"/>
        <c:crossAx val="2098106031"/>
        <c:crosses val="autoZero"/>
        <c:crossBetween val="between"/>
      </c:valAx>
      <c:spPr>
        <a:solidFill>
          <a:schemeClr val="bg1"/>
        </a:solid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bg1">
          <a:lumMod val="85000"/>
        </a:schemeClr>
      </a:solid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en-US" sz="1000">
                <a:latin typeface="Roboto" panose="02000000000000000000" pitchFamily="2" charset="0"/>
                <a:ea typeface="Roboto" panose="02000000000000000000" pitchFamily="2" charset="0"/>
              </a:rPr>
              <a:t>June 2023</a:t>
            </a:r>
          </a:p>
        </c:rich>
      </c:tx>
      <c:layout>
        <c:manualLayout>
          <c:xMode val="edge"/>
          <c:yMode val="edge"/>
          <c:x val="0.3636792761391287"/>
          <c:y val="3.4482758620689655E-2"/>
        </c:manualLayout>
      </c:layout>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en-US"/>
        </a:p>
      </c:txPr>
    </c:title>
    <c:autoTitleDeleted val="0"/>
    <c:plotArea>
      <c:layout>
        <c:manualLayout>
          <c:layoutTarget val="inner"/>
          <c:xMode val="edge"/>
          <c:yMode val="edge"/>
          <c:x val="3.7870827199954368E-2"/>
          <c:y val="0.2463462756810571"/>
          <c:w val="0.91624047713588097"/>
          <c:h val="0.73435695538057744"/>
        </c:manualLayout>
      </c:layout>
      <c:barChart>
        <c:barDir val="col"/>
        <c:grouping val="clustered"/>
        <c:varyColors val="0"/>
        <c:ser>
          <c:idx val="2"/>
          <c:order val="2"/>
          <c:tx>
            <c:strRef>
              <c:f>Calendar!$AD$3</c:f>
              <c:strCache>
                <c:ptCount val="1"/>
                <c:pt idx="0">
                  <c:v>Day</c:v>
                </c:pt>
              </c:strCache>
            </c:strRef>
          </c:tx>
          <c:spPr>
            <a:solidFill>
              <a:schemeClr val="accent3"/>
            </a:solidFill>
            <a:ln>
              <a:noFill/>
            </a:ln>
            <a:effectLst/>
          </c:spPr>
          <c:invertIfNegative val="0"/>
          <c:cat>
            <c:strRef>
              <c:f>Calendar!$AD$4:$AD$10</c:f>
              <c:strCache>
                <c:ptCount val="7"/>
                <c:pt idx="0">
                  <c:v>S</c:v>
                </c:pt>
                <c:pt idx="1">
                  <c:v>M</c:v>
                </c:pt>
                <c:pt idx="2">
                  <c:v>T</c:v>
                </c:pt>
                <c:pt idx="3">
                  <c:v>W</c:v>
                </c:pt>
                <c:pt idx="4">
                  <c:v>T</c:v>
                </c:pt>
                <c:pt idx="5">
                  <c:v>F</c:v>
                </c:pt>
                <c:pt idx="6">
                  <c:v>S</c:v>
                </c:pt>
              </c:strCache>
            </c:strRef>
          </c:cat>
          <c:val>
            <c:numRef>
              <c:f>Calendar!$AE$4:$AE$10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137A-4C00-999B-A5FADA4F3CDC}"/>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Calendar!$I$2</c:f>
              <c:strCache>
                <c:ptCount val="1"/>
                <c:pt idx="0">
                  <c:v>Current Month</c:v>
                </c:pt>
              </c:strCache>
            </c:strRef>
          </c:tx>
          <c:spPr>
            <a:ln w="25400" cap="rnd">
              <a:noFill/>
              <a:round/>
            </a:ln>
            <a:effectLst/>
          </c:spPr>
          <c:marker>
            <c:symbol val="circle"/>
            <c:size val="19"/>
            <c:spPr>
              <a:solidFill>
                <a:schemeClr val="bg1">
                  <a:lumMod val="85000"/>
                </a:schemeClr>
              </a:solidFill>
              <a:ln w="9525">
                <a:noFill/>
              </a:ln>
              <a:effectLst/>
            </c:spPr>
          </c:marker>
          <c:dLbls>
            <c:dLbl>
              <c:idx val="0"/>
              <c:tx>
                <c:rich>
                  <a:bodyPr/>
                  <a:lstStyle/>
                  <a:p>
                    <a:fld id="{048E4FDE-E8A7-4642-8A2C-DD331C54800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137A-4C00-999B-A5FADA4F3CDC}"/>
                </c:ext>
              </c:extLst>
            </c:dLbl>
            <c:dLbl>
              <c:idx val="1"/>
              <c:tx>
                <c:rich>
                  <a:bodyPr/>
                  <a:lstStyle/>
                  <a:p>
                    <a:fld id="{5FDA48CD-19CA-4FAF-B2AB-0CFB99A077F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137A-4C00-999B-A5FADA4F3CDC}"/>
                </c:ext>
              </c:extLst>
            </c:dLbl>
            <c:dLbl>
              <c:idx val="2"/>
              <c:tx>
                <c:rich>
                  <a:bodyPr/>
                  <a:lstStyle/>
                  <a:p>
                    <a:fld id="{5AD43D98-E953-4EA0-9564-00900811DA8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137A-4C00-999B-A5FADA4F3CDC}"/>
                </c:ext>
              </c:extLst>
            </c:dLbl>
            <c:dLbl>
              <c:idx val="3"/>
              <c:tx>
                <c:rich>
                  <a:bodyPr/>
                  <a:lstStyle/>
                  <a:p>
                    <a:fld id="{F8006336-D4A4-41CF-AE86-D121628AB49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137A-4C00-999B-A5FADA4F3CDC}"/>
                </c:ext>
              </c:extLst>
            </c:dLbl>
            <c:dLbl>
              <c:idx val="4"/>
              <c:tx>
                <c:rich>
                  <a:bodyPr/>
                  <a:lstStyle/>
                  <a:p>
                    <a:fld id="{36740DBE-FA60-4BD3-9368-C110F96B74E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137A-4C00-999B-A5FADA4F3CDC}"/>
                </c:ext>
              </c:extLst>
            </c:dLbl>
            <c:dLbl>
              <c:idx val="5"/>
              <c:tx>
                <c:rich>
                  <a:bodyPr/>
                  <a:lstStyle/>
                  <a:p>
                    <a:fld id="{104A5E7F-BB84-4193-8212-AC7E26AEF22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137A-4C00-999B-A5FADA4F3CDC}"/>
                </c:ext>
              </c:extLst>
            </c:dLbl>
            <c:dLbl>
              <c:idx val="6"/>
              <c:tx>
                <c:rich>
                  <a:bodyPr/>
                  <a:lstStyle/>
                  <a:p>
                    <a:fld id="{670D9835-5618-422F-895F-E033ADC0153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137A-4C00-999B-A5FADA4F3CDC}"/>
                </c:ext>
              </c:extLst>
            </c:dLbl>
            <c:dLbl>
              <c:idx val="7"/>
              <c:tx>
                <c:rich>
                  <a:bodyPr/>
                  <a:lstStyle/>
                  <a:p>
                    <a:fld id="{A212C18E-62A1-4F6B-B8AB-D0B0BA89A90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137A-4C00-999B-A5FADA4F3CDC}"/>
                </c:ext>
              </c:extLst>
            </c:dLbl>
            <c:dLbl>
              <c:idx val="8"/>
              <c:tx>
                <c:rich>
                  <a:bodyPr/>
                  <a:lstStyle/>
                  <a:p>
                    <a:fld id="{A08D2CCC-C752-48BC-9166-14E6BA35018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137A-4C00-999B-A5FADA4F3CDC}"/>
                </c:ext>
              </c:extLst>
            </c:dLbl>
            <c:dLbl>
              <c:idx val="9"/>
              <c:tx>
                <c:rich>
                  <a:bodyPr/>
                  <a:lstStyle/>
                  <a:p>
                    <a:fld id="{C406FB02-3224-4DC3-B6EE-425D07BF039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137A-4C00-999B-A5FADA4F3CDC}"/>
                </c:ext>
              </c:extLst>
            </c:dLbl>
            <c:dLbl>
              <c:idx val="10"/>
              <c:tx>
                <c:rich>
                  <a:bodyPr/>
                  <a:lstStyle/>
                  <a:p>
                    <a:fld id="{2E05E0EA-7423-4F5F-8B3C-2800233D0CE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137A-4C00-999B-A5FADA4F3CDC}"/>
                </c:ext>
              </c:extLst>
            </c:dLbl>
            <c:dLbl>
              <c:idx val="11"/>
              <c:tx>
                <c:rich>
                  <a:bodyPr/>
                  <a:lstStyle/>
                  <a:p>
                    <a:fld id="{F13C3D3E-F191-449C-A693-7EB32D787F1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137A-4C00-999B-A5FADA4F3CDC}"/>
                </c:ext>
              </c:extLst>
            </c:dLbl>
            <c:dLbl>
              <c:idx val="12"/>
              <c:tx>
                <c:rich>
                  <a:bodyPr/>
                  <a:lstStyle/>
                  <a:p>
                    <a:fld id="{34110676-605D-4371-ABAA-B6985C9C873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137A-4C00-999B-A5FADA4F3CDC}"/>
                </c:ext>
              </c:extLst>
            </c:dLbl>
            <c:dLbl>
              <c:idx val="13"/>
              <c:tx>
                <c:rich>
                  <a:bodyPr/>
                  <a:lstStyle/>
                  <a:p>
                    <a:fld id="{A3774533-AE41-4925-B270-1E5B41752D5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137A-4C00-999B-A5FADA4F3CDC}"/>
                </c:ext>
              </c:extLst>
            </c:dLbl>
            <c:dLbl>
              <c:idx val="14"/>
              <c:tx>
                <c:rich>
                  <a:bodyPr/>
                  <a:lstStyle/>
                  <a:p>
                    <a:fld id="{C1F77A8C-6AFE-4E65-9386-A745673C1DD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137A-4C00-999B-A5FADA4F3CDC}"/>
                </c:ext>
              </c:extLst>
            </c:dLbl>
            <c:dLbl>
              <c:idx val="15"/>
              <c:tx>
                <c:rich>
                  <a:bodyPr/>
                  <a:lstStyle/>
                  <a:p>
                    <a:fld id="{8B182042-24AC-41F7-95FA-60400AB2C20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137A-4C00-999B-A5FADA4F3CDC}"/>
                </c:ext>
              </c:extLst>
            </c:dLbl>
            <c:dLbl>
              <c:idx val="16"/>
              <c:tx>
                <c:rich>
                  <a:bodyPr/>
                  <a:lstStyle/>
                  <a:p>
                    <a:fld id="{1949C7EF-7B0D-4E08-B88C-5B8D5E36C57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137A-4C00-999B-A5FADA4F3CDC}"/>
                </c:ext>
              </c:extLst>
            </c:dLbl>
            <c:dLbl>
              <c:idx val="17"/>
              <c:tx>
                <c:rich>
                  <a:bodyPr/>
                  <a:lstStyle/>
                  <a:p>
                    <a:fld id="{57D9336B-8355-4301-B536-D58CDEAAF10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137A-4C00-999B-A5FADA4F3CDC}"/>
                </c:ext>
              </c:extLst>
            </c:dLbl>
            <c:dLbl>
              <c:idx val="18"/>
              <c:tx>
                <c:rich>
                  <a:bodyPr/>
                  <a:lstStyle/>
                  <a:p>
                    <a:fld id="{17D546E6-BB65-4BD7-8D01-B1764DBD912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137A-4C00-999B-A5FADA4F3CDC}"/>
                </c:ext>
              </c:extLst>
            </c:dLbl>
            <c:dLbl>
              <c:idx val="19"/>
              <c:tx>
                <c:rich>
                  <a:bodyPr/>
                  <a:lstStyle/>
                  <a:p>
                    <a:fld id="{E133C3A2-4285-402C-B635-0A67DD299CE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137A-4C00-999B-A5FADA4F3CDC}"/>
                </c:ext>
              </c:extLst>
            </c:dLbl>
            <c:dLbl>
              <c:idx val="20"/>
              <c:tx>
                <c:rich>
                  <a:bodyPr/>
                  <a:lstStyle/>
                  <a:p>
                    <a:fld id="{FCA67234-92E6-4236-973F-16CE429A894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137A-4C00-999B-A5FADA4F3CDC}"/>
                </c:ext>
              </c:extLst>
            </c:dLbl>
            <c:dLbl>
              <c:idx val="21"/>
              <c:tx>
                <c:rich>
                  <a:bodyPr/>
                  <a:lstStyle/>
                  <a:p>
                    <a:fld id="{17BE0266-137E-4BA7-838F-FD2A00EB829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137A-4C00-999B-A5FADA4F3CDC}"/>
                </c:ext>
              </c:extLst>
            </c:dLbl>
            <c:dLbl>
              <c:idx val="22"/>
              <c:tx>
                <c:rich>
                  <a:bodyPr/>
                  <a:lstStyle/>
                  <a:p>
                    <a:fld id="{C5639DAC-245B-48E7-807F-5453288C920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137A-4C00-999B-A5FADA4F3CDC}"/>
                </c:ext>
              </c:extLst>
            </c:dLbl>
            <c:dLbl>
              <c:idx val="23"/>
              <c:tx>
                <c:rich>
                  <a:bodyPr/>
                  <a:lstStyle/>
                  <a:p>
                    <a:fld id="{A5CA0ADE-97E4-46F5-9E2B-3B4EDF8BB7B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137A-4C00-999B-A5FADA4F3CDC}"/>
                </c:ext>
              </c:extLst>
            </c:dLbl>
            <c:dLbl>
              <c:idx val="24"/>
              <c:tx>
                <c:rich>
                  <a:bodyPr/>
                  <a:lstStyle/>
                  <a:p>
                    <a:fld id="{EFC3405F-53CB-4AFA-B28F-8F070B0A5C2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137A-4C00-999B-A5FADA4F3CDC}"/>
                </c:ext>
              </c:extLst>
            </c:dLbl>
            <c:dLbl>
              <c:idx val="25"/>
              <c:tx>
                <c:rich>
                  <a:bodyPr/>
                  <a:lstStyle/>
                  <a:p>
                    <a:fld id="{A446B5CD-A0D0-44C1-8C68-190963AD137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137A-4C00-999B-A5FADA4F3CDC}"/>
                </c:ext>
              </c:extLst>
            </c:dLbl>
            <c:dLbl>
              <c:idx val="26"/>
              <c:tx>
                <c:rich>
                  <a:bodyPr/>
                  <a:lstStyle/>
                  <a:p>
                    <a:fld id="{6EF55F70-E73B-4D53-B71D-4D5DDC15221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137A-4C00-999B-A5FADA4F3CDC}"/>
                </c:ext>
              </c:extLst>
            </c:dLbl>
            <c:dLbl>
              <c:idx val="27"/>
              <c:tx>
                <c:rich>
                  <a:bodyPr/>
                  <a:lstStyle/>
                  <a:p>
                    <a:fld id="{C9C7D260-B5B1-42FD-BA1E-3EE7DD1DF32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137A-4C00-999B-A5FADA4F3CDC}"/>
                </c:ext>
              </c:extLst>
            </c:dLbl>
            <c:dLbl>
              <c:idx val="28"/>
              <c:tx>
                <c:rich>
                  <a:bodyPr/>
                  <a:lstStyle/>
                  <a:p>
                    <a:fld id="{C87C695C-D5AD-471B-A6E1-21CFAF3B390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137A-4C00-999B-A5FADA4F3CDC}"/>
                </c:ext>
              </c:extLst>
            </c:dLbl>
            <c:dLbl>
              <c:idx val="29"/>
              <c:tx>
                <c:rich>
                  <a:bodyPr/>
                  <a:lstStyle/>
                  <a:p>
                    <a:fld id="{63712499-4996-4F31-B5C5-DD7B0220AF2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137A-4C00-999B-A5FADA4F3CDC}"/>
                </c:ext>
              </c:extLst>
            </c:dLbl>
            <c:dLbl>
              <c:idx val="30"/>
              <c:tx>
                <c:rich>
                  <a:bodyPr/>
                  <a:lstStyle/>
                  <a:p>
                    <a:fld id="{C846379D-FCE2-4F4D-8C2C-CFA199A801C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137A-4C00-999B-A5FADA4F3CDC}"/>
                </c:ext>
              </c:extLst>
            </c:dLbl>
            <c:dLbl>
              <c:idx val="31"/>
              <c:tx>
                <c:rich>
                  <a:bodyPr/>
                  <a:lstStyle/>
                  <a:p>
                    <a:fld id="{660602B6-7AE8-4258-AFC8-1D672D1F49A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137A-4C00-999B-A5FADA4F3CDC}"/>
                </c:ext>
              </c:extLst>
            </c:dLbl>
            <c:dLbl>
              <c:idx val="32"/>
              <c:tx>
                <c:rich>
                  <a:bodyPr/>
                  <a:lstStyle/>
                  <a:p>
                    <a:fld id="{4759444C-6BFE-4713-8992-39955ECED0B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137A-4C00-999B-A5FADA4F3CDC}"/>
                </c:ext>
              </c:extLst>
            </c:dLbl>
            <c:dLbl>
              <c:idx val="33"/>
              <c:tx>
                <c:rich>
                  <a:bodyPr/>
                  <a:lstStyle/>
                  <a:p>
                    <a:fld id="{A6FE7A73-820A-4475-A4FD-83C25CF33A0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137A-4C00-999B-A5FADA4F3CDC}"/>
                </c:ext>
              </c:extLst>
            </c:dLbl>
            <c:dLbl>
              <c:idx val="34"/>
              <c:tx>
                <c:rich>
                  <a:bodyPr/>
                  <a:lstStyle/>
                  <a:p>
                    <a:fld id="{F8791DDD-D886-4866-A12C-6A645713278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137A-4C00-999B-A5FADA4F3CDC}"/>
                </c:ext>
              </c:extLst>
            </c:dLbl>
            <c:dLbl>
              <c:idx val="35"/>
              <c:tx>
                <c:rich>
                  <a:bodyPr/>
                  <a:lstStyle/>
                  <a:p>
                    <a:fld id="{62F392B4-37C9-455E-8355-0498BF78A92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137A-4C00-999B-A5FADA4F3CDC}"/>
                </c:ext>
              </c:extLst>
            </c:dLbl>
            <c:dLbl>
              <c:idx val="36"/>
              <c:tx>
                <c:rich>
                  <a:bodyPr/>
                  <a:lstStyle/>
                  <a:p>
                    <a:fld id="{4F6A81DE-FEFB-43FB-AA15-84E5D298AC3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137A-4C00-999B-A5FADA4F3CDC}"/>
                </c:ext>
              </c:extLst>
            </c:dLbl>
            <c:dLbl>
              <c:idx val="37"/>
              <c:tx>
                <c:rich>
                  <a:bodyPr/>
                  <a:lstStyle/>
                  <a:p>
                    <a:fld id="{D465E498-7726-43B6-AFAC-AD3C6E88B62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137A-4C00-999B-A5FADA4F3CDC}"/>
                </c:ext>
              </c:extLst>
            </c:dLbl>
            <c:dLbl>
              <c:idx val="38"/>
              <c:tx>
                <c:rich>
                  <a:bodyPr/>
                  <a:lstStyle/>
                  <a:p>
                    <a:fld id="{0F71AED7-3151-4CE7-92A0-24AC6EBE5FD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137A-4C00-999B-A5FADA4F3CDC}"/>
                </c:ext>
              </c:extLst>
            </c:dLbl>
            <c:dLbl>
              <c:idx val="39"/>
              <c:tx>
                <c:rich>
                  <a:bodyPr/>
                  <a:lstStyle/>
                  <a:p>
                    <a:fld id="{BA193FF2-07E7-422E-AB38-CC612E85BA4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137A-4C00-999B-A5FADA4F3CDC}"/>
                </c:ext>
              </c:extLst>
            </c:dLbl>
            <c:dLbl>
              <c:idx val="40"/>
              <c:tx>
                <c:rich>
                  <a:bodyPr/>
                  <a:lstStyle/>
                  <a:p>
                    <a:fld id="{6B6CB822-2B7F-4838-9277-6373FD829DE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137A-4C00-999B-A5FADA4F3CDC}"/>
                </c:ext>
              </c:extLst>
            </c:dLbl>
            <c:dLbl>
              <c:idx val="41"/>
              <c:tx>
                <c:rich>
                  <a:bodyPr/>
                  <a:lstStyle/>
                  <a:p>
                    <a:fld id="{6E5F9074-4AC0-4CCE-8D3E-23938681F5C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137A-4C00-999B-A5FADA4F3CDC}"/>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bg1"/>
                    </a:solidFill>
                    <a:latin typeface="Roboto Medium" panose="02000000000000000000" pitchFamily="2" charset="0"/>
                    <a:ea typeface="Roboto Medium" panose="02000000000000000000" pitchFamily="2" charset="0"/>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Calendar!$I$4:$I$45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Calendar!$J$4:$J$45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Calendar!$K$4:$K$45</c15:f>
                <c15:dlblRangeCache>
                  <c:ptCount val="42"/>
                  <c:pt idx="0">
                    <c:v>28</c:v>
                  </c:pt>
                  <c:pt idx="1">
                    <c:v>29</c:v>
                  </c:pt>
                  <c:pt idx="2">
                    <c:v>30</c:v>
                  </c:pt>
                  <c:pt idx="3">
                    <c:v>31</c:v>
                  </c:pt>
                  <c:pt idx="4">
                    <c:v>1</c:v>
                  </c:pt>
                  <c:pt idx="5">
                    <c:v>2</c:v>
                  </c:pt>
                  <c:pt idx="6">
                    <c:v>3</c:v>
                  </c:pt>
                  <c:pt idx="7">
                    <c:v>4</c:v>
                  </c:pt>
                  <c:pt idx="8">
                    <c:v>5</c:v>
                  </c:pt>
                  <c:pt idx="9">
                    <c:v>6</c:v>
                  </c:pt>
                  <c:pt idx="10">
                    <c:v>7</c:v>
                  </c:pt>
                  <c:pt idx="11">
                    <c:v>8</c:v>
                  </c:pt>
                  <c:pt idx="12">
                    <c:v>9</c:v>
                  </c:pt>
                  <c:pt idx="13">
                    <c:v>10</c:v>
                  </c:pt>
                  <c:pt idx="14">
                    <c:v>11</c:v>
                  </c:pt>
                  <c:pt idx="15">
                    <c:v>12</c:v>
                  </c:pt>
                  <c:pt idx="16">
                    <c:v>13</c:v>
                  </c:pt>
                  <c:pt idx="17">
                    <c:v>14</c:v>
                  </c:pt>
                  <c:pt idx="18">
                    <c:v>15</c:v>
                  </c:pt>
                  <c:pt idx="19">
                    <c:v>16</c:v>
                  </c:pt>
                  <c:pt idx="20">
                    <c:v>17</c:v>
                  </c:pt>
                  <c:pt idx="21">
                    <c:v>18</c:v>
                  </c:pt>
                  <c:pt idx="22">
                    <c:v>19</c:v>
                  </c:pt>
                  <c:pt idx="23">
                    <c:v>20</c:v>
                  </c:pt>
                  <c:pt idx="24">
                    <c:v>21</c:v>
                  </c:pt>
                  <c:pt idx="25">
                    <c:v>22</c:v>
                  </c:pt>
                  <c:pt idx="26">
                    <c:v>23</c:v>
                  </c:pt>
                  <c:pt idx="27">
                    <c:v>24</c:v>
                  </c:pt>
                  <c:pt idx="28">
                    <c:v>25</c:v>
                  </c:pt>
                  <c:pt idx="29">
                    <c:v>26</c:v>
                  </c:pt>
                  <c:pt idx="30">
                    <c:v>27</c:v>
                  </c:pt>
                  <c:pt idx="31">
                    <c:v>28</c:v>
                  </c:pt>
                  <c:pt idx="32">
                    <c:v>29</c:v>
                  </c:pt>
                  <c:pt idx="33">
                    <c:v>30</c:v>
                  </c:pt>
                  <c:pt idx="34">
                    <c:v>1</c:v>
                  </c:pt>
                  <c:pt idx="35">
                    <c:v>2</c:v>
                  </c:pt>
                  <c:pt idx="36">
                    <c:v>3</c:v>
                  </c:pt>
                  <c:pt idx="37">
                    <c:v>4</c:v>
                  </c:pt>
                  <c:pt idx="38">
                    <c:v>5</c:v>
                  </c:pt>
                  <c:pt idx="39">
                    <c:v>6</c:v>
                  </c:pt>
                  <c:pt idx="40">
                    <c:v>7</c:v>
                  </c:pt>
                  <c:pt idx="41">
                    <c:v>8</c:v>
                  </c:pt>
                </c15:dlblRangeCache>
              </c15:datalabelsRange>
            </c:ext>
            <c:ext xmlns:c16="http://schemas.microsoft.com/office/drawing/2014/chart" uri="{C3380CC4-5D6E-409C-BE32-E72D297353CC}">
              <c16:uniqueId val="{0000002B-137A-4C00-999B-A5FADA4F3CDC}"/>
            </c:ext>
          </c:extLst>
        </c:ser>
        <c:ser>
          <c:idx val="1"/>
          <c:order val="1"/>
          <c:tx>
            <c:strRef>
              <c:f>Calendar!$P$2</c:f>
              <c:strCache>
                <c:ptCount val="1"/>
                <c:pt idx="0">
                  <c:v>Color</c:v>
                </c:pt>
              </c:strCache>
            </c:strRef>
          </c:tx>
          <c:spPr>
            <a:ln w="25400" cap="rnd">
              <a:noFill/>
              <a:round/>
            </a:ln>
            <a:effectLst/>
          </c:spPr>
          <c:marker>
            <c:symbol val="circle"/>
            <c:size val="19"/>
            <c:spPr>
              <a:solidFill>
                <a:srgbClr val="00B0F0"/>
              </a:solidFill>
              <a:ln w="9525">
                <a:noFill/>
              </a:ln>
              <a:effectLst/>
            </c:spPr>
          </c:marker>
          <c:xVal>
            <c:numRef>
              <c:f>Calendar!$P$4:$P$45</c:f>
              <c:numCache>
                <c:formatCode>General</c:formatCode>
                <c:ptCount val="42"/>
                <c:pt idx="0">
                  <c:v>#N/A</c:v>
                </c:pt>
                <c:pt idx="1">
                  <c:v>#N/A</c:v>
                </c:pt>
                <c:pt idx="2">
                  <c:v>#N/A</c:v>
                </c:pt>
                <c:pt idx="3">
                  <c:v>#N/A</c:v>
                </c:pt>
                <c:pt idx="4">
                  <c:v>#N/A</c:v>
                </c:pt>
                <c:pt idx="5">
                  <c:v>6</c:v>
                </c:pt>
                <c:pt idx="6">
                  <c:v>#N/A</c:v>
                </c:pt>
                <c:pt idx="7">
                  <c:v>1</c:v>
                </c:pt>
                <c:pt idx="8">
                  <c:v>#N/A</c:v>
                </c:pt>
                <c:pt idx="9">
                  <c:v>3</c:v>
                </c:pt>
                <c:pt idx="10">
                  <c:v>#N/A</c:v>
                </c:pt>
                <c:pt idx="11">
                  <c:v>#N/A</c:v>
                </c:pt>
                <c:pt idx="12">
                  <c:v>6</c:v>
                </c:pt>
                <c:pt idx="13">
                  <c:v>7</c:v>
                </c:pt>
                <c:pt idx="14">
                  <c:v>1</c:v>
                </c:pt>
                <c:pt idx="15">
                  <c:v>2</c:v>
                </c:pt>
                <c:pt idx="16">
                  <c:v>#N/A</c:v>
                </c:pt>
                <c:pt idx="17">
                  <c:v>4</c:v>
                </c:pt>
                <c:pt idx="18">
                  <c:v>#N/A</c:v>
                </c:pt>
                <c:pt idx="19">
                  <c:v>6</c:v>
                </c:pt>
                <c:pt idx="20">
                  <c:v>7</c:v>
                </c:pt>
                <c:pt idx="21">
                  <c:v>1</c:v>
                </c:pt>
                <c:pt idx="22">
                  <c:v>2</c:v>
                </c:pt>
                <c:pt idx="23">
                  <c:v>3</c:v>
                </c:pt>
                <c:pt idx="24">
                  <c:v>#N/A</c:v>
                </c:pt>
                <c:pt idx="25">
                  <c:v>5</c:v>
                </c:pt>
                <c:pt idx="26">
                  <c:v>6</c:v>
                </c:pt>
                <c:pt idx="27">
                  <c:v>#N/A</c:v>
                </c:pt>
                <c:pt idx="28">
                  <c:v>#N/A</c:v>
                </c:pt>
                <c:pt idx="29">
                  <c:v>#N/A</c:v>
                </c:pt>
                <c:pt idx="30">
                  <c:v>3</c:v>
                </c:pt>
                <c:pt idx="31">
                  <c:v>4</c:v>
                </c:pt>
                <c:pt idx="32">
                  <c:v>5</c:v>
                </c:pt>
                <c:pt idx="33">
                  <c:v>#N/A</c:v>
                </c:pt>
                <c:pt idx="34">
                  <c:v>#N/A</c:v>
                </c:pt>
                <c:pt idx="35">
                  <c:v>#N/A</c:v>
                </c:pt>
                <c:pt idx="36">
                  <c:v>#N/A</c:v>
                </c:pt>
                <c:pt idx="37">
                  <c:v>#N/A</c:v>
                </c:pt>
                <c:pt idx="38">
                  <c:v>#N/A</c:v>
                </c:pt>
                <c:pt idx="39">
                  <c:v>#N/A</c:v>
                </c:pt>
                <c:pt idx="40">
                  <c:v>#N/A</c:v>
                </c:pt>
                <c:pt idx="41">
                  <c:v>#N/A</c:v>
                </c:pt>
              </c:numCache>
            </c:numRef>
          </c:xVal>
          <c:yVal>
            <c:numRef>
              <c:f>Calendar!$Q$4:$Q$45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137A-4C00-999B-A5FADA4F3CDC}"/>
            </c:ext>
          </c:extLst>
        </c:ser>
        <c:dLbls>
          <c:showLegendKey val="0"/>
          <c:showVal val="0"/>
          <c:showCatName val="0"/>
          <c:showSerName val="0"/>
          <c:showPercent val="0"/>
          <c:showBubbleSize val="0"/>
        </c:dLbls>
        <c:axId val="2094569183"/>
        <c:axId val="2094562463"/>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000" b="0" i="0" u="none" strike="noStrike" kern="1200" baseline="0">
                <a:solidFill>
                  <a:schemeClr val="tx1">
                    <a:lumMod val="50000"/>
                    <a:lumOff val="50000"/>
                  </a:schemeClr>
                </a:solidFill>
                <a:latin typeface="Roboto" panose="02000000000000000000" pitchFamily="2" charset="0"/>
                <a:ea typeface="Roboto" panose="02000000000000000000" pitchFamily="2" charset="0"/>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bg1"/>
      </a:solid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890589003885432E-2"/>
          <c:y val="0.12071903407623043"/>
          <c:w val="0.74907619325494934"/>
          <c:h val="0.82635650435524843"/>
        </c:manualLayout>
      </c:layout>
      <c:scatterChart>
        <c:scatterStyle val="lineMarker"/>
        <c:varyColors val="0"/>
        <c:ser>
          <c:idx val="0"/>
          <c:order val="0"/>
          <c:tx>
            <c:strRef>
              <c:f>Waffle!$H$2</c:f>
              <c:strCache>
                <c:ptCount val="1"/>
                <c:pt idx="0">
                  <c:v>Grey</c:v>
                </c:pt>
              </c:strCache>
            </c:strRef>
          </c:tx>
          <c:spPr>
            <a:ln w="25400" cap="rnd">
              <a:noFill/>
              <a:round/>
            </a:ln>
            <a:effectLst/>
          </c:spPr>
          <c:marker>
            <c:symbol val="square"/>
            <c:size val="13"/>
            <c:spPr>
              <a:solidFill>
                <a:schemeClr val="bg1">
                  <a:lumMod val="85000"/>
                </a:schemeClr>
              </a:solidFill>
              <a:ln w="9525">
                <a:solidFill>
                  <a:schemeClr val="bg1"/>
                </a:solidFill>
              </a:ln>
              <a:effectLst/>
            </c:spPr>
          </c:marker>
          <c:xVal>
            <c:numRef>
              <c:f>Waffle!$H$4:$H$103</c:f>
              <c:numCache>
                <c:formatCode>General</c:formatCode>
                <c:ptCount val="100"/>
                <c:pt idx="0">
                  <c:v>1</c:v>
                </c:pt>
                <c:pt idx="1">
                  <c:v>2</c:v>
                </c:pt>
                <c:pt idx="2">
                  <c:v>3</c:v>
                </c:pt>
                <c:pt idx="3">
                  <c:v>4</c:v>
                </c:pt>
                <c:pt idx="4">
                  <c:v>5</c:v>
                </c:pt>
                <c:pt idx="5">
                  <c:v>6</c:v>
                </c:pt>
                <c:pt idx="6">
                  <c:v>7</c:v>
                </c:pt>
                <c:pt idx="7">
                  <c:v>8</c:v>
                </c:pt>
                <c:pt idx="8">
                  <c:v>9</c:v>
                </c:pt>
                <c:pt idx="9">
                  <c:v>10</c:v>
                </c:pt>
                <c:pt idx="10">
                  <c:v>1</c:v>
                </c:pt>
                <c:pt idx="11">
                  <c:v>2</c:v>
                </c:pt>
                <c:pt idx="12">
                  <c:v>3</c:v>
                </c:pt>
                <c:pt idx="13">
                  <c:v>4</c:v>
                </c:pt>
                <c:pt idx="14">
                  <c:v>5</c:v>
                </c:pt>
                <c:pt idx="15">
                  <c:v>6</c:v>
                </c:pt>
                <c:pt idx="16">
                  <c:v>7</c:v>
                </c:pt>
                <c:pt idx="17">
                  <c:v>8</c:v>
                </c:pt>
                <c:pt idx="18">
                  <c:v>9</c:v>
                </c:pt>
                <c:pt idx="19">
                  <c:v>10</c:v>
                </c:pt>
                <c:pt idx="20">
                  <c:v>1</c:v>
                </c:pt>
                <c:pt idx="21">
                  <c:v>2</c:v>
                </c:pt>
                <c:pt idx="22">
                  <c:v>3</c:v>
                </c:pt>
                <c:pt idx="23">
                  <c:v>4</c:v>
                </c:pt>
                <c:pt idx="24">
                  <c:v>5</c:v>
                </c:pt>
                <c:pt idx="25">
                  <c:v>6</c:v>
                </c:pt>
                <c:pt idx="26">
                  <c:v>7</c:v>
                </c:pt>
                <c:pt idx="27">
                  <c:v>8</c:v>
                </c:pt>
                <c:pt idx="28">
                  <c:v>9</c:v>
                </c:pt>
                <c:pt idx="29">
                  <c:v>10</c:v>
                </c:pt>
                <c:pt idx="30">
                  <c:v>1</c:v>
                </c:pt>
                <c:pt idx="31">
                  <c:v>2</c:v>
                </c:pt>
                <c:pt idx="32">
                  <c:v>3</c:v>
                </c:pt>
                <c:pt idx="33">
                  <c:v>4</c:v>
                </c:pt>
                <c:pt idx="34">
                  <c:v>5</c:v>
                </c:pt>
                <c:pt idx="35">
                  <c:v>6</c:v>
                </c:pt>
                <c:pt idx="36">
                  <c:v>7</c:v>
                </c:pt>
                <c:pt idx="37">
                  <c:v>8</c:v>
                </c:pt>
                <c:pt idx="38">
                  <c:v>9</c:v>
                </c:pt>
                <c:pt idx="39">
                  <c:v>10</c:v>
                </c:pt>
                <c:pt idx="40">
                  <c:v>1</c:v>
                </c:pt>
                <c:pt idx="41">
                  <c:v>2</c:v>
                </c:pt>
                <c:pt idx="42">
                  <c:v>3</c:v>
                </c:pt>
                <c:pt idx="43">
                  <c:v>4</c:v>
                </c:pt>
                <c:pt idx="44">
                  <c:v>5</c:v>
                </c:pt>
                <c:pt idx="45">
                  <c:v>6</c:v>
                </c:pt>
                <c:pt idx="46">
                  <c:v>7</c:v>
                </c:pt>
                <c:pt idx="47">
                  <c:v>8</c:v>
                </c:pt>
                <c:pt idx="48">
                  <c:v>9</c:v>
                </c:pt>
                <c:pt idx="49">
                  <c:v>10</c:v>
                </c:pt>
                <c:pt idx="50">
                  <c:v>1</c:v>
                </c:pt>
                <c:pt idx="51">
                  <c:v>2</c:v>
                </c:pt>
                <c:pt idx="52">
                  <c:v>3</c:v>
                </c:pt>
                <c:pt idx="53">
                  <c:v>4</c:v>
                </c:pt>
                <c:pt idx="54">
                  <c:v>5</c:v>
                </c:pt>
                <c:pt idx="55">
                  <c:v>6</c:v>
                </c:pt>
                <c:pt idx="56">
                  <c:v>7</c:v>
                </c:pt>
                <c:pt idx="57">
                  <c:v>8</c:v>
                </c:pt>
                <c:pt idx="58">
                  <c:v>9</c:v>
                </c:pt>
                <c:pt idx="59">
                  <c:v>10</c:v>
                </c:pt>
                <c:pt idx="60">
                  <c:v>1</c:v>
                </c:pt>
                <c:pt idx="61">
                  <c:v>2</c:v>
                </c:pt>
                <c:pt idx="62">
                  <c:v>3</c:v>
                </c:pt>
                <c:pt idx="63">
                  <c:v>4</c:v>
                </c:pt>
                <c:pt idx="64">
                  <c:v>5</c:v>
                </c:pt>
                <c:pt idx="65">
                  <c:v>6</c:v>
                </c:pt>
                <c:pt idx="66">
                  <c:v>7</c:v>
                </c:pt>
                <c:pt idx="67">
                  <c:v>8</c:v>
                </c:pt>
                <c:pt idx="68">
                  <c:v>9</c:v>
                </c:pt>
                <c:pt idx="69">
                  <c:v>10</c:v>
                </c:pt>
                <c:pt idx="70">
                  <c:v>1</c:v>
                </c:pt>
                <c:pt idx="71">
                  <c:v>2</c:v>
                </c:pt>
                <c:pt idx="72">
                  <c:v>3</c:v>
                </c:pt>
                <c:pt idx="73">
                  <c:v>4</c:v>
                </c:pt>
                <c:pt idx="74">
                  <c:v>5</c:v>
                </c:pt>
                <c:pt idx="75">
                  <c:v>6</c:v>
                </c:pt>
                <c:pt idx="76">
                  <c:v>7</c:v>
                </c:pt>
                <c:pt idx="77">
                  <c:v>8</c:v>
                </c:pt>
                <c:pt idx="78">
                  <c:v>9</c:v>
                </c:pt>
                <c:pt idx="79">
                  <c:v>10</c:v>
                </c:pt>
                <c:pt idx="80">
                  <c:v>1</c:v>
                </c:pt>
                <c:pt idx="81">
                  <c:v>2</c:v>
                </c:pt>
                <c:pt idx="82">
                  <c:v>3</c:v>
                </c:pt>
                <c:pt idx="83">
                  <c:v>4</c:v>
                </c:pt>
                <c:pt idx="84">
                  <c:v>5</c:v>
                </c:pt>
                <c:pt idx="85">
                  <c:v>6</c:v>
                </c:pt>
                <c:pt idx="86">
                  <c:v>7</c:v>
                </c:pt>
                <c:pt idx="87">
                  <c:v>8</c:v>
                </c:pt>
                <c:pt idx="88">
                  <c:v>9</c:v>
                </c:pt>
                <c:pt idx="89">
                  <c:v>10</c:v>
                </c:pt>
                <c:pt idx="90">
                  <c:v>1</c:v>
                </c:pt>
                <c:pt idx="91">
                  <c:v>2</c:v>
                </c:pt>
                <c:pt idx="92">
                  <c:v>3</c:v>
                </c:pt>
                <c:pt idx="93">
                  <c:v>4</c:v>
                </c:pt>
                <c:pt idx="94">
                  <c:v>5</c:v>
                </c:pt>
                <c:pt idx="95">
                  <c:v>6</c:v>
                </c:pt>
                <c:pt idx="96">
                  <c:v>7</c:v>
                </c:pt>
                <c:pt idx="97">
                  <c:v>8</c:v>
                </c:pt>
                <c:pt idx="98">
                  <c:v>9</c:v>
                </c:pt>
                <c:pt idx="99">
                  <c:v>10</c:v>
                </c:pt>
              </c:numCache>
            </c:numRef>
          </c:xVal>
          <c:yVal>
            <c:numRef>
              <c:f>Waffle!$I$4:$I$103</c:f>
              <c:numCache>
                <c:formatCode>General</c:formatCode>
                <c:ptCount val="100"/>
                <c:pt idx="0">
                  <c:v>1</c:v>
                </c:pt>
                <c:pt idx="1">
                  <c:v>1</c:v>
                </c:pt>
                <c:pt idx="2">
                  <c:v>1</c:v>
                </c:pt>
                <c:pt idx="3">
                  <c:v>1</c:v>
                </c:pt>
                <c:pt idx="4">
                  <c:v>1</c:v>
                </c:pt>
                <c:pt idx="5">
                  <c:v>1</c:v>
                </c:pt>
                <c:pt idx="6">
                  <c:v>1</c:v>
                </c:pt>
                <c:pt idx="7">
                  <c:v>1</c:v>
                </c:pt>
                <c:pt idx="8">
                  <c:v>1</c:v>
                </c:pt>
                <c:pt idx="9">
                  <c:v>1</c:v>
                </c:pt>
                <c:pt idx="10">
                  <c:v>2</c:v>
                </c:pt>
                <c:pt idx="11">
                  <c:v>2</c:v>
                </c:pt>
                <c:pt idx="12">
                  <c:v>2</c:v>
                </c:pt>
                <c:pt idx="13">
                  <c:v>2</c:v>
                </c:pt>
                <c:pt idx="14">
                  <c:v>2</c:v>
                </c:pt>
                <c:pt idx="15">
                  <c:v>2</c:v>
                </c:pt>
                <c:pt idx="16">
                  <c:v>2</c:v>
                </c:pt>
                <c:pt idx="17">
                  <c:v>2</c:v>
                </c:pt>
                <c:pt idx="18">
                  <c:v>2</c:v>
                </c:pt>
                <c:pt idx="19">
                  <c:v>2</c:v>
                </c:pt>
                <c:pt idx="20">
                  <c:v>3</c:v>
                </c:pt>
                <c:pt idx="21">
                  <c:v>3</c:v>
                </c:pt>
                <c:pt idx="22">
                  <c:v>3</c:v>
                </c:pt>
                <c:pt idx="23">
                  <c:v>3</c:v>
                </c:pt>
                <c:pt idx="24">
                  <c:v>3</c:v>
                </c:pt>
                <c:pt idx="25">
                  <c:v>3</c:v>
                </c:pt>
                <c:pt idx="26">
                  <c:v>3</c:v>
                </c:pt>
                <c:pt idx="27">
                  <c:v>3</c:v>
                </c:pt>
                <c:pt idx="28">
                  <c:v>3</c:v>
                </c:pt>
                <c:pt idx="29">
                  <c:v>3</c:v>
                </c:pt>
                <c:pt idx="30">
                  <c:v>4</c:v>
                </c:pt>
                <c:pt idx="31">
                  <c:v>4</c:v>
                </c:pt>
                <c:pt idx="32">
                  <c:v>4</c:v>
                </c:pt>
                <c:pt idx="33">
                  <c:v>4</c:v>
                </c:pt>
                <c:pt idx="34">
                  <c:v>4</c:v>
                </c:pt>
                <c:pt idx="35">
                  <c:v>4</c:v>
                </c:pt>
                <c:pt idx="36">
                  <c:v>4</c:v>
                </c:pt>
                <c:pt idx="37">
                  <c:v>4</c:v>
                </c:pt>
                <c:pt idx="38">
                  <c:v>4</c:v>
                </c:pt>
                <c:pt idx="39">
                  <c:v>4</c:v>
                </c:pt>
                <c:pt idx="40">
                  <c:v>5</c:v>
                </c:pt>
                <c:pt idx="41">
                  <c:v>5</c:v>
                </c:pt>
                <c:pt idx="42">
                  <c:v>5</c:v>
                </c:pt>
                <c:pt idx="43">
                  <c:v>5</c:v>
                </c:pt>
                <c:pt idx="44">
                  <c:v>5</c:v>
                </c:pt>
                <c:pt idx="45">
                  <c:v>5</c:v>
                </c:pt>
                <c:pt idx="46">
                  <c:v>5</c:v>
                </c:pt>
                <c:pt idx="47">
                  <c:v>5</c:v>
                </c:pt>
                <c:pt idx="48">
                  <c:v>5</c:v>
                </c:pt>
                <c:pt idx="49">
                  <c:v>5</c:v>
                </c:pt>
                <c:pt idx="50">
                  <c:v>6</c:v>
                </c:pt>
                <c:pt idx="51">
                  <c:v>6</c:v>
                </c:pt>
                <c:pt idx="52">
                  <c:v>6</c:v>
                </c:pt>
                <c:pt idx="53">
                  <c:v>6</c:v>
                </c:pt>
                <c:pt idx="54">
                  <c:v>6</c:v>
                </c:pt>
                <c:pt idx="55">
                  <c:v>6</c:v>
                </c:pt>
                <c:pt idx="56">
                  <c:v>6</c:v>
                </c:pt>
                <c:pt idx="57">
                  <c:v>6</c:v>
                </c:pt>
                <c:pt idx="58">
                  <c:v>6</c:v>
                </c:pt>
                <c:pt idx="59">
                  <c:v>6</c:v>
                </c:pt>
                <c:pt idx="60">
                  <c:v>7</c:v>
                </c:pt>
                <c:pt idx="61">
                  <c:v>7</c:v>
                </c:pt>
                <c:pt idx="62">
                  <c:v>7</c:v>
                </c:pt>
                <c:pt idx="63">
                  <c:v>7</c:v>
                </c:pt>
                <c:pt idx="64">
                  <c:v>7</c:v>
                </c:pt>
                <c:pt idx="65">
                  <c:v>7</c:v>
                </c:pt>
                <c:pt idx="66">
                  <c:v>7</c:v>
                </c:pt>
                <c:pt idx="67">
                  <c:v>7</c:v>
                </c:pt>
                <c:pt idx="68">
                  <c:v>7</c:v>
                </c:pt>
                <c:pt idx="69">
                  <c:v>7</c:v>
                </c:pt>
                <c:pt idx="70">
                  <c:v>8</c:v>
                </c:pt>
                <c:pt idx="71">
                  <c:v>8</c:v>
                </c:pt>
                <c:pt idx="72">
                  <c:v>8</c:v>
                </c:pt>
                <c:pt idx="73">
                  <c:v>8</c:v>
                </c:pt>
                <c:pt idx="74">
                  <c:v>8</c:v>
                </c:pt>
                <c:pt idx="75">
                  <c:v>8</c:v>
                </c:pt>
                <c:pt idx="76">
                  <c:v>8</c:v>
                </c:pt>
                <c:pt idx="77">
                  <c:v>8</c:v>
                </c:pt>
                <c:pt idx="78">
                  <c:v>8</c:v>
                </c:pt>
                <c:pt idx="79">
                  <c:v>8</c:v>
                </c:pt>
                <c:pt idx="80">
                  <c:v>9</c:v>
                </c:pt>
                <c:pt idx="81">
                  <c:v>9</c:v>
                </c:pt>
                <c:pt idx="82">
                  <c:v>9</c:v>
                </c:pt>
                <c:pt idx="83">
                  <c:v>9</c:v>
                </c:pt>
                <c:pt idx="84">
                  <c:v>9</c:v>
                </c:pt>
                <c:pt idx="85">
                  <c:v>9</c:v>
                </c:pt>
                <c:pt idx="86">
                  <c:v>9</c:v>
                </c:pt>
                <c:pt idx="87">
                  <c:v>9</c:v>
                </c:pt>
                <c:pt idx="88">
                  <c:v>9</c:v>
                </c:pt>
                <c:pt idx="89">
                  <c:v>9</c:v>
                </c:pt>
                <c:pt idx="90">
                  <c:v>10</c:v>
                </c:pt>
                <c:pt idx="91">
                  <c:v>10</c:v>
                </c:pt>
                <c:pt idx="92">
                  <c:v>10</c:v>
                </c:pt>
                <c:pt idx="93">
                  <c:v>10</c:v>
                </c:pt>
                <c:pt idx="94">
                  <c:v>10</c:v>
                </c:pt>
                <c:pt idx="95">
                  <c:v>10</c:v>
                </c:pt>
                <c:pt idx="96">
                  <c:v>10</c:v>
                </c:pt>
                <c:pt idx="97">
                  <c:v>10</c:v>
                </c:pt>
                <c:pt idx="98">
                  <c:v>10</c:v>
                </c:pt>
                <c:pt idx="99">
                  <c:v>10</c:v>
                </c:pt>
              </c:numCache>
            </c:numRef>
          </c:yVal>
          <c:smooth val="0"/>
          <c:extLst>
            <c:ext xmlns:c16="http://schemas.microsoft.com/office/drawing/2014/chart" uri="{C3380CC4-5D6E-409C-BE32-E72D297353CC}">
              <c16:uniqueId val="{00000000-A769-4F6F-AE7D-F296F76E1358}"/>
            </c:ext>
          </c:extLst>
        </c:ser>
        <c:ser>
          <c:idx val="1"/>
          <c:order val="1"/>
          <c:tx>
            <c:strRef>
              <c:f>Waffle!$J$2</c:f>
              <c:strCache>
                <c:ptCount val="1"/>
                <c:pt idx="0">
                  <c:v>Color</c:v>
                </c:pt>
              </c:strCache>
            </c:strRef>
          </c:tx>
          <c:spPr>
            <a:ln w="25400" cap="rnd">
              <a:noFill/>
              <a:round/>
            </a:ln>
            <a:effectLst/>
          </c:spPr>
          <c:marker>
            <c:symbol val="square"/>
            <c:size val="13"/>
            <c:spPr>
              <a:solidFill>
                <a:srgbClr val="FF3399"/>
              </a:solidFill>
              <a:ln w="9525">
                <a:solidFill>
                  <a:schemeClr val="bg1"/>
                </a:solidFill>
              </a:ln>
              <a:effectLst/>
            </c:spPr>
          </c:marker>
          <c:xVal>
            <c:numRef>
              <c:f>Waffle!$J$4:$J$103</c:f>
              <c:numCache>
                <c:formatCode>General</c:formatCode>
                <c:ptCount val="100"/>
                <c:pt idx="0">
                  <c:v>1</c:v>
                </c:pt>
                <c:pt idx="1">
                  <c:v>2</c:v>
                </c:pt>
                <c:pt idx="2">
                  <c:v>3</c:v>
                </c:pt>
                <c:pt idx="3">
                  <c:v>4</c:v>
                </c:pt>
                <c:pt idx="4">
                  <c:v>5</c:v>
                </c:pt>
                <c:pt idx="5">
                  <c:v>6</c:v>
                </c:pt>
                <c:pt idx="6">
                  <c:v>7</c:v>
                </c:pt>
                <c:pt idx="7">
                  <c:v>8</c:v>
                </c:pt>
                <c:pt idx="8">
                  <c:v>9</c:v>
                </c:pt>
                <c:pt idx="9">
                  <c:v>10</c:v>
                </c:pt>
                <c:pt idx="10">
                  <c:v>1</c:v>
                </c:pt>
                <c:pt idx="11">
                  <c:v>2</c:v>
                </c:pt>
                <c:pt idx="12">
                  <c:v>3</c:v>
                </c:pt>
                <c:pt idx="13">
                  <c:v>4</c:v>
                </c:pt>
                <c:pt idx="14">
                  <c:v>5</c:v>
                </c:pt>
                <c:pt idx="15">
                  <c:v>6</c:v>
                </c:pt>
                <c:pt idx="16">
                  <c:v>7</c:v>
                </c:pt>
                <c:pt idx="17">
                  <c:v>8</c:v>
                </c:pt>
                <c:pt idx="18">
                  <c:v>9</c:v>
                </c:pt>
                <c:pt idx="19">
                  <c:v>10</c:v>
                </c:pt>
                <c:pt idx="20">
                  <c:v>1</c:v>
                </c:pt>
                <c:pt idx="21">
                  <c:v>2</c:v>
                </c:pt>
                <c:pt idx="22">
                  <c:v>3</c:v>
                </c:pt>
                <c:pt idx="23">
                  <c:v>4</c:v>
                </c:pt>
                <c:pt idx="24">
                  <c:v>5</c:v>
                </c:pt>
                <c:pt idx="25">
                  <c:v>6</c:v>
                </c:pt>
                <c:pt idx="26">
                  <c:v>7</c:v>
                </c:pt>
                <c:pt idx="27">
                  <c:v>8</c:v>
                </c:pt>
                <c:pt idx="28">
                  <c:v>9</c:v>
                </c:pt>
                <c:pt idx="29">
                  <c:v>10</c:v>
                </c:pt>
                <c:pt idx="30">
                  <c:v>1</c:v>
                </c:pt>
                <c:pt idx="31">
                  <c:v>2</c:v>
                </c:pt>
                <c:pt idx="32">
                  <c:v>3</c:v>
                </c:pt>
                <c:pt idx="33">
                  <c:v>4</c:v>
                </c:pt>
                <c:pt idx="34">
                  <c:v>5</c:v>
                </c:pt>
                <c:pt idx="35">
                  <c:v>6</c:v>
                </c:pt>
                <c:pt idx="36">
                  <c:v>7</c:v>
                </c:pt>
                <c:pt idx="37">
                  <c:v>8</c:v>
                </c:pt>
                <c:pt idx="38">
                  <c:v>9</c:v>
                </c:pt>
                <c:pt idx="39">
                  <c:v>10</c:v>
                </c:pt>
                <c:pt idx="40">
                  <c:v>1</c:v>
                </c:pt>
                <c:pt idx="41">
                  <c:v>2</c:v>
                </c:pt>
                <c:pt idx="42">
                  <c:v>3</c:v>
                </c:pt>
                <c:pt idx="43">
                  <c:v>4</c:v>
                </c:pt>
                <c:pt idx="44">
                  <c:v>5</c:v>
                </c:pt>
                <c:pt idx="45">
                  <c:v>6</c:v>
                </c:pt>
                <c:pt idx="46">
                  <c:v>7</c:v>
                </c:pt>
                <c:pt idx="47">
                  <c:v>8</c:v>
                </c:pt>
                <c:pt idx="48">
                  <c:v>9</c:v>
                </c:pt>
                <c:pt idx="49">
                  <c:v>10</c:v>
                </c:pt>
                <c:pt idx="50">
                  <c:v>1</c:v>
                </c:pt>
                <c:pt idx="51">
                  <c:v>2</c:v>
                </c:pt>
                <c:pt idx="52">
                  <c:v>3</c:v>
                </c:pt>
                <c:pt idx="53">
                  <c:v>4</c:v>
                </c:pt>
                <c:pt idx="54">
                  <c:v>5</c:v>
                </c:pt>
                <c:pt idx="55">
                  <c:v>6</c:v>
                </c:pt>
                <c:pt idx="56">
                  <c:v>7</c:v>
                </c:pt>
                <c:pt idx="57">
                  <c:v>8</c:v>
                </c:pt>
                <c:pt idx="58">
                  <c:v>9</c:v>
                </c:pt>
                <c:pt idx="59">
                  <c:v>10</c:v>
                </c:pt>
                <c:pt idx="60">
                  <c:v>1</c:v>
                </c:pt>
                <c:pt idx="61">
                  <c:v>2</c:v>
                </c:pt>
                <c:pt idx="62">
                  <c:v>3</c:v>
                </c:pt>
                <c:pt idx="63">
                  <c:v>4</c:v>
                </c:pt>
                <c:pt idx="64">
                  <c:v>5</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xVal>
          <c:yVal>
            <c:numRef>
              <c:f>Waffle!$K$4:$K$103</c:f>
              <c:numCache>
                <c:formatCode>General</c:formatCode>
                <c:ptCount val="100"/>
                <c:pt idx="0">
                  <c:v>1</c:v>
                </c:pt>
                <c:pt idx="1">
                  <c:v>1</c:v>
                </c:pt>
                <c:pt idx="2">
                  <c:v>1</c:v>
                </c:pt>
                <c:pt idx="3">
                  <c:v>1</c:v>
                </c:pt>
                <c:pt idx="4">
                  <c:v>1</c:v>
                </c:pt>
                <c:pt idx="5">
                  <c:v>1</c:v>
                </c:pt>
                <c:pt idx="6">
                  <c:v>1</c:v>
                </c:pt>
                <c:pt idx="7">
                  <c:v>1</c:v>
                </c:pt>
                <c:pt idx="8">
                  <c:v>1</c:v>
                </c:pt>
                <c:pt idx="9">
                  <c:v>1</c:v>
                </c:pt>
                <c:pt idx="10">
                  <c:v>2</c:v>
                </c:pt>
                <c:pt idx="11">
                  <c:v>2</c:v>
                </c:pt>
                <c:pt idx="12">
                  <c:v>2</c:v>
                </c:pt>
                <c:pt idx="13">
                  <c:v>2</c:v>
                </c:pt>
                <c:pt idx="14">
                  <c:v>2</c:v>
                </c:pt>
                <c:pt idx="15">
                  <c:v>2</c:v>
                </c:pt>
                <c:pt idx="16">
                  <c:v>2</c:v>
                </c:pt>
                <c:pt idx="17">
                  <c:v>2</c:v>
                </c:pt>
                <c:pt idx="18">
                  <c:v>2</c:v>
                </c:pt>
                <c:pt idx="19">
                  <c:v>2</c:v>
                </c:pt>
                <c:pt idx="20">
                  <c:v>3</c:v>
                </c:pt>
                <c:pt idx="21">
                  <c:v>3</c:v>
                </c:pt>
                <c:pt idx="22">
                  <c:v>3</c:v>
                </c:pt>
                <c:pt idx="23">
                  <c:v>3</c:v>
                </c:pt>
                <c:pt idx="24">
                  <c:v>3</c:v>
                </c:pt>
                <c:pt idx="25">
                  <c:v>3</c:v>
                </c:pt>
                <c:pt idx="26">
                  <c:v>3</c:v>
                </c:pt>
                <c:pt idx="27">
                  <c:v>3</c:v>
                </c:pt>
                <c:pt idx="28">
                  <c:v>3</c:v>
                </c:pt>
                <c:pt idx="29">
                  <c:v>3</c:v>
                </c:pt>
                <c:pt idx="30">
                  <c:v>4</c:v>
                </c:pt>
                <c:pt idx="31">
                  <c:v>4</c:v>
                </c:pt>
                <c:pt idx="32">
                  <c:v>4</c:v>
                </c:pt>
                <c:pt idx="33">
                  <c:v>4</c:v>
                </c:pt>
                <c:pt idx="34">
                  <c:v>4</c:v>
                </c:pt>
                <c:pt idx="35">
                  <c:v>4</c:v>
                </c:pt>
                <c:pt idx="36">
                  <c:v>4</c:v>
                </c:pt>
                <c:pt idx="37">
                  <c:v>4</c:v>
                </c:pt>
                <c:pt idx="38">
                  <c:v>4</c:v>
                </c:pt>
                <c:pt idx="39">
                  <c:v>4</c:v>
                </c:pt>
                <c:pt idx="40">
                  <c:v>5</c:v>
                </c:pt>
                <c:pt idx="41">
                  <c:v>5</c:v>
                </c:pt>
                <c:pt idx="42">
                  <c:v>5</c:v>
                </c:pt>
                <c:pt idx="43">
                  <c:v>5</c:v>
                </c:pt>
                <c:pt idx="44">
                  <c:v>5</c:v>
                </c:pt>
                <c:pt idx="45">
                  <c:v>5</c:v>
                </c:pt>
                <c:pt idx="46">
                  <c:v>5</c:v>
                </c:pt>
                <c:pt idx="47">
                  <c:v>5</c:v>
                </c:pt>
                <c:pt idx="48">
                  <c:v>5</c:v>
                </c:pt>
                <c:pt idx="49">
                  <c:v>5</c:v>
                </c:pt>
                <c:pt idx="50">
                  <c:v>6</c:v>
                </c:pt>
                <c:pt idx="51">
                  <c:v>6</c:v>
                </c:pt>
                <c:pt idx="52">
                  <c:v>6</c:v>
                </c:pt>
                <c:pt idx="53">
                  <c:v>6</c:v>
                </c:pt>
                <c:pt idx="54">
                  <c:v>6</c:v>
                </c:pt>
                <c:pt idx="55">
                  <c:v>6</c:v>
                </c:pt>
                <c:pt idx="56">
                  <c:v>6</c:v>
                </c:pt>
                <c:pt idx="57">
                  <c:v>6</c:v>
                </c:pt>
                <c:pt idx="58">
                  <c:v>6</c:v>
                </c:pt>
                <c:pt idx="59">
                  <c:v>6</c:v>
                </c:pt>
                <c:pt idx="60">
                  <c:v>7</c:v>
                </c:pt>
                <c:pt idx="61">
                  <c:v>7</c:v>
                </c:pt>
                <c:pt idx="62">
                  <c:v>7</c:v>
                </c:pt>
                <c:pt idx="63">
                  <c:v>7</c:v>
                </c:pt>
                <c:pt idx="64">
                  <c:v>7</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yVal>
          <c:smooth val="0"/>
          <c:extLst>
            <c:ext xmlns:c16="http://schemas.microsoft.com/office/drawing/2014/chart" uri="{C3380CC4-5D6E-409C-BE32-E72D297353CC}">
              <c16:uniqueId val="{00000001-A769-4F6F-AE7D-F296F76E1358}"/>
            </c:ext>
          </c:extLst>
        </c:ser>
        <c:ser>
          <c:idx val="2"/>
          <c:order val="2"/>
          <c:tx>
            <c:strRef>
              <c:f>Waffle!$L$2</c:f>
              <c:strCache>
                <c:ptCount val="1"/>
                <c:pt idx="0">
                  <c:v>Marker</c:v>
                </c:pt>
              </c:strCache>
            </c:strRef>
          </c:tx>
          <c:spPr>
            <a:ln w="25400" cap="rnd">
              <a:noFill/>
              <a:round/>
            </a:ln>
            <a:effectLst/>
          </c:spPr>
          <c:marker>
            <c:symbol val="none"/>
          </c:marker>
          <c:dLbls>
            <c:dLbl>
              <c:idx val="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69-4F6F-AE7D-F296F76E1358}"/>
                </c:ext>
              </c:extLst>
            </c:dLbl>
            <c:dLbl>
              <c:idx val="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69-4F6F-AE7D-F296F76E1358}"/>
                </c:ext>
              </c:extLst>
            </c:dLbl>
            <c:dLbl>
              <c:idx val="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69-4F6F-AE7D-F296F76E1358}"/>
                </c:ext>
              </c:extLst>
            </c:dLbl>
            <c:dLbl>
              <c:idx val="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69-4F6F-AE7D-F296F76E1358}"/>
                </c:ext>
              </c:extLst>
            </c:dLbl>
            <c:dLbl>
              <c:idx val="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69-4F6F-AE7D-F296F76E1358}"/>
                </c:ext>
              </c:extLst>
            </c:dLbl>
            <c:dLbl>
              <c:idx val="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69-4F6F-AE7D-F296F76E1358}"/>
                </c:ext>
              </c:extLst>
            </c:dLbl>
            <c:dLbl>
              <c:idx val="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69-4F6F-AE7D-F296F76E1358}"/>
                </c:ext>
              </c:extLst>
            </c:dLbl>
            <c:dLbl>
              <c:idx val="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69-4F6F-AE7D-F296F76E1358}"/>
                </c:ext>
              </c:extLst>
            </c:dLbl>
            <c:dLbl>
              <c:idx val="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69-4F6F-AE7D-F296F76E1358}"/>
                </c:ext>
              </c:extLst>
            </c:dLbl>
            <c:dLbl>
              <c:idx val="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69-4F6F-AE7D-F296F76E1358}"/>
                </c:ext>
              </c:extLst>
            </c:dLbl>
            <c:dLbl>
              <c:idx val="1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69-4F6F-AE7D-F296F76E1358}"/>
                </c:ext>
              </c:extLst>
            </c:dLbl>
            <c:dLbl>
              <c:idx val="1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69-4F6F-AE7D-F296F76E1358}"/>
                </c:ext>
              </c:extLst>
            </c:dLbl>
            <c:dLbl>
              <c:idx val="1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769-4F6F-AE7D-F296F76E1358}"/>
                </c:ext>
              </c:extLst>
            </c:dLbl>
            <c:dLbl>
              <c:idx val="1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769-4F6F-AE7D-F296F76E1358}"/>
                </c:ext>
              </c:extLst>
            </c:dLbl>
            <c:dLbl>
              <c:idx val="1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769-4F6F-AE7D-F296F76E1358}"/>
                </c:ext>
              </c:extLst>
            </c:dLbl>
            <c:dLbl>
              <c:idx val="1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769-4F6F-AE7D-F296F76E1358}"/>
                </c:ext>
              </c:extLst>
            </c:dLbl>
            <c:dLbl>
              <c:idx val="1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769-4F6F-AE7D-F296F76E1358}"/>
                </c:ext>
              </c:extLst>
            </c:dLbl>
            <c:dLbl>
              <c:idx val="1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769-4F6F-AE7D-F296F76E1358}"/>
                </c:ext>
              </c:extLst>
            </c:dLbl>
            <c:dLbl>
              <c:idx val="1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769-4F6F-AE7D-F296F76E1358}"/>
                </c:ext>
              </c:extLst>
            </c:dLbl>
            <c:dLbl>
              <c:idx val="1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769-4F6F-AE7D-F296F76E1358}"/>
                </c:ext>
              </c:extLst>
            </c:dLbl>
            <c:dLbl>
              <c:idx val="2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769-4F6F-AE7D-F296F76E1358}"/>
                </c:ext>
              </c:extLst>
            </c:dLbl>
            <c:dLbl>
              <c:idx val="2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769-4F6F-AE7D-F296F76E1358}"/>
                </c:ext>
              </c:extLst>
            </c:dLbl>
            <c:dLbl>
              <c:idx val="2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769-4F6F-AE7D-F296F76E1358}"/>
                </c:ext>
              </c:extLst>
            </c:dLbl>
            <c:dLbl>
              <c:idx val="2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769-4F6F-AE7D-F296F76E1358}"/>
                </c:ext>
              </c:extLst>
            </c:dLbl>
            <c:dLbl>
              <c:idx val="2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769-4F6F-AE7D-F296F76E1358}"/>
                </c:ext>
              </c:extLst>
            </c:dLbl>
            <c:dLbl>
              <c:idx val="2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769-4F6F-AE7D-F296F76E1358}"/>
                </c:ext>
              </c:extLst>
            </c:dLbl>
            <c:dLbl>
              <c:idx val="2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769-4F6F-AE7D-F296F76E1358}"/>
                </c:ext>
              </c:extLst>
            </c:dLbl>
            <c:dLbl>
              <c:idx val="2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769-4F6F-AE7D-F296F76E1358}"/>
                </c:ext>
              </c:extLst>
            </c:dLbl>
            <c:dLbl>
              <c:idx val="2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769-4F6F-AE7D-F296F76E1358}"/>
                </c:ext>
              </c:extLst>
            </c:dLbl>
            <c:dLbl>
              <c:idx val="2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769-4F6F-AE7D-F296F76E1358}"/>
                </c:ext>
              </c:extLst>
            </c:dLbl>
            <c:dLbl>
              <c:idx val="3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769-4F6F-AE7D-F296F76E1358}"/>
                </c:ext>
              </c:extLst>
            </c:dLbl>
            <c:dLbl>
              <c:idx val="3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769-4F6F-AE7D-F296F76E1358}"/>
                </c:ext>
              </c:extLst>
            </c:dLbl>
            <c:dLbl>
              <c:idx val="3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769-4F6F-AE7D-F296F76E1358}"/>
                </c:ext>
              </c:extLst>
            </c:dLbl>
            <c:dLbl>
              <c:idx val="3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769-4F6F-AE7D-F296F76E1358}"/>
                </c:ext>
              </c:extLst>
            </c:dLbl>
            <c:dLbl>
              <c:idx val="3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769-4F6F-AE7D-F296F76E1358}"/>
                </c:ext>
              </c:extLst>
            </c:dLbl>
            <c:dLbl>
              <c:idx val="3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769-4F6F-AE7D-F296F76E1358}"/>
                </c:ext>
              </c:extLst>
            </c:dLbl>
            <c:dLbl>
              <c:idx val="3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769-4F6F-AE7D-F296F76E1358}"/>
                </c:ext>
              </c:extLst>
            </c:dLbl>
            <c:dLbl>
              <c:idx val="3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769-4F6F-AE7D-F296F76E1358}"/>
                </c:ext>
              </c:extLst>
            </c:dLbl>
            <c:dLbl>
              <c:idx val="3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769-4F6F-AE7D-F296F76E1358}"/>
                </c:ext>
              </c:extLst>
            </c:dLbl>
            <c:dLbl>
              <c:idx val="3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769-4F6F-AE7D-F296F76E1358}"/>
                </c:ext>
              </c:extLst>
            </c:dLbl>
            <c:dLbl>
              <c:idx val="4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769-4F6F-AE7D-F296F76E1358}"/>
                </c:ext>
              </c:extLst>
            </c:dLbl>
            <c:dLbl>
              <c:idx val="4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769-4F6F-AE7D-F296F76E1358}"/>
                </c:ext>
              </c:extLst>
            </c:dLbl>
            <c:dLbl>
              <c:idx val="4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769-4F6F-AE7D-F296F76E1358}"/>
                </c:ext>
              </c:extLst>
            </c:dLbl>
            <c:dLbl>
              <c:idx val="4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769-4F6F-AE7D-F296F76E1358}"/>
                </c:ext>
              </c:extLst>
            </c:dLbl>
            <c:dLbl>
              <c:idx val="4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769-4F6F-AE7D-F296F76E1358}"/>
                </c:ext>
              </c:extLst>
            </c:dLbl>
            <c:dLbl>
              <c:idx val="4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769-4F6F-AE7D-F296F76E1358}"/>
                </c:ext>
              </c:extLst>
            </c:dLbl>
            <c:dLbl>
              <c:idx val="4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769-4F6F-AE7D-F296F76E1358}"/>
                </c:ext>
              </c:extLst>
            </c:dLbl>
            <c:dLbl>
              <c:idx val="4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769-4F6F-AE7D-F296F76E1358}"/>
                </c:ext>
              </c:extLst>
            </c:dLbl>
            <c:dLbl>
              <c:idx val="4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769-4F6F-AE7D-F296F76E1358}"/>
                </c:ext>
              </c:extLst>
            </c:dLbl>
            <c:dLbl>
              <c:idx val="4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769-4F6F-AE7D-F296F76E1358}"/>
                </c:ext>
              </c:extLst>
            </c:dLbl>
            <c:dLbl>
              <c:idx val="5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769-4F6F-AE7D-F296F76E1358}"/>
                </c:ext>
              </c:extLst>
            </c:dLbl>
            <c:dLbl>
              <c:idx val="5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769-4F6F-AE7D-F296F76E1358}"/>
                </c:ext>
              </c:extLst>
            </c:dLbl>
            <c:dLbl>
              <c:idx val="5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769-4F6F-AE7D-F296F76E1358}"/>
                </c:ext>
              </c:extLst>
            </c:dLbl>
            <c:dLbl>
              <c:idx val="5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769-4F6F-AE7D-F296F76E1358}"/>
                </c:ext>
              </c:extLst>
            </c:dLbl>
            <c:dLbl>
              <c:idx val="5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769-4F6F-AE7D-F296F76E1358}"/>
                </c:ext>
              </c:extLst>
            </c:dLbl>
            <c:dLbl>
              <c:idx val="5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769-4F6F-AE7D-F296F76E1358}"/>
                </c:ext>
              </c:extLst>
            </c:dLbl>
            <c:dLbl>
              <c:idx val="5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769-4F6F-AE7D-F296F76E1358}"/>
                </c:ext>
              </c:extLst>
            </c:dLbl>
            <c:dLbl>
              <c:idx val="5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769-4F6F-AE7D-F296F76E1358}"/>
                </c:ext>
              </c:extLst>
            </c:dLbl>
            <c:dLbl>
              <c:idx val="5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769-4F6F-AE7D-F296F76E1358}"/>
                </c:ext>
              </c:extLst>
            </c:dLbl>
            <c:dLbl>
              <c:idx val="5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769-4F6F-AE7D-F296F76E1358}"/>
                </c:ext>
              </c:extLst>
            </c:dLbl>
            <c:dLbl>
              <c:idx val="6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769-4F6F-AE7D-F296F76E1358}"/>
                </c:ext>
              </c:extLst>
            </c:dLbl>
            <c:dLbl>
              <c:idx val="6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769-4F6F-AE7D-F296F76E1358}"/>
                </c:ext>
              </c:extLst>
            </c:dLbl>
            <c:dLbl>
              <c:idx val="6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769-4F6F-AE7D-F296F76E1358}"/>
                </c:ext>
              </c:extLst>
            </c:dLbl>
            <c:dLbl>
              <c:idx val="6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769-4F6F-AE7D-F296F76E1358}"/>
                </c:ext>
              </c:extLst>
            </c:dLbl>
            <c:dLbl>
              <c:idx val="6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769-4F6F-AE7D-F296F76E1358}"/>
                </c:ext>
              </c:extLst>
            </c:dLbl>
            <c:dLbl>
              <c:idx val="6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769-4F6F-AE7D-F296F76E1358}"/>
                </c:ext>
              </c:extLst>
            </c:dLbl>
            <c:dLbl>
              <c:idx val="6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769-4F6F-AE7D-F296F76E1358}"/>
                </c:ext>
              </c:extLst>
            </c:dLbl>
            <c:dLbl>
              <c:idx val="6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769-4F6F-AE7D-F296F76E1358}"/>
                </c:ext>
              </c:extLst>
            </c:dLbl>
            <c:dLbl>
              <c:idx val="6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769-4F6F-AE7D-F296F76E1358}"/>
                </c:ext>
              </c:extLst>
            </c:dLbl>
            <c:dLbl>
              <c:idx val="69"/>
              <c:tx>
                <c:rich>
                  <a:bodyPr/>
                  <a:lstStyle/>
                  <a:p>
                    <a:fld id="{F5B7E3F7-AB4D-4F6E-BA15-D5A4F15AE08B}"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7-A769-4F6F-AE7D-F296F76E1358}"/>
                </c:ext>
              </c:extLst>
            </c:dLbl>
            <c:dLbl>
              <c:idx val="7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769-4F6F-AE7D-F296F76E1358}"/>
                </c:ext>
              </c:extLst>
            </c:dLbl>
            <c:dLbl>
              <c:idx val="7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769-4F6F-AE7D-F296F76E1358}"/>
                </c:ext>
              </c:extLst>
            </c:dLbl>
            <c:dLbl>
              <c:idx val="7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769-4F6F-AE7D-F296F76E1358}"/>
                </c:ext>
              </c:extLst>
            </c:dLbl>
            <c:dLbl>
              <c:idx val="7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769-4F6F-AE7D-F296F76E1358}"/>
                </c:ext>
              </c:extLst>
            </c:dLbl>
            <c:dLbl>
              <c:idx val="7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769-4F6F-AE7D-F296F76E1358}"/>
                </c:ext>
              </c:extLst>
            </c:dLbl>
            <c:dLbl>
              <c:idx val="7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769-4F6F-AE7D-F296F76E1358}"/>
                </c:ext>
              </c:extLst>
            </c:dLbl>
            <c:dLbl>
              <c:idx val="7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769-4F6F-AE7D-F296F76E1358}"/>
                </c:ext>
              </c:extLst>
            </c:dLbl>
            <c:dLbl>
              <c:idx val="7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769-4F6F-AE7D-F296F76E1358}"/>
                </c:ext>
              </c:extLst>
            </c:dLbl>
            <c:dLbl>
              <c:idx val="7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769-4F6F-AE7D-F296F76E1358}"/>
                </c:ext>
              </c:extLst>
            </c:dLbl>
            <c:dLbl>
              <c:idx val="7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769-4F6F-AE7D-F296F76E1358}"/>
                </c:ext>
              </c:extLst>
            </c:dLbl>
            <c:dLbl>
              <c:idx val="8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769-4F6F-AE7D-F296F76E1358}"/>
                </c:ext>
              </c:extLst>
            </c:dLbl>
            <c:dLbl>
              <c:idx val="8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769-4F6F-AE7D-F296F76E1358}"/>
                </c:ext>
              </c:extLst>
            </c:dLbl>
            <c:dLbl>
              <c:idx val="8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769-4F6F-AE7D-F296F76E1358}"/>
                </c:ext>
              </c:extLst>
            </c:dLbl>
            <c:dLbl>
              <c:idx val="8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769-4F6F-AE7D-F296F76E1358}"/>
                </c:ext>
              </c:extLst>
            </c:dLbl>
            <c:dLbl>
              <c:idx val="8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769-4F6F-AE7D-F296F76E1358}"/>
                </c:ext>
              </c:extLst>
            </c:dLbl>
            <c:dLbl>
              <c:idx val="8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769-4F6F-AE7D-F296F76E1358}"/>
                </c:ext>
              </c:extLst>
            </c:dLbl>
            <c:dLbl>
              <c:idx val="8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769-4F6F-AE7D-F296F76E1358}"/>
                </c:ext>
              </c:extLst>
            </c:dLbl>
            <c:dLbl>
              <c:idx val="8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769-4F6F-AE7D-F296F76E1358}"/>
                </c:ext>
              </c:extLst>
            </c:dLbl>
            <c:dLbl>
              <c:idx val="8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769-4F6F-AE7D-F296F76E1358}"/>
                </c:ext>
              </c:extLst>
            </c:dLbl>
            <c:dLbl>
              <c:idx val="8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769-4F6F-AE7D-F296F76E1358}"/>
                </c:ext>
              </c:extLst>
            </c:dLbl>
            <c:dLbl>
              <c:idx val="9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769-4F6F-AE7D-F296F76E1358}"/>
                </c:ext>
              </c:extLst>
            </c:dLbl>
            <c:dLbl>
              <c:idx val="9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769-4F6F-AE7D-F296F76E1358}"/>
                </c:ext>
              </c:extLst>
            </c:dLbl>
            <c:dLbl>
              <c:idx val="9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769-4F6F-AE7D-F296F76E1358}"/>
                </c:ext>
              </c:extLst>
            </c:dLbl>
            <c:dLbl>
              <c:idx val="9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769-4F6F-AE7D-F296F76E1358}"/>
                </c:ext>
              </c:extLst>
            </c:dLbl>
            <c:dLbl>
              <c:idx val="9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769-4F6F-AE7D-F296F76E1358}"/>
                </c:ext>
              </c:extLst>
            </c:dLbl>
            <c:dLbl>
              <c:idx val="9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1-A769-4F6F-AE7D-F296F76E1358}"/>
                </c:ext>
              </c:extLst>
            </c:dLbl>
            <c:dLbl>
              <c:idx val="9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2-A769-4F6F-AE7D-F296F76E1358}"/>
                </c:ext>
              </c:extLst>
            </c:dLbl>
            <c:dLbl>
              <c:idx val="9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3-A769-4F6F-AE7D-F296F76E1358}"/>
                </c:ext>
              </c:extLst>
            </c:dLbl>
            <c:dLbl>
              <c:idx val="9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4-A769-4F6F-AE7D-F296F76E1358}"/>
                </c:ext>
              </c:extLst>
            </c:dLbl>
            <c:dLbl>
              <c:idx val="9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5-A769-4F6F-AE7D-F296F76E1358}"/>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rgbClr val="FF3399"/>
                    </a:solidFill>
                    <a:latin typeface="Roboto Medium" panose="02000000000000000000" pitchFamily="2" charset="0"/>
                    <a:ea typeface="Roboto Medium" panose="02000000000000000000" pitchFamily="2" charset="0"/>
                    <a:cs typeface="+mn-cs"/>
                  </a:defRPr>
                </a:pPr>
                <a:endParaRPr lang="en-US"/>
              </a:p>
            </c:txPr>
            <c:dLblPos val="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Waffle!$L$4:$L$103</c:f>
              <c:numCache>
                <c:formatCode>General</c:formatCod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10</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xVal>
          <c:yVal>
            <c:numRef>
              <c:f>Waffle!$M$4:$M$103</c:f>
              <c:numCache>
                <c:formatCode>General</c:formatCod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7</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yVal>
          <c:smooth val="0"/>
          <c:extLst>
            <c:ext xmlns:c15="http://schemas.microsoft.com/office/drawing/2012/chart" uri="{02D57815-91ED-43cb-92C2-25804820EDAC}">
              <c15:datalabelsRange>
                <c15:f>Waffle!$N$4:$N$103</c15:f>
                <c15:dlblRangeCach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65%</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15:dlblRangeCache>
              </c15:datalabelsRange>
            </c:ext>
            <c:ext xmlns:c16="http://schemas.microsoft.com/office/drawing/2014/chart" uri="{C3380CC4-5D6E-409C-BE32-E72D297353CC}">
              <c16:uniqueId val="{00000066-A769-4F6F-AE7D-F296F76E1358}"/>
            </c:ext>
          </c:extLst>
        </c:ser>
        <c:dLbls>
          <c:showLegendKey val="0"/>
          <c:showVal val="0"/>
          <c:showCatName val="0"/>
          <c:showSerName val="0"/>
          <c:showPercent val="0"/>
          <c:showBubbleSize val="0"/>
        </c:dLbls>
        <c:axId val="2094569183"/>
        <c:axId val="2094562463"/>
      </c:scatterChart>
      <c:valAx>
        <c:axId val="2094569183"/>
        <c:scaling>
          <c:orientation val="minMax"/>
          <c:max val="10"/>
        </c:scaling>
        <c:delete val="1"/>
        <c:axPos val="b"/>
        <c:numFmt formatCode="General" sourceLinked="1"/>
        <c:majorTickMark val="out"/>
        <c:minorTickMark val="none"/>
        <c:tickLblPos val="nextTo"/>
        <c:crossAx val="2094562463"/>
        <c:crosses val="autoZero"/>
        <c:crossBetween val="midCat"/>
      </c:valAx>
      <c:valAx>
        <c:axId val="2094562463"/>
        <c:scaling>
          <c:orientation val="minMax"/>
          <c:max val="10"/>
        </c:scaling>
        <c:delete val="1"/>
        <c:axPos val="l"/>
        <c:numFmt formatCode="General" sourceLinked="1"/>
        <c:majorTickMark val="out"/>
        <c:minorTickMark val="none"/>
        <c:tickLblPos val="nextTo"/>
        <c:crossAx val="2094569183"/>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bg1">
          <a:lumMod val="85000"/>
        </a:schemeClr>
      </a:solid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chemeClr val="bg2"/>
            </a:solidFill>
          </c:spPr>
          <c:dPt>
            <c:idx val="0"/>
            <c:bubble3D val="0"/>
            <c:spPr>
              <a:solidFill>
                <a:schemeClr val="bg2"/>
              </a:solidFill>
              <a:ln w="19050">
                <a:solidFill>
                  <a:schemeClr val="lt1"/>
                </a:solidFill>
              </a:ln>
              <a:effectLst/>
            </c:spPr>
            <c:extLst>
              <c:ext xmlns:c16="http://schemas.microsoft.com/office/drawing/2014/chart" uri="{C3380CC4-5D6E-409C-BE32-E72D297353CC}">
                <c16:uniqueId val="{00000001-52B3-407A-8AAA-0F2E43487D91}"/>
              </c:ext>
            </c:extLst>
          </c:dPt>
          <c:dPt>
            <c:idx val="1"/>
            <c:bubble3D val="0"/>
            <c:spPr>
              <a:solidFill>
                <a:schemeClr val="bg2"/>
              </a:solidFill>
              <a:ln w="19050">
                <a:solidFill>
                  <a:schemeClr val="lt1"/>
                </a:solidFill>
              </a:ln>
              <a:effectLst/>
            </c:spPr>
            <c:extLst>
              <c:ext xmlns:c16="http://schemas.microsoft.com/office/drawing/2014/chart" uri="{C3380CC4-5D6E-409C-BE32-E72D297353CC}">
                <c16:uniqueId val="{00000003-52B3-407A-8AAA-0F2E43487D91}"/>
              </c:ext>
            </c:extLst>
          </c:dPt>
          <c:dPt>
            <c:idx val="2"/>
            <c:bubble3D val="0"/>
            <c:spPr>
              <a:solidFill>
                <a:schemeClr val="bg2"/>
              </a:solidFill>
              <a:ln w="19050">
                <a:solidFill>
                  <a:schemeClr val="lt1"/>
                </a:solidFill>
              </a:ln>
              <a:effectLst/>
            </c:spPr>
            <c:extLst>
              <c:ext xmlns:c16="http://schemas.microsoft.com/office/drawing/2014/chart" uri="{C3380CC4-5D6E-409C-BE32-E72D297353CC}">
                <c16:uniqueId val="{00000005-52B3-407A-8AAA-0F2E43487D91}"/>
              </c:ext>
            </c:extLst>
          </c:dPt>
          <c:dPt>
            <c:idx val="3"/>
            <c:bubble3D val="0"/>
            <c:spPr>
              <a:solidFill>
                <a:schemeClr val="bg2"/>
              </a:solidFill>
              <a:ln w="19050">
                <a:solidFill>
                  <a:schemeClr val="lt1"/>
                </a:solidFill>
              </a:ln>
              <a:effectLst/>
            </c:spPr>
            <c:extLst>
              <c:ext xmlns:c16="http://schemas.microsoft.com/office/drawing/2014/chart" uri="{C3380CC4-5D6E-409C-BE32-E72D297353CC}">
                <c16:uniqueId val="{00000007-52B3-407A-8AAA-0F2E43487D91}"/>
              </c:ext>
            </c:extLst>
          </c:dPt>
          <c:dPt>
            <c:idx val="4"/>
            <c:bubble3D val="0"/>
            <c:spPr>
              <a:solidFill>
                <a:schemeClr val="bg2"/>
              </a:solidFill>
              <a:ln w="19050">
                <a:solidFill>
                  <a:schemeClr val="lt1"/>
                </a:solidFill>
              </a:ln>
              <a:effectLst/>
            </c:spPr>
            <c:extLst>
              <c:ext xmlns:c16="http://schemas.microsoft.com/office/drawing/2014/chart" uri="{C3380CC4-5D6E-409C-BE32-E72D297353CC}">
                <c16:uniqueId val="{00000009-52B3-407A-8AAA-0F2E43487D91}"/>
              </c:ext>
            </c:extLst>
          </c:dPt>
          <c:dPt>
            <c:idx val="5"/>
            <c:bubble3D val="0"/>
            <c:spPr>
              <a:solidFill>
                <a:schemeClr val="bg2"/>
              </a:solidFill>
              <a:ln w="19050">
                <a:solidFill>
                  <a:schemeClr val="lt1"/>
                </a:solidFill>
              </a:ln>
              <a:effectLst/>
            </c:spPr>
            <c:extLst>
              <c:ext xmlns:c16="http://schemas.microsoft.com/office/drawing/2014/chart" uri="{C3380CC4-5D6E-409C-BE32-E72D297353CC}">
                <c16:uniqueId val="{0000000B-52B3-407A-8AAA-0F2E43487D91}"/>
              </c:ext>
            </c:extLst>
          </c:dPt>
          <c:dPt>
            <c:idx val="6"/>
            <c:bubble3D val="0"/>
            <c:spPr>
              <a:solidFill>
                <a:schemeClr val="bg2"/>
              </a:solidFill>
              <a:ln w="19050">
                <a:solidFill>
                  <a:schemeClr val="lt1"/>
                </a:solidFill>
              </a:ln>
              <a:effectLst/>
            </c:spPr>
            <c:extLst>
              <c:ext xmlns:c16="http://schemas.microsoft.com/office/drawing/2014/chart" uri="{C3380CC4-5D6E-409C-BE32-E72D297353CC}">
                <c16:uniqueId val="{0000000D-52B3-407A-8AAA-0F2E43487D91}"/>
              </c:ext>
            </c:extLst>
          </c:dPt>
          <c:dPt>
            <c:idx val="7"/>
            <c:bubble3D val="0"/>
            <c:spPr>
              <a:solidFill>
                <a:schemeClr val="bg2"/>
              </a:solidFill>
              <a:ln w="19050">
                <a:solidFill>
                  <a:schemeClr val="lt1"/>
                </a:solidFill>
              </a:ln>
              <a:effectLst/>
            </c:spPr>
            <c:extLst>
              <c:ext xmlns:c16="http://schemas.microsoft.com/office/drawing/2014/chart" uri="{C3380CC4-5D6E-409C-BE32-E72D297353CC}">
                <c16:uniqueId val="{0000000F-52B3-407A-8AAA-0F2E43487D91}"/>
              </c:ext>
            </c:extLst>
          </c:dPt>
          <c:dPt>
            <c:idx val="8"/>
            <c:bubble3D val="0"/>
            <c:spPr>
              <a:solidFill>
                <a:schemeClr val="bg2"/>
              </a:solidFill>
              <a:ln w="19050">
                <a:solidFill>
                  <a:schemeClr val="lt1"/>
                </a:solidFill>
              </a:ln>
              <a:effectLst/>
            </c:spPr>
            <c:extLst>
              <c:ext xmlns:c16="http://schemas.microsoft.com/office/drawing/2014/chart" uri="{C3380CC4-5D6E-409C-BE32-E72D297353CC}">
                <c16:uniqueId val="{00000011-52B3-407A-8AAA-0F2E43487D91}"/>
              </c:ext>
            </c:extLst>
          </c:dPt>
          <c:dPt>
            <c:idx val="9"/>
            <c:bubble3D val="0"/>
            <c:spPr>
              <a:solidFill>
                <a:schemeClr val="bg2"/>
              </a:solidFill>
              <a:ln w="19050">
                <a:solidFill>
                  <a:schemeClr val="lt1"/>
                </a:solidFill>
              </a:ln>
              <a:effectLst/>
            </c:spPr>
            <c:extLst>
              <c:ext xmlns:c16="http://schemas.microsoft.com/office/drawing/2014/chart" uri="{C3380CC4-5D6E-409C-BE32-E72D297353CC}">
                <c16:uniqueId val="{00000013-52B3-407A-8AAA-0F2E43487D91}"/>
              </c:ext>
            </c:extLst>
          </c:dPt>
          <c:dPt>
            <c:idx val="10"/>
            <c:bubble3D val="0"/>
            <c:spPr>
              <a:solidFill>
                <a:schemeClr val="bg2"/>
              </a:solidFill>
              <a:ln w="19050">
                <a:solidFill>
                  <a:schemeClr val="lt1"/>
                </a:solidFill>
              </a:ln>
              <a:effectLst/>
            </c:spPr>
            <c:extLst>
              <c:ext xmlns:c16="http://schemas.microsoft.com/office/drawing/2014/chart" uri="{C3380CC4-5D6E-409C-BE32-E72D297353CC}">
                <c16:uniqueId val="{00000015-52B3-407A-8AAA-0F2E43487D91}"/>
              </c:ext>
            </c:extLst>
          </c:dPt>
          <c:dPt>
            <c:idx val="11"/>
            <c:bubble3D val="0"/>
            <c:spPr>
              <a:solidFill>
                <a:schemeClr val="bg2"/>
              </a:solidFill>
              <a:ln w="19050">
                <a:solidFill>
                  <a:schemeClr val="lt1"/>
                </a:solidFill>
              </a:ln>
              <a:effectLst/>
            </c:spPr>
            <c:extLst>
              <c:ext xmlns:c16="http://schemas.microsoft.com/office/drawing/2014/chart" uri="{C3380CC4-5D6E-409C-BE32-E72D297353CC}">
                <c16:uniqueId val="{00000017-52B3-407A-8AAA-0F2E43487D91}"/>
              </c:ext>
            </c:extLst>
          </c:dPt>
          <c:dPt>
            <c:idx val="12"/>
            <c:bubble3D val="0"/>
            <c:spPr>
              <a:solidFill>
                <a:schemeClr val="bg2"/>
              </a:solidFill>
              <a:ln w="19050">
                <a:solidFill>
                  <a:schemeClr val="lt1"/>
                </a:solidFill>
              </a:ln>
              <a:effectLst/>
            </c:spPr>
            <c:extLst>
              <c:ext xmlns:c16="http://schemas.microsoft.com/office/drawing/2014/chart" uri="{C3380CC4-5D6E-409C-BE32-E72D297353CC}">
                <c16:uniqueId val="{00000019-52B3-407A-8AAA-0F2E43487D91}"/>
              </c:ext>
            </c:extLst>
          </c:dPt>
          <c:dPt>
            <c:idx val="13"/>
            <c:bubble3D val="0"/>
            <c:spPr>
              <a:solidFill>
                <a:schemeClr val="bg2"/>
              </a:solidFill>
              <a:ln w="19050">
                <a:solidFill>
                  <a:schemeClr val="lt1"/>
                </a:solidFill>
              </a:ln>
              <a:effectLst/>
            </c:spPr>
            <c:extLst>
              <c:ext xmlns:c16="http://schemas.microsoft.com/office/drawing/2014/chart" uri="{C3380CC4-5D6E-409C-BE32-E72D297353CC}">
                <c16:uniqueId val="{0000001B-52B3-407A-8AAA-0F2E43487D91}"/>
              </c:ext>
            </c:extLst>
          </c:dPt>
          <c:dPt>
            <c:idx val="14"/>
            <c:bubble3D val="0"/>
            <c:spPr>
              <a:solidFill>
                <a:schemeClr val="bg2"/>
              </a:solidFill>
              <a:ln w="19050">
                <a:solidFill>
                  <a:schemeClr val="lt1"/>
                </a:solidFill>
              </a:ln>
              <a:effectLst/>
            </c:spPr>
            <c:extLst>
              <c:ext xmlns:c16="http://schemas.microsoft.com/office/drawing/2014/chart" uri="{C3380CC4-5D6E-409C-BE32-E72D297353CC}">
                <c16:uniqueId val="{0000001D-52B3-407A-8AAA-0F2E43487D91}"/>
              </c:ext>
            </c:extLst>
          </c:dPt>
          <c:dPt>
            <c:idx val="15"/>
            <c:bubble3D val="0"/>
            <c:spPr>
              <a:solidFill>
                <a:schemeClr val="bg2"/>
              </a:solidFill>
              <a:ln w="19050">
                <a:solidFill>
                  <a:schemeClr val="lt1"/>
                </a:solidFill>
              </a:ln>
              <a:effectLst/>
            </c:spPr>
            <c:extLst>
              <c:ext xmlns:c16="http://schemas.microsoft.com/office/drawing/2014/chart" uri="{C3380CC4-5D6E-409C-BE32-E72D297353CC}">
                <c16:uniqueId val="{0000001F-52B3-407A-8AAA-0F2E43487D91}"/>
              </c:ext>
            </c:extLst>
          </c:dPt>
          <c:dPt>
            <c:idx val="16"/>
            <c:bubble3D val="0"/>
            <c:spPr>
              <a:solidFill>
                <a:schemeClr val="bg2"/>
              </a:solidFill>
              <a:ln w="19050">
                <a:solidFill>
                  <a:schemeClr val="lt1"/>
                </a:solidFill>
              </a:ln>
              <a:effectLst/>
            </c:spPr>
            <c:extLst>
              <c:ext xmlns:c16="http://schemas.microsoft.com/office/drawing/2014/chart" uri="{C3380CC4-5D6E-409C-BE32-E72D297353CC}">
                <c16:uniqueId val="{00000021-52B3-407A-8AAA-0F2E43487D91}"/>
              </c:ext>
            </c:extLst>
          </c:dPt>
          <c:dPt>
            <c:idx val="17"/>
            <c:bubble3D val="0"/>
            <c:spPr>
              <a:solidFill>
                <a:schemeClr val="bg2"/>
              </a:solidFill>
              <a:ln w="19050">
                <a:solidFill>
                  <a:schemeClr val="lt1"/>
                </a:solidFill>
              </a:ln>
              <a:effectLst/>
            </c:spPr>
            <c:extLst>
              <c:ext xmlns:c16="http://schemas.microsoft.com/office/drawing/2014/chart" uri="{C3380CC4-5D6E-409C-BE32-E72D297353CC}">
                <c16:uniqueId val="{00000023-52B3-407A-8AAA-0F2E43487D91}"/>
              </c:ext>
            </c:extLst>
          </c:dPt>
          <c:dPt>
            <c:idx val="18"/>
            <c:bubble3D val="0"/>
            <c:spPr>
              <a:solidFill>
                <a:schemeClr val="bg2"/>
              </a:solidFill>
              <a:ln w="19050">
                <a:solidFill>
                  <a:schemeClr val="lt1"/>
                </a:solidFill>
              </a:ln>
              <a:effectLst/>
            </c:spPr>
            <c:extLst>
              <c:ext xmlns:c16="http://schemas.microsoft.com/office/drawing/2014/chart" uri="{C3380CC4-5D6E-409C-BE32-E72D297353CC}">
                <c16:uniqueId val="{00000025-52B3-407A-8AAA-0F2E43487D91}"/>
              </c:ext>
            </c:extLst>
          </c:dPt>
          <c:dPt>
            <c:idx val="19"/>
            <c:bubble3D val="0"/>
            <c:spPr>
              <a:solidFill>
                <a:schemeClr val="bg2"/>
              </a:solidFill>
              <a:ln w="19050">
                <a:solidFill>
                  <a:schemeClr val="lt1"/>
                </a:solidFill>
              </a:ln>
              <a:effectLst/>
            </c:spPr>
            <c:extLst>
              <c:ext xmlns:c16="http://schemas.microsoft.com/office/drawing/2014/chart" uri="{C3380CC4-5D6E-409C-BE32-E72D297353CC}">
                <c16:uniqueId val="{00000027-52B3-407A-8AAA-0F2E43487D91}"/>
              </c:ext>
            </c:extLst>
          </c:dPt>
          <c:dPt>
            <c:idx val="20"/>
            <c:bubble3D val="0"/>
            <c:spPr>
              <a:solidFill>
                <a:schemeClr val="bg2"/>
              </a:solidFill>
              <a:ln w="19050">
                <a:solidFill>
                  <a:schemeClr val="lt1"/>
                </a:solidFill>
              </a:ln>
              <a:effectLst/>
            </c:spPr>
            <c:extLst>
              <c:ext xmlns:c16="http://schemas.microsoft.com/office/drawing/2014/chart" uri="{C3380CC4-5D6E-409C-BE32-E72D297353CC}">
                <c16:uniqueId val="{00000029-52B3-407A-8AAA-0F2E43487D91}"/>
              </c:ext>
            </c:extLst>
          </c:dPt>
          <c:dPt>
            <c:idx val="21"/>
            <c:bubble3D val="0"/>
            <c:spPr>
              <a:solidFill>
                <a:schemeClr val="bg2"/>
              </a:solidFill>
              <a:ln w="19050">
                <a:solidFill>
                  <a:schemeClr val="lt1"/>
                </a:solidFill>
              </a:ln>
              <a:effectLst/>
            </c:spPr>
            <c:extLst>
              <c:ext xmlns:c16="http://schemas.microsoft.com/office/drawing/2014/chart" uri="{C3380CC4-5D6E-409C-BE32-E72D297353CC}">
                <c16:uniqueId val="{0000002B-52B3-407A-8AAA-0F2E43487D91}"/>
              </c:ext>
            </c:extLst>
          </c:dPt>
          <c:dPt>
            <c:idx val="22"/>
            <c:bubble3D val="0"/>
            <c:spPr>
              <a:solidFill>
                <a:schemeClr val="bg2"/>
              </a:solidFill>
              <a:ln w="19050">
                <a:solidFill>
                  <a:schemeClr val="lt1"/>
                </a:solidFill>
              </a:ln>
              <a:effectLst/>
            </c:spPr>
            <c:extLst>
              <c:ext xmlns:c16="http://schemas.microsoft.com/office/drawing/2014/chart" uri="{C3380CC4-5D6E-409C-BE32-E72D297353CC}">
                <c16:uniqueId val="{0000002D-52B3-407A-8AAA-0F2E43487D91}"/>
              </c:ext>
            </c:extLst>
          </c:dPt>
          <c:dPt>
            <c:idx val="23"/>
            <c:bubble3D val="0"/>
            <c:spPr>
              <a:solidFill>
                <a:schemeClr val="bg2"/>
              </a:solidFill>
              <a:ln w="19050">
                <a:solidFill>
                  <a:schemeClr val="lt1"/>
                </a:solidFill>
              </a:ln>
              <a:effectLst/>
            </c:spPr>
            <c:extLst>
              <c:ext xmlns:c16="http://schemas.microsoft.com/office/drawing/2014/chart" uri="{C3380CC4-5D6E-409C-BE32-E72D297353CC}">
                <c16:uniqueId val="{0000002F-52B3-407A-8AAA-0F2E43487D91}"/>
              </c:ext>
            </c:extLst>
          </c:dPt>
          <c:dPt>
            <c:idx val="24"/>
            <c:bubble3D val="0"/>
            <c:spPr>
              <a:solidFill>
                <a:schemeClr val="bg2"/>
              </a:solidFill>
              <a:ln w="19050">
                <a:solidFill>
                  <a:schemeClr val="lt1"/>
                </a:solidFill>
              </a:ln>
              <a:effectLst/>
            </c:spPr>
            <c:extLst>
              <c:ext xmlns:c16="http://schemas.microsoft.com/office/drawing/2014/chart" uri="{C3380CC4-5D6E-409C-BE32-E72D297353CC}">
                <c16:uniqueId val="{00000031-52B3-407A-8AAA-0F2E43487D91}"/>
              </c:ext>
            </c:extLst>
          </c:dPt>
          <c:dPt>
            <c:idx val="25"/>
            <c:bubble3D val="0"/>
            <c:spPr>
              <a:solidFill>
                <a:schemeClr val="bg2"/>
              </a:solidFill>
              <a:ln w="19050">
                <a:solidFill>
                  <a:schemeClr val="lt1"/>
                </a:solidFill>
              </a:ln>
              <a:effectLst/>
            </c:spPr>
            <c:extLst>
              <c:ext xmlns:c16="http://schemas.microsoft.com/office/drawing/2014/chart" uri="{C3380CC4-5D6E-409C-BE32-E72D297353CC}">
                <c16:uniqueId val="{00000033-52B3-407A-8AAA-0F2E43487D91}"/>
              </c:ext>
            </c:extLst>
          </c:dPt>
          <c:dPt>
            <c:idx val="26"/>
            <c:bubble3D val="0"/>
            <c:spPr>
              <a:solidFill>
                <a:schemeClr val="bg2"/>
              </a:solidFill>
              <a:ln w="19050">
                <a:solidFill>
                  <a:schemeClr val="lt1"/>
                </a:solidFill>
              </a:ln>
              <a:effectLst/>
            </c:spPr>
            <c:extLst>
              <c:ext xmlns:c16="http://schemas.microsoft.com/office/drawing/2014/chart" uri="{C3380CC4-5D6E-409C-BE32-E72D297353CC}">
                <c16:uniqueId val="{00000035-52B3-407A-8AAA-0F2E43487D91}"/>
              </c:ext>
            </c:extLst>
          </c:dPt>
          <c:dPt>
            <c:idx val="27"/>
            <c:bubble3D val="0"/>
            <c:spPr>
              <a:solidFill>
                <a:schemeClr val="bg2"/>
              </a:solidFill>
              <a:ln w="19050">
                <a:solidFill>
                  <a:schemeClr val="lt1"/>
                </a:solidFill>
              </a:ln>
              <a:effectLst/>
            </c:spPr>
            <c:extLst>
              <c:ext xmlns:c16="http://schemas.microsoft.com/office/drawing/2014/chart" uri="{C3380CC4-5D6E-409C-BE32-E72D297353CC}">
                <c16:uniqueId val="{00000037-52B3-407A-8AAA-0F2E43487D91}"/>
              </c:ext>
            </c:extLst>
          </c:dPt>
          <c:dPt>
            <c:idx val="28"/>
            <c:bubble3D val="0"/>
            <c:spPr>
              <a:solidFill>
                <a:schemeClr val="bg2"/>
              </a:solidFill>
              <a:ln w="19050">
                <a:solidFill>
                  <a:schemeClr val="lt1"/>
                </a:solidFill>
              </a:ln>
              <a:effectLst/>
            </c:spPr>
            <c:extLst>
              <c:ext xmlns:c16="http://schemas.microsoft.com/office/drawing/2014/chart" uri="{C3380CC4-5D6E-409C-BE32-E72D297353CC}">
                <c16:uniqueId val="{00000039-52B3-407A-8AAA-0F2E43487D91}"/>
              </c:ext>
            </c:extLst>
          </c:dPt>
          <c:dPt>
            <c:idx val="29"/>
            <c:bubble3D val="0"/>
            <c:spPr>
              <a:solidFill>
                <a:schemeClr val="bg2"/>
              </a:solidFill>
              <a:ln w="19050">
                <a:solidFill>
                  <a:schemeClr val="lt1"/>
                </a:solidFill>
              </a:ln>
              <a:effectLst/>
            </c:spPr>
            <c:extLst>
              <c:ext xmlns:c16="http://schemas.microsoft.com/office/drawing/2014/chart" uri="{C3380CC4-5D6E-409C-BE32-E72D297353CC}">
                <c16:uniqueId val="{0000003B-52B3-407A-8AAA-0F2E43487D91}"/>
              </c:ext>
            </c:extLst>
          </c:dPt>
          <c:dPt>
            <c:idx val="30"/>
            <c:bubble3D val="0"/>
            <c:spPr>
              <a:solidFill>
                <a:schemeClr val="bg2"/>
              </a:solidFill>
              <a:ln w="19050">
                <a:solidFill>
                  <a:schemeClr val="lt1"/>
                </a:solidFill>
              </a:ln>
              <a:effectLst/>
            </c:spPr>
            <c:extLst>
              <c:ext xmlns:c16="http://schemas.microsoft.com/office/drawing/2014/chart" uri="{C3380CC4-5D6E-409C-BE32-E72D297353CC}">
                <c16:uniqueId val="{0000003D-52B3-407A-8AAA-0F2E43487D91}"/>
              </c:ext>
            </c:extLst>
          </c:dPt>
          <c:dPt>
            <c:idx val="31"/>
            <c:bubble3D val="0"/>
            <c:spPr>
              <a:solidFill>
                <a:schemeClr val="bg2"/>
              </a:solidFill>
              <a:ln w="19050">
                <a:solidFill>
                  <a:schemeClr val="lt1"/>
                </a:solidFill>
              </a:ln>
              <a:effectLst/>
            </c:spPr>
            <c:extLst>
              <c:ext xmlns:c16="http://schemas.microsoft.com/office/drawing/2014/chart" uri="{C3380CC4-5D6E-409C-BE32-E72D297353CC}">
                <c16:uniqueId val="{0000003F-52B3-407A-8AAA-0F2E43487D91}"/>
              </c:ext>
            </c:extLst>
          </c:dPt>
          <c:dPt>
            <c:idx val="32"/>
            <c:bubble3D val="0"/>
            <c:spPr>
              <a:solidFill>
                <a:schemeClr val="bg2"/>
              </a:solidFill>
              <a:ln w="19050">
                <a:solidFill>
                  <a:schemeClr val="lt1"/>
                </a:solidFill>
              </a:ln>
              <a:effectLst/>
            </c:spPr>
            <c:extLst>
              <c:ext xmlns:c16="http://schemas.microsoft.com/office/drawing/2014/chart" uri="{C3380CC4-5D6E-409C-BE32-E72D297353CC}">
                <c16:uniqueId val="{00000041-52B3-407A-8AAA-0F2E43487D91}"/>
              </c:ext>
            </c:extLst>
          </c:dPt>
          <c:dPt>
            <c:idx val="33"/>
            <c:bubble3D val="0"/>
            <c:spPr>
              <a:solidFill>
                <a:schemeClr val="bg2"/>
              </a:solidFill>
              <a:ln w="19050">
                <a:solidFill>
                  <a:schemeClr val="lt1"/>
                </a:solidFill>
              </a:ln>
              <a:effectLst/>
            </c:spPr>
            <c:extLst>
              <c:ext xmlns:c16="http://schemas.microsoft.com/office/drawing/2014/chart" uri="{C3380CC4-5D6E-409C-BE32-E72D297353CC}">
                <c16:uniqueId val="{00000043-52B3-407A-8AAA-0F2E43487D91}"/>
              </c:ext>
            </c:extLst>
          </c:dPt>
          <c:dPt>
            <c:idx val="34"/>
            <c:bubble3D val="0"/>
            <c:spPr>
              <a:solidFill>
                <a:schemeClr val="bg2"/>
              </a:solidFill>
              <a:ln w="19050">
                <a:solidFill>
                  <a:schemeClr val="lt1"/>
                </a:solidFill>
              </a:ln>
              <a:effectLst/>
            </c:spPr>
            <c:extLst>
              <c:ext xmlns:c16="http://schemas.microsoft.com/office/drawing/2014/chart" uri="{C3380CC4-5D6E-409C-BE32-E72D297353CC}">
                <c16:uniqueId val="{00000045-52B3-407A-8AAA-0F2E43487D91}"/>
              </c:ext>
            </c:extLst>
          </c:dPt>
          <c:dPt>
            <c:idx val="35"/>
            <c:bubble3D val="0"/>
            <c:spPr>
              <a:solidFill>
                <a:schemeClr val="bg2"/>
              </a:solidFill>
              <a:ln w="19050">
                <a:solidFill>
                  <a:schemeClr val="lt1"/>
                </a:solidFill>
              </a:ln>
              <a:effectLst/>
            </c:spPr>
            <c:extLst>
              <c:ext xmlns:c16="http://schemas.microsoft.com/office/drawing/2014/chart" uri="{C3380CC4-5D6E-409C-BE32-E72D297353CC}">
                <c16:uniqueId val="{00000047-52B3-407A-8AAA-0F2E43487D91}"/>
              </c:ext>
            </c:extLst>
          </c:dPt>
          <c:dPt>
            <c:idx val="36"/>
            <c:bubble3D val="0"/>
            <c:spPr>
              <a:solidFill>
                <a:schemeClr val="bg2"/>
              </a:solidFill>
              <a:ln w="19050">
                <a:solidFill>
                  <a:schemeClr val="lt1"/>
                </a:solidFill>
              </a:ln>
              <a:effectLst/>
            </c:spPr>
            <c:extLst>
              <c:ext xmlns:c16="http://schemas.microsoft.com/office/drawing/2014/chart" uri="{C3380CC4-5D6E-409C-BE32-E72D297353CC}">
                <c16:uniqueId val="{00000049-52B3-407A-8AAA-0F2E43487D91}"/>
              </c:ext>
            </c:extLst>
          </c:dPt>
          <c:dPt>
            <c:idx val="37"/>
            <c:bubble3D val="0"/>
            <c:spPr>
              <a:solidFill>
                <a:schemeClr val="bg2"/>
              </a:solidFill>
              <a:ln w="19050">
                <a:solidFill>
                  <a:schemeClr val="lt1"/>
                </a:solidFill>
              </a:ln>
              <a:effectLst/>
            </c:spPr>
            <c:extLst>
              <c:ext xmlns:c16="http://schemas.microsoft.com/office/drawing/2014/chart" uri="{C3380CC4-5D6E-409C-BE32-E72D297353CC}">
                <c16:uniqueId val="{0000004B-52B3-407A-8AAA-0F2E43487D91}"/>
              </c:ext>
            </c:extLst>
          </c:dPt>
          <c:dPt>
            <c:idx val="38"/>
            <c:bubble3D val="0"/>
            <c:spPr>
              <a:solidFill>
                <a:schemeClr val="bg2"/>
              </a:solidFill>
              <a:ln w="19050">
                <a:solidFill>
                  <a:schemeClr val="lt1"/>
                </a:solidFill>
              </a:ln>
              <a:effectLst/>
            </c:spPr>
            <c:extLst>
              <c:ext xmlns:c16="http://schemas.microsoft.com/office/drawing/2014/chart" uri="{C3380CC4-5D6E-409C-BE32-E72D297353CC}">
                <c16:uniqueId val="{0000004D-52B3-407A-8AAA-0F2E43487D91}"/>
              </c:ext>
            </c:extLst>
          </c:dPt>
          <c:dPt>
            <c:idx val="39"/>
            <c:bubble3D val="0"/>
            <c:spPr>
              <a:solidFill>
                <a:schemeClr val="bg2"/>
              </a:solidFill>
              <a:ln w="19050">
                <a:solidFill>
                  <a:schemeClr val="lt1"/>
                </a:solidFill>
              </a:ln>
              <a:effectLst/>
            </c:spPr>
            <c:extLst>
              <c:ext xmlns:c16="http://schemas.microsoft.com/office/drawing/2014/chart" uri="{C3380CC4-5D6E-409C-BE32-E72D297353CC}">
                <c16:uniqueId val="{0000004F-52B3-407A-8AAA-0F2E43487D91}"/>
              </c:ext>
            </c:extLst>
          </c:dPt>
          <c:dPt>
            <c:idx val="40"/>
            <c:bubble3D val="0"/>
            <c:spPr>
              <a:solidFill>
                <a:schemeClr val="bg2"/>
              </a:solidFill>
              <a:ln w="19050">
                <a:solidFill>
                  <a:schemeClr val="lt1"/>
                </a:solidFill>
              </a:ln>
              <a:effectLst/>
            </c:spPr>
            <c:extLst>
              <c:ext xmlns:c16="http://schemas.microsoft.com/office/drawing/2014/chart" uri="{C3380CC4-5D6E-409C-BE32-E72D297353CC}">
                <c16:uniqueId val="{00000051-52B3-407A-8AAA-0F2E43487D91}"/>
              </c:ext>
            </c:extLst>
          </c:dPt>
          <c:dPt>
            <c:idx val="41"/>
            <c:bubble3D val="0"/>
            <c:spPr>
              <a:solidFill>
                <a:schemeClr val="bg2"/>
              </a:solidFill>
              <a:ln w="19050">
                <a:solidFill>
                  <a:schemeClr val="lt1"/>
                </a:solidFill>
              </a:ln>
              <a:effectLst/>
            </c:spPr>
            <c:extLst>
              <c:ext xmlns:c16="http://schemas.microsoft.com/office/drawing/2014/chart" uri="{C3380CC4-5D6E-409C-BE32-E72D297353CC}">
                <c16:uniqueId val="{00000053-52B3-407A-8AAA-0F2E43487D91}"/>
              </c:ext>
            </c:extLst>
          </c:dPt>
          <c:dPt>
            <c:idx val="42"/>
            <c:bubble3D val="0"/>
            <c:spPr>
              <a:solidFill>
                <a:schemeClr val="bg2"/>
              </a:solidFill>
              <a:ln w="19050">
                <a:solidFill>
                  <a:schemeClr val="lt1"/>
                </a:solidFill>
              </a:ln>
              <a:effectLst/>
            </c:spPr>
            <c:extLst>
              <c:ext xmlns:c16="http://schemas.microsoft.com/office/drawing/2014/chart" uri="{C3380CC4-5D6E-409C-BE32-E72D297353CC}">
                <c16:uniqueId val="{00000055-52B3-407A-8AAA-0F2E43487D91}"/>
              </c:ext>
            </c:extLst>
          </c:dPt>
          <c:dPt>
            <c:idx val="43"/>
            <c:bubble3D val="0"/>
            <c:spPr>
              <a:solidFill>
                <a:schemeClr val="bg2"/>
              </a:solidFill>
              <a:ln w="19050">
                <a:solidFill>
                  <a:schemeClr val="lt1"/>
                </a:solidFill>
              </a:ln>
              <a:effectLst/>
            </c:spPr>
            <c:extLst>
              <c:ext xmlns:c16="http://schemas.microsoft.com/office/drawing/2014/chart" uri="{C3380CC4-5D6E-409C-BE32-E72D297353CC}">
                <c16:uniqueId val="{00000057-52B3-407A-8AAA-0F2E43487D91}"/>
              </c:ext>
            </c:extLst>
          </c:dPt>
          <c:dPt>
            <c:idx val="44"/>
            <c:bubble3D val="0"/>
            <c:spPr>
              <a:solidFill>
                <a:schemeClr val="bg2"/>
              </a:solidFill>
              <a:ln w="19050">
                <a:solidFill>
                  <a:schemeClr val="lt1"/>
                </a:solidFill>
              </a:ln>
              <a:effectLst/>
            </c:spPr>
            <c:extLst>
              <c:ext xmlns:c16="http://schemas.microsoft.com/office/drawing/2014/chart" uri="{C3380CC4-5D6E-409C-BE32-E72D297353CC}">
                <c16:uniqueId val="{00000059-52B3-407A-8AAA-0F2E43487D91}"/>
              </c:ext>
            </c:extLst>
          </c:dPt>
          <c:dPt>
            <c:idx val="45"/>
            <c:bubble3D val="0"/>
            <c:spPr>
              <a:solidFill>
                <a:schemeClr val="bg2"/>
              </a:solidFill>
              <a:ln w="19050">
                <a:solidFill>
                  <a:schemeClr val="lt1"/>
                </a:solidFill>
              </a:ln>
              <a:effectLst/>
            </c:spPr>
            <c:extLst>
              <c:ext xmlns:c16="http://schemas.microsoft.com/office/drawing/2014/chart" uri="{C3380CC4-5D6E-409C-BE32-E72D297353CC}">
                <c16:uniqueId val="{0000005B-52B3-407A-8AAA-0F2E43487D91}"/>
              </c:ext>
            </c:extLst>
          </c:dPt>
          <c:dPt>
            <c:idx val="46"/>
            <c:bubble3D val="0"/>
            <c:spPr>
              <a:solidFill>
                <a:schemeClr val="bg2"/>
              </a:solidFill>
              <a:ln w="19050">
                <a:solidFill>
                  <a:schemeClr val="lt1"/>
                </a:solidFill>
              </a:ln>
              <a:effectLst/>
            </c:spPr>
            <c:extLst>
              <c:ext xmlns:c16="http://schemas.microsoft.com/office/drawing/2014/chart" uri="{C3380CC4-5D6E-409C-BE32-E72D297353CC}">
                <c16:uniqueId val="{0000005D-52B3-407A-8AAA-0F2E43487D91}"/>
              </c:ext>
            </c:extLst>
          </c:dPt>
          <c:dPt>
            <c:idx val="47"/>
            <c:bubble3D val="0"/>
            <c:spPr>
              <a:solidFill>
                <a:schemeClr val="bg2"/>
              </a:solidFill>
              <a:ln w="19050">
                <a:solidFill>
                  <a:schemeClr val="lt1"/>
                </a:solidFill>
              </a:ln>
              <a:effectLst/>
            </c:spPr>
            <c:extLst>
              <c:ext xmlns:c16="http://schemas.microsoft.com/office/drawing/2014/chart" uri="{C3380CC4-5D6E-409C-BE32-E72D297353CC}">
                <c16:uniqueId val="{0000005F-52B3-407A-8AAA-0F2E43487D91}"/>
              </c:ext>
            </c:extLst>
          </c:dPt>
          <c:dPt>
            <c:idx val="48"/>
            <c:bubble3D val="0"/>
            <c:spPr>
              <a:solidFill>
                <a:schemeClr val="bg2"/>
              </a:solidFill>
              <a:ln w="19050">
                <a:solidFill>
                  <a:schemeClr val="lt1"/>
                </a:solidFill>
              </a:ln>
              <a:effectLst/>
            </c:spPr>
            <c:extLst>
              <c:ext xmlns:c16="http://schemas.microsoft.com/office/drawing/2014/chart" uri="{C3380CC4-5D6E-409C-BE32-E72D297353CC}">
                <c16:uniqueId val="{00000061-52B3-407A-8AAA-0F2E43487D91}"/>
              </c:ext>
            </c:extLst>
          </c:dPt>
          <c:dPt>
            <c:idx val="49"/>
            <c:bubble3D val="0"/>
            <c:spPr>
              <a:solidFill>
                <a:schemeClr val="bg2"/>
              </a:solidFill>
              <a:ln w="19050">
                <a:solidFill>
                  <a:schemeClr val="lt1"/>
                </a:solidFill>
              </a:ln>
              <a:effectLst/>
            </c:spPr>
            <c:extLst>
              <c:ext xmlns:c16="http://schemas.microsoft.com/office/drawing/2014/chart" uri="{C3380CC4-5D6E-409C-BE32-E72D297353CC}">
                <c16:uniqueId val="{00000063-52B3-407A-8AAA-0F2E43487D91}"/>
              </c:ext>
            </c:extLst>
          </c:dPt>
          <c:dPt>
            <c:idx val="50"/>
            <c:bubble3D val="0"/>
            <c:spPr>
              <a:solidFill>
                <a:schemeClr val="bg2"/>
              </a:solidFill>
              <a:ln w="19050">
                <a:solidFill>
                  <a:schemeClr val="lt1"/>
                </a:solidFill>
              </a:ln>
              <a:effectLst/>
            </c:spPr>
            <c:extLst>
              <c:ext xmlns:c16="http://schemas.microsoft.com/office/drawing/2014/chart" uri="{C3380CC4-5D6E-409C-BE32-E72D297353CC}">
                <c16:uniqueId val="{00000065-52B3-407A-8AAA-0F2E43487D91}"/>
              </c:ext>
            </c:extLst>
          </c:dPt>
          <c:dPt>
            <c:idx val="51"/>
            <c:bubble3D val="0"/>
            <c:spPr>
              <a:solidFill>
                <a:schemeClr val="bg2"/>
              </a:solidFill>
              <a:ln w="19050">
                <a:solidFill>
                  <a:schemeClr val="lt1"/>
                </a:solidFill>
              </a:ln>
              <a:effectLst/>
            </c:spPr>
            <c:extLst>
              <c:ext xmlns:c16="http://schemas.microsoft.com/office/drawing/2014/chart" uri="{C3380CC4-5D6E-409C-BE32-E72D297353CC}">
                <c16:uniqueId val="{00000067-52B3-407A-8AAA-0F2E43487D91}"/>
              </c:ext>
            </c:extLst>
          </c:dPt>
          <c:dPt>
            <c:idx val="52"/>
            <c:bubble3D val="0"/>
            <c:spPr>
              <a:solidFill>
                <a:schemeClr val="bg2"/>
              </a:solidFill>
              <a:ln w="19050">
                <a:solidFill>
                  <a:schemeClr val="lt1"/>
                </a:solidFill>
              </a:ln>
              <a:effectLst/>
            </c:spPr>
            <c:extLst>
              <c:ext xmlns:c16="http://schemas.microsoft.com/office/drawing/2014/chart" uri="{C3380CC4-5D6E-409C-BE32-E72D297353CC}">
                <c16:uniqueId val="{00000069-52B3-407A-8AAA-0F2E43487D91}"/>
              </c:ext>
            </c:extLst>
          </c:dPt>
          <c:dPt>
            <c:idx val="53"/>
            <c:bubble3D val="0"/>
            <c:spPr>
              <a:solidFill>
                <a:schemeClr val="bg2"/>
              </a:solidFill>
              <a:ln w="19050">
                <a:solidFill>
                  <a:schemeClr val="lt1"/>
                </a:solidFill>
              </a:ln>
              <a:effectLst/>
            </c:spPr>
            <c:extLst>
              <c:ext xmlns:c16="http://schemas.microsoft.com/office/drawing/2014/chart" uri="{C3380CC4-5D6E-409C-BE32-E72D297353CC}">
                <c16:uniqueId val="{0000006B-52B3-407A-8AAA-0F2E43487D91}"/>
              </c:ext>
            </c:extLst>
          </c:dPt>
          <c:dPt>
            <c:idx val="54"/>
            <c:bubble3D val="0"/>
            <c:spPr>
              <a:solidFill>
                <a:schemeClr val="bg2"/>
              </a:solidFill>
              <a:ln w="19050">
                <a:solidFill>
                  <a:schemeClr val="lt1"/>
                </a:solidFill>
              </a:ln>
              <a:effectLst/>
            </c:spPr>
            <c:extLst>
              <c:ext xmlns:c16="http://schemas.microsoft.com/office/drawing/2014/chart" uri="{C3380CC4-5D6E-409C-BE32-E72D297353CC}">
                <c16:uniqueId val="{0000006D-52B3-407A-8AAA-0F2E43487D91}"/>
              </c:ext>
            </c:extLst>
          </c:dPt>
          <c:dPt>
            <c:idx val="55"/>
            <c:bubble3D val="0"/>
            <c:spPr>
              <a:solidFill>
                <a:schemeClr val="bg2"/>
              </a:solidFill>
              <a:ln w="19050">
                <a:solidFill>
                  <a:schemeClr val="lt1"/>
                </a:solidFill>
              </a:ln>
              <a:effectLst/>
            </c:spPr>
            <c:extLst>
              <c:ext xmlns:c16="http://schemas.microsoft.com/office/drawing/2014/chart" uri="{C3380CC4-5D6E-409C-BE32-E72D297353CC}">
                <c16:uniqueId val="{0000006F-52B3-407A-8AAA-0F2E43487D91}"/>
              </c:ext>
            </c:extLst>
          </c:dPt>
          <c:dPt>
            <c:idx val="56"/>
            <c:bubble3D val="0"/>
            <c:spPr>
              <a:solidFill>
                <a:schemeClr val="bg2"/>
              </a:solidFill>
              <a:ln w="19050">
                <a:solidFill>
                  <a:schemeClr val="lt1"/>
                </a:solidFill>
              </a:ln>
              <a:effectLst/>
            </c:spPr>
            <c:extLst>
              <c:ext xmlns:c16="http://schemas.microsoft.com/office/drawing/2014/chart" uri="{C3380CC4-5D6E-409C-BE32-E72D297353CC}">
                <c16:uniqueId val="{00000071-52B3-407A-8AAA-0F2E43487D91}"/>
              </c:ext>
            </c:extLst>
          </c:dPt>
          <c:dPt>
            <c:idx val="57"/>
            <c:bubble3D val="0"/>
            <c:spPr>
              <a:solidFill>
                <a:schemeClr val="bg2"/>
              </a:solidFill>
              <a:ln w="19050">
                <a:solidFill>
                  <a:schemeClr val="lt1"/>
                </a:solidFill>
              </a:ln>
              <a:effectLst/>
            </c:spPr>
            <c:extLst>
              <c:ext xmlns:c16="http://schemas.microsoft.com/office/drawing/2014/chart" uri="{C3380CC4-5D6E-409C-BE32-E72D297353CC}">
                <c16:uniqueId val="{00000073-52B3-407A-8AAA-0F2E43487D91}"/>
              </c:ext>
            </c:extLst>
          </c:dPt>
          <c:dPt>
            <c:idx val="58"/>
            <c:bubble3D val="0"/>
            <c:spPr>
              <a:solidFill>
                <a:schemeClr val="bg2"/>
              </a:solidFill>
              <a:ln w="19050">
                <a:solidFill>
                  <a:schemeClr val="lt1"/>
                </a:solidFill>
              </a:ln>
              <a:effectLst/>
            </c:spPr>
            <c:extLst>
              <c:ext xmlns:c16="http://schemas.microsoft.com/office/drawing/2014/chart" uri="{C3380CC4-5D6E-409C-BE32-E72D297353CC}">
                <c16:uniqueId val="{00000075-52B3-407A-8AAA-0F2E43487D91}"/>
              </c:ext>
            </c:extLst>
          </c:dPt>
          <c:dPt>
            <c:idx val="59"/>
            <c:bubble3D val="0"/>
            <c:spPr>
              <a:solidFill>
                <a:schemeClr val="bg2"/>
              </a:solidFill>
              <a:ln w="19050">
                <a:solidFill>
                  <a:schemeClr val="lt1"/>
                </a:solidFill>
              </a:ln>
              <a:effectLst/>
            </c:spPr>
            <c:extLst>
              <c:ext xmlns:c16="http://schemas.microsoft.com/office/drawing/2014/chart" uri="{C3380CC4-5D6E-409C-BE32-E72D297353CC}">
                <c16:uniqueId val="{00000077-52B3-407A-8AAA-0F2E43487D91}"/>
              </c:ext>
            </c:extLst>
          </c:dPt>
          <c:dPt>
            <c:idx val="60"/>
            <c:bubble3D val="0"/>
            <c:spPr>
              <a:solidFill>
                <a:schemeClr val="bg2"/>
              </a:solidFill>
              <a:ln w="19050">
                <a:solidFill>
                  <a:schemeClr val="lt1"/>
                </a:solidFill>
              </a:ln>
              <a:effectLst/>
            </c:spPr>
            <c:extLst>
              <c:ext xmlns:c16="http://schemas.microsoft.com/office/drawing/2014/chart" uri="{C3380CC4-5D6E-409C-BE32-E72D297353CC}">
                <c16:uniqueId val="{00000079-52B3-407A-8AAA-0F2E43487D91}"/>
              </c:ext>
            </c:extLst>
          </c:dPt>
          <c:dPt>
            <c:idx val="61"/>
            <c:bubble3D val="0"/>
            <c:spPr>
              <a:solidFill>
                <a:schemeClr val="bg2"/>
              </a:solidFill>
              <a:ln w="19050">
                <a:solidFill>
                  <a:schemeClr val="lt1"/>
                </a:solidFill>
              </a:ln>
              <a:effectLst/>
            </c:spPr>
            <c:extLst>
              <c:ext xmlns:c16="http://schemas.microsoft.com/office/drawing/2014/chart" uri="{C3380CC4-5D6E-409C-BE32-E72D297353CC}">
                <c16:uniqueId val="{0000007B-52B3-407A-8AAA-0F2E43487D91}"/>
              </c:ext>
            </c:extLst>
          </c:dPt>
          <c:dPt>
            <c:idx val="62"/>
            <c:bubble3D val="0"/>
            <c:spPr>
              <a:solidFill>
                <a:schemeClr val="bg2"/>
              </a:solidFill>
              <a:ln w="19050">
                <a:solidFill>
                  <a:schemeClr val="lt1"/>
                </a:solidFill>
              </a:ln>
              <a:effectLst/>
            </c:spPr>
            <c:extLst>
              <c:ext xmlns:c16="http://schemas.microsoft.com/office/drawing/2014/chart" uri="{C3380CC4-5D6E-409C-BE32-E72D297353CC}">
                <c16:uniqueId val="{0000007D-52B3-407A-8AAA-0F2E43487D91}"/>
              </c:ext>
            </c:extLst>
          </c:dPt>
          <c:dPt>
            <c:idx val="63"/>
            <c:bubble3D val="0"/>
            <c:spPr>
              <a:solidFill>
                <a:schemeClr val="bg2"/>
              </a:solidFill>
              <a:ln w="19050">
                <a:solidFill>
                  <a:schemeClr val="lt1"/>
                </a:solidFill>
              </a:ln>
              <a:effectLst/>
            </c:spPr>
            <c:extLst>
              <c:ext xmlns:c16="http://schemas.microsoft.com/office/drawing/2014/chart" uri="{C3380CC4-5D6E-409C-BE32-E72D297353CC}">
                <c16:uniqueId val="{0000007F-52B3-407A-8AAA-0F2E43487D91}"/>
              </c:ext>
            </c:extLst>
          </c:dPt>
          <c:dPt>
            <c:idx val="64"/>
            <c:bubble3D val="0"/>
            <c:spPr>
              <a:solidFill>
                <a:schemeClr val="bg2"/>
              </a:solidFill>
              <a:ln w="19050">
                <a:solidFill>
                  <a:schemeClr val="lt1"/>
                </a:solidFill>
              </a:ln>
              <a:effectLst/>
            </c:spPr>
            <c:extLst>
              <c:ext xmlns:c16="http://schemas.microsoft.com/office/drawing/2014/chart" uri="{C3380CC4-5D6E-409C-BE32-E72D297353CC}">
                <c16:uniqueId val="{00000081-52B3-407A-8AAA-0F2E43487D91}"/>
              </c:ext>
            </c:extLst>
          </c:dPt>
          <c:dPt>
            <c:idx val="65"/>
            <c:bubble3D val="0"/>
            <c:spPr>
              <a:solidFill>
                <a:schemeClr val="bg2"/>
              </a:solidFill>
              <a:ln w="19050">
                <a:solidFill>
                  <a:schemeClr val="lt1"/>
                </a:solidFill>
              </a:ln>
              <a:effectLst/>
            </c:spPr>
            <c:extLst>
              <c:ext xmlns:c16="http://schemas.microsoft.com/office/drawing/2014/chart" uri="{C3380CC4-5D6E-409C-BE32-E72D297353CC}">
                <c16:uniqueId val="{00000083-52B3-407A-8AAA-0F2E43487D91}"/>
              </c:ext>
            </c:extLst>
          </c:dPt>
          <c:dPt>
            <c:idx val="66"/>
            <c:bubble3D val="0"/>
            <c:spPr>
              <a:solidFill>
                <a:schemeClr val="bg2"/>
              </a:solidFill>
              <a:ln w="19050">
                <a:solidFill>
                  <a:schemeClr val="lt1"/>
                </a:solidFill>
              </a:ln>
              <a:effectLst/>
            </c:spPr>
            <c:extLst>
              <c:ext xmlns:c16="http://schemas.microsoft.com/office/drawing/2014/chart" uri="{C3380CC4-5D6E-409C-BE32-E72D297353CC}">
                <c16:uniqueId val="{00000085-52B3-407A-8AAA-0F2E43487D91}"/>
              </c:ext>
            </c:extLst>
          </c:dPt>
          <c:dPt>
            <c:idx val="67"/>
            <c:bubble3D val="0"/>
            <c:spPr>
              <a:solidFill>
                <a:schemeClr val="bg2"/>
              </a:solidFill>
              <a:ln w="19050">
                <a:solidFill>
                  <a:schemeClr val="lt1"/>
                </a:solidFill>
              </a:ln>
              <a:effectLst/>
            </c:spPr>
            <c:extLst>
              <c:ext xmlns:c16="http://schemas.microsoft.com/office/drawing/2014/chart" uri="{C3380CC4-5D6E-409C-BE32-E72D297353CC}">
                <c16:uniqueId val="{00000087-52B3-407A-8AAA-0F2E43487D91}"/>
              </c:ext>
            </c:extLst>
          </c:dPt>
          <c:dPt>
            <c:idx val="68"/>
            <c:bubble3D val="0"/>
            <c:spPr>
              <a:solidFill>
                <a:schemeClr val="bg2"/>
              </a:solidFill>
              <a:ln w="19050">
                <a:solidFill>
                  <a:schemeClr val="lt1"/>
                </a:solidFill>
              </a:ln>
              <a:effectLst/>
            </c:spPr>
            <c:extLst>
              <c:ext xmlns:c16="http://schemas.microsoft.com/office/drawing/2014/chart" uri="{C3380CC4-5D6E-409C-BE32-E72D297353CC}">
                <c16:uniqueId val="{00000089-52B3-407A-8AAA-0F2E43487D91}"/>
              </c:ext>
            </c:extLst>
          </c:dPt>
          <c:dPt>
            <c:idx val="69"/>
            <c:bubble3D val="0"/>
            <c:spPr>
              <a:solidFill>
                <a:schemeClr val="bg2"/>
              </a:solidFill>
              <a:ln w="19050">
                <a:solidFill>
                  <a:schemeClr val="lt1"/>
                </a:solidFill>
              </a:ln>
              <a:effectLst/>
            </c:spPr>
            <c:extLst>
              <c:ext xmlns:c16="http://schemas.microsoft.com/office/drawing/2014/chart" uri="{C3380CC4-5D6E-409C-BE32-E72D297353CC}">
                <c16:uniqueId val="{0000008B-52B3-407A-8AAA-0F2E43487D91}"/>
              </c:ext>
            </c:extLst>
          </c:dPt>
          <c:dPt>
            <c:idx val="70"/>
            <c:bubble3D val="0"/>
            <c:spPr>
              <a:solidFill>
                <a:schemeClr val="bg2"/>
              </a:solidFill>
              <a:ln w="19050">
                <a:solidFill>
                  <a:schemeClr val="lt1"/>
                </a:solidFill>
              </a:ln>
              <a:effectLst/>
            </c:spPr>
            <c:extLst>
              <c:ext xmlns:c16="http://schemas.microsoft.com/office/drawing/2014/chart" uri="{C3380CC4-5D6E-409C-BE32-E72D297353CC}">
                <c16:uniqueId val="{0000008D-52B3-407A-8AAA-0F2E43487D91}"/>
              </c:ext>
            </c:extLst>
          </c:dPt>
          <c:dPt>
            <c:idx val="71"/>
            <c:bubble3D val="0"/>
            <c:spPr>
              <a:solidFill>
                <a:schemeClr val="bg2"/>
              </a:solidFill>
              <a:ln w="19050">
                <a:solidFill>
                  <a:schemeClr val="lt1"/>
                </a:solidFill>
              </a:ln>
              <a:effectLst/>
            </c:spPr>
            <c:extLst>
              <c:ext xmlns:c16="http://schemas.microsoft.com/office/drawing/2014/chart" uri="{C3380CC4-5D6E-409C-BE32-E72D297353CC}">
                <c16:uniqueId val="{0000008F-52B3-407A-8AAA-0F2E43487D91}"/>
              </c:ext>
            </c:extLst>
          </c:dPt>
          <c:dPt>
            <c:idx val="72"/>
            <c:bubble3D val="0"/>
            <c:spPr>
              <a:solidFill>
                <a:schemeClr val="bg2"/>
              </a:solidFill>
              <a:ln w="19050">
                <a:solidFill>
                  <a:schemeClr val="lt1"/>
                </a:solidFill>
              </a:ln>
              <a:effectLst/>
            </c:spPr>
            <c:extLst>
              <c:ext xmlns:c16="http://schemas.microsoft.com/office/drawing/2014/chart" uri="{C3380CC4-5D6E-409C-BE32-E72D297353CC}">
                <c16:uniqueId val="{00000091-52B3-407A-8AAA-0F2E43487D91}"/>
              </c:ext>
            </c:extLst>
          </c:dPt>
          <c:dPt>
            <c:idx val="73"/>
            <c:bubble3D val="0"/>
            <c:spPr>
              <a:solidFill>
                <a:schemeClr val="bg2"/>
              </a:solidFill>
              <a:ln w="19050">
                <a:solidFill>
                  <a:schemeClr val="lt1"/>
                </a:solidFill>
              </a:ln>
              <a:effectLst/>
            </c:spPr>
            <c:extLst>
              <c:ext xmlns:c16="http://schemas.microsoft.com/office/drawing/2014/chart" uri="{C3380CC4-5D6E-409C-BE32-E72D297353CC}">
                <c16:uniqueId val="{00000093-52B3-407A-8AAA-0F2E43487D91}"/>
              </c:ext>
            </c:extLst>
          </c:dPt>
          <c:dPt>
            <c:idx val="74"/>
            <c:bubble3D val="0"/>
            <c:spPr>
              <a:solidFill>
                <a:schemeClr val="bg2"/>
              </a:solidFill>
              <a:ln w="19050">
                <a:solidFill>
                  <a:schemeClr val="lt1"/>
                </a:solidFill>
              </a:ln>
              <a:effectLst/>
            </c:spPr>
            <c:extLst>
              <c:ext xmlns:c16="http://schemas.microsoft.com/office/drawing/2014/chart" uri="{C3380CC4-5D6E-409C-BE32-E72D297353CC}">
                <c16:uniqueId val="{00000095-52B3-407A-8AAA-0F2E43487D91}"/>
              </c:ext>
            </c:extLst>
          </c:dPt>
          <c:dPt>
            <c:idx val="75"/>
            <c:bubble3D val="0"/>
            <c:spPr>
              <a:solidFill>
                <a:schemeClr val="bg2"/>
              </a:solidFill>
              <a:ln w="19050">
                <a:solidFill>
                  <a:schemeClr val="lt1"/>
                </a:solidFill>
              </a:ln>
              <a:effectLst/>
            </c:spPr>
            <c:extLst>
              <c:ext xmlns:c16="http://schemas.microsoft.com/office/drawing/2014/chart" uri="{C3380CC4-5D6E-409C-BE32-E72D297353CC}">
                <c16:uniqueId val="{00000097-52B3-407A-8AAA-0F2E43487D91}"/>
              </c:ext>
            </c:extLst>
          </c:dPt>
          <c:dPt>
            <c:idx val="76"/>
            <c:bubble3D val="0"/>
            <c:spPr>
              <a:solidFill>
                <a:schemeClr val="bg2"/>
              </a:solidFill>
              <a:ln w="19050">
                <a:solidFill>
                  <a:schemeClr val="lt1"/>
                </a:solidFill>
              </a:ln>
              <a:effectLst/>
            </c:spPr>
            <c:extLst>
              <c:ext xmlns:c16="http://schemas.microsoft.com/office/drawing/2014/chart" uri="{C3380CC4-5D6E-409C-BE32-E72D297353CC}">
                <c16:uniqueId val="{00000099-52B3-407A-8AAA-0F2E43487D91}"/>
              </c:ext>
            </c:extLst>
          </c:dPt>
          <c:dPt>
            <c:idx val="77"/>
            <c:bubble3D val="0"/>
            <c:spPr>
              <a:solidFill>
                <a:schemeClr val="bg2"/>
              </a:solidFill>
              <a:ln w="19050">
                <a:solidFill>
                  <a:schemeClr val="lt1"/>
                </a:solidFill>
              </a:ln>
              <a:effectLst/>
            </c:spPr>
            <c:extLst>
              <c:ext xmlns:c16="http://schemas.microsoft.com/office/drawing/2014/chart" uri="{C3380CC4-5D6E-409C-BE32-E72D297353CC}">
                <c16:uniqueId val="{0000009B-52B3-407A-8AAA-0F2E43487D91}"/>
              </c:ext>
            </c:extLst>
          </c:dPt>
          <c:dPt>
            <c:idx val="78"/>
            <c:bubble3D val="0"/>
            <c:spPr>
              <a:solidFill>
                <a:schemeClr val="bg2"/>
              </a:solidFill>
              <a:ln w="19050">
                <a:solidFill>
                  <a:schemeClr val="lt1"/>
                </a:solidFill>
              </a:ln>
              <a:effectLst/>
            </c:spPr>
            <c:extLst>
              <c:ext xmlns:c16="http://schemas.microsoft.com/office/drawing/2014/chart" uri="{C3380CC4-5D6E-409C-BE32-E72D297353CC}">
                <c16:uniqueId val="{0000009D-52B3-407A-8AAA-0F2E43487D91}"/>
              </c:ext>
            </c:extLst>
          </c:dPt>
          <c:dPt>
            <c:idx val="79"/>
            <c:bubble3D val="0"/>
            <c:spPr>
              <a:solidFill>
                <a:schemeClr val="bg2"/>
              </a:solidFill>
              <a:ln w="19050">
                <a:solidFill>
                  <a:schemeClr val="lt1"/>
                </a:solidFill>
              </a:ln>
              <a:effectLst/>
            </c:spPr>
            <c:extLst>
              <c:ext xmlns:c16="http://schemas.microsoft.com/office/drawing/2014/chart" uri="{C3380CC4-5D6E-409C-BE32-E72D297353CC}">
                <c16:uniqueId val="{0000009F-52B3-407A-8AAA-0F2E43487D91}"/>
              </c:ext>
            </c:extLst>
          </c:dPt>
          <c:dPt>
            <c:idx val="80"/>
            <c:bubble3D val="0"/>
            <c:spPr>
              <a:solidFill>
                <a:schemeClr val="bg2"/>
              </a:solidFill>
              <a:ln w="19050">
                <a:solidFill>
                  <a:schemeClr val="lt1"/>
                </a:solidFill>
              </a:ln>
              <a:effectLst/>
            </c:spPr>
            <c:extLst>
              <c:ext xmlns:c16="http://schemas.microsoft.com/office/drawing/2014/chart" uri="{C3380CC4-5D6E-409C-BE32-E72D297353CC}">
                <c16:uniqueId val="{000000A1-52B3-407A-8AAA-0F2E43487D91}"/>
              </c:ext>
            </c:extLst>
          </c:dPt>
          <c:dPt>
            <c:idx val="81"/>
            <c:bubble3D val="0"/>
            <c:spPr>
              <a:solidFill>
                <a:schemeClr val="bg2"/>
              </a:solidFill>
              <a:ln w="19050">
                <a:solidFill>
                  <a:schemeClr val="lt1"/>
                </a:solidFill>
              </a:ln>
              <a:effectLst/>
            </c:spPr>
            <c:extLst>
              <c:ext xmlns:c16="http://schemas.microsoft.com/office/drawing/2014/chart" uri="{C3380CC4-5D6E-409C-BE32-E72D297353CC}">
                <c16:uniqueId val="{000000A3-52B3-407A-8AAA-0F2E43487D91}"/>
              </c:ext>
            </c:extLst>
          </c:dPt>
          <c:dPt>
            <c:idx val="82"/>
            <c:bubble3D val="0"/>
            <c:spPr>
              <a:solidFill>
                <a:schemeClr val="bg2"/>
              </a:solidFill>
              <a:ln w="19050">
                <a:solidFill>
                  <a:schemeClr val="lt1"/>
                </a:solidFill>
              </a:ln>
              <a:effectLst/>
            </c:spPr>
            <c:extLst>
              <c:ext xmlns:c16="http://schemas.microsoft.com/office/drawing/2014/chart" uri="{C3380CC4-5D6E-409C-BE32-E72D297353CC}">
                <c16:uniqueId val="{000000A5-52B3-407A-8AAA-0F2E43487D91}"/>
              </c:ext>
            </c:extLst>
          </c:dPt>
          <c:dPt>
            <c:idx val="83"/>
            <c:bubble3D val="0"/>
            <c:spPr>
              <a:solidFill>
                <a:schemeClr val="bg2"/>
              </a:solidFill>
              <a:ln w="19050">
                <a:solidFill>
                  <a:schemeClr val="lt1"/>
                </a:solidFill>
              </a:ln>
              <a:effectLst/>
            </c:spPr>
            <c:extLst>
              <c:ext xmlns:c16="http://schemas.microsoft.com/office/drawing/2014/chart" uri="{C3380CC4-5D6E-409C-BE32-E72D297353CC}">
                <c16:uniqueId val="{000000A7-52B3-407A-8AAA-0F2E43487D91}"/>
              </c:ext>
            </c:extLst>
          </c:dPt>
          <c:dPt>
            <c:idx val="84"/>
            <c:bubble3D val="0"/>
            <c:spPr>
              <a:solidFill>
                <a:schemeClr val="bg2"/>
              </a:solidFill>
              <a:ln w="19050">
                <a:solidFill>
                  <a:schemeClr val="lt1"/>
                </a:solidFill>
              </a:ln>
              <a:effectLst/>
            </c:spPr>
            <c:extLst>
              <c:ext xmlns:c16="http://schemas.microsoft.com/office/drawing/2014/chart" uri="{C3380CC4-5D6E-409C-BE32-E72D297353CC}">
                <c16:uniqueId val="{000000A9-52B3-407A-8AAA-0F2E43487D91}"/>
              </c:ext>
            </c:extLst>
          </c:dPt>
          <c:dPt>
            <c:idx val="85"/>
            <c:bubble3D val="0"/>
            <c:spPr>
              <a:solidFill>
                <a:schemeClr val="bg2"/>
              </a:solidFill>
              <a:ln w="19050">
                <a:solidFill>
                  <a:schemeClr val="lt1"/>
                </a:solidFill>
              </a:ln>
              <a:effectLst/>
            </c:spPr>
            <c:extLst>
              <c:ext xmlns:c16="http://schemas.microsoft.com/office/drawing/2014/chart" uri="{C3380CC4-5D6E-409C-BE32-E72D297353CC}">
                <c16:uniqueId val="{000000AB-52B3-407A-8AAA-0F2E43487D91}"/>
              </c:ext>
            </c:extLst>
          </c:dPt>
          <c:dPt>
            <c:idx val="86"/>
            <c:bubble3D val="0"/>
            <c:spPr>
              <a:solidFill>
                <a:schemeClr val="bg2"/>
              </a:solidFill>
              <a:ln w="19050">
                <a:solidFill>
                  <a:schemeClr val="lt1"/>
                </a:solidFill>
              </a:ln>
              <a:effectLst/>
            </c:spPr>
            <c:extLst>
              <c:ext xmlns:c16="http://schemas.microsoft.com/office/drawing/2014/chart" uri="{C3380CC4-5D6E-409C-BE32-E72D297353CC}">
                <c16:uniqueId val="{000000AD-52B3-407A-8AAA-0F2E43487D91}"/>
              </c:ext>
            </c:extLst>
          </c:dPt>
          <c:dPt>
            <c:idx val="87"/>
            <c:bubble3D val="0"/>
            <c:spPr>
              <a:solidFill>
                <a:schemeClr val="bg2"/>
              </a:solidFill>
              <a:ln w="19050">
                <a:solidFill>
                  <a:schemeClr val="lt1"/>
                </a:solidFill>
              </a:ln>
              <a:effectLst/>
            </c:spPr>
            <c:extLst>
              <c:ext xmlns:c16="http://schemas.microsoft.com/office/drawing/2014/chart" uri="{C3380CC4-5D6E-409C-BE32-E72D297353CC}">
                <c16:uniqueId val="{000000AF-52B3-407A-8AAA-0F2E43487D91}"/>
              </c:ext>
            </c:extLst>
          </c:dPt>
          <c:dPt>
            <c:idx val="88"/>
            <c:bubble3D val="0"/>
            <c:spPr>
              <a:solidFill>
                <a:schemeClr val="bg2"/>
              </a:solidFill>
              <a:ln w="19050">
                <a:solidFill>
                  <a:schemeClr val="lt1"/>
                </a:solidFill>
              </a:ln>
              <a:effectLst/>
            </c:spPr>
            <c:extLst>
              <c:ext xmlns:c16="http://schemas.microsoft.com/office/drawing/2014/chart" uri="{C3380CC4-5D6E-409C-BE32-E72D297353CC}">
                <c16:uniqueId val="{000000B1-52B3-407A-8AAA-0F2E43487D91}"/>
              </c:ext>
            </c:extLst>
          </c:dPt>
          <c:dPt>
            <c:idx val="89"/>
            <c:bubble3D val="0"/>
            <c:spPr>
              <a:solidFill>
                <a:schemeClr val="bg2"/>
              </a:solidFill>
              <a:ln w="19050">
                <a:solidFill>
                  <a:schemeClr val="lt1"/>
                </a:solidFill>
              </a:ln>
              <a:effectLst/>
            </c:spPr>
            <c:extLst>
              <c:ext xmlns:c16="http://schemas.microsoft.com/office/drawing/2014/chart" uri="{C3380CC4-5D6E-409C-BE32-E72D297353CC}">
                <c16:uniqueId val="{000000B3-52B3-407A-8AAA-0F2E43487D91}"/>
              </c:ext>
            </c:extLst>
          </c:dPt>
          <c:dPt>
            <c:idx val="90"/>
            <c:bubble3D val="0"/>
            <c:spPr>
              <a:solidFill>
                <a:schemeClr val="bg2"/>
              </a:solidFill>
              <a:ln w="19050">
                <a:solidFill>
                  <a:schemeClr val="lt1"/>
                </a:solidFill>
              </a:ln>
              <a:effectLst/>
            </c:spPr>
            <c:extLst>
              <c:ext xmlns:c16="http://schemas.microsoft.com/office/drawing/2014/chart" uri="{C3380CC4-5D6E-409C-BE32-E72D297353CC}">
                <c16:uniqueId val="{000000B5-52B3-407A-8AAA-0F2E43487D91}"/>
              </c:ext>
            </c:extLst>
          </c:dPt>
          <c:dPt>
            <c:idx val="91"/>
            <c:bubble3D val="0"/>
            <c:spPr>
              <a:solidFill>
                <a:schemeClr val="bg2"/>
              </a:solidFill>
              <a:ln w="19050">
                <a:solidFill>
                  <a:schemeClr val="lt1"/>
                </a:solidFill>
              </a:ln>
              <a:effectLst/>
            </c:spPr>
            <c:extLst>
              <c:ext xmlns:c16="http://schemas.microsoft.com/office/drawing/2014/chart" uri="{C3380CC4-5D6E-409C-BE32-E72D297353CC}">
                <c16:uniqueId val="{000000B7-52B3-407A-8AAA-0F2E43487D91}"/>
              </c:ext>
            </c:extLst>
          </c:dPt>
          <c:dPt>
            <c:idx val="92"/>
            <c:bubble3D val="0"/>
            <c:spPr>
              <a:solidFill>
                <a:schemeClr val="bg2"/>
              </a:solidFill>
              <a:ln w="19050">
                <a:solidFill>
                  <a:schemeClr val="lt1"/>
                </a:solidFill>
              </a:ln>
              <a:effectLst/>
            </c:spPr>
            <c:extLst>
              <c:ext xmlns:c16="http://schemas.microsoft.com/office/drawing/2014/chart" uri="{C3380CC4-5D6E-409C-BE32-E72D297353CC}">
                <c16:uniqueId val="{000000B9-52B3-407A-8AAA-0F2E43487D91}"/>
              </c:ext>
            </c:extLst>
          </c:dPt>
          <c:dPt>
            <c:idx val="93"/>
            <c:bubble3D val="0"/>
            <c:spPr>
              <a:solidFill>
                <a:schemeClr val="bg2"/>
              </a:solidFill>
              <a:ln w="19050">
                <a:solidFill>
                  <a:schemeClr val="lt1"/>
                </a:solidFill>
              </a:ln>
              <a:effectLst/>
            </c:spPr>
            <c:extLst>
              <c:ext xmlns:c16="http://schemas.microsoft.com/office/drawing/2014/chart" uri="{C3380CC4-5D6E-409C-BE32-E72D297353CC}">
                <c16:uniqueId val="{000000BB-52B3-407A-8AAA-0F2E43487D91}"/>
              </c:ext>
            </c:extLst>
          </c:dPt>
          <c:dPt>
            <c:idx val="94"/>
            <c:bubble3D val="0"/>
            <c:spPr>
              <a:solidFill>
                <a:schemeClr val="bg2"/>
              </a:solidFill>
              <a:ln w="19050">
                <a:solidFill>
                  <a:schemeClr val="lt1"/>
                </a:solidFill>
              </a:ln>
              <a:effectLst/>
            </c:spPr>
            <c:extLst>
              <c:ext xmlns:c16="http://schemas.microsoft.com/office/drawing/2014/chart" uri="{C3380CC4-5D6E-409C-BE32-E72D297353CC}">
                <c16:uniqueId val="{000000BD-52B3-407A-8AAA-0F2E43487D91}"/>
              </c:ext>
            </c:extLst>
          </c:dPt>
          <c:dPt>
            <c:idx val="95"/>
            <c:bubble3D val="0"/>
            <c:spPr>
              <a:solidFill>
                <a:schemeClr val="bg2"/>
              </a:solidFill>
              <a:ln w="19050">
                <a:solidFill>
                  <a:schemeClr val="lt1"/>
                </a:solidFill>
              </a:ln>
              <a:effectLst/>
            </c:spPr>
            <c:extLst>
              <c:ext xmlns:c16="http://schemas.microsoft.com/office/drawing/2014/chart" uri="{C3380CC4-5D6E-409C-BE32-E72D297353CC}">
                <c16:uniqueId val="{000000BF-52B3-407A-8AAA-0F2E43487D91}"/>
              </c:ext>
            </c:extLst>
          </c:dPt>
          <c:dPt>
            <c:idx val="96"/>
            <c:bubble3D val="0"/>
            <c:spPr>
              <a:solidFill>
                <a:schemeClr val="bg2"/>
              </a:solidFill>
              <a:ln w="19050">
                <a:solidFill>
                  <a:schemeClr val="lt1"/>
                </a:solidFill>
              </a:ln>
              <a:effectLst/>
            </c:spPr>
            <c:extLst>
              <c:ext xmlns:c16="http://schemas.microsoft.com/office/drawing/2014/chart" uri="{C3380CC4-5D6E-409C-BE32-E72D297353CC}">
                <c16:uniqueId val="{000000C1-52B3-407A-8AAA-0F2E43487D91}"/>
              </c:ext>
            </c:extLst>
          </c:dPt>
          <c:dPt>
            <c:idx val="97"/>
            <c:bubble3D val="0"/>
            <c:spPr>
              <a:solidFill>
                <a:schemeClr val="bg2"/>
              </a:solidFill>
              <a:ln w="19050">
                <a:solidFill>
                  <a:schemeClr val="lt1"/>
                </a:solidFill>
              </a:ln>
              <a:effectLst/>
            </c:spPr>
            <c:extLst>
              <c:ext xmlns:c16="http://schemas.microsoft.com/office/drawing/2014/chart" uri="{C3380CC4-5D6E-409C-BE32-E72D297353CC}">
                <c16:uniqueId val="{000000C3-52B3-407A-8AAA-0F2E43487D91}"/>
              </c:ext>
            </c:extLst>
          </c:dPt>
          <c:dPt>
            <c:idx val="98"/>
            <c:bubble3D val="0"/>
            <c:spPr>
              <a:solidFill>
                <a:schemeClr val="bg2"/>
              </a:solidFill>
              <a:ln w="19050">
                <a:solidFill>
                  <a:schemeClr val="lt1"/>
                </a:solidFill>
              </a:ln>
              <a:effectLst/>
            </c:spPr>
            <c:extLst>
              <c:ext xmlns:c16="http://schemas.microsoft.com/office/drawing/2014/chart" uri="{C3380CC4-5D6E-409C-BE32-E72D297353CC}">
                <c16:uniqueId val="{000000C5-52B3-407A-8AAA-0F2E43487D91}"/>
              </c:ext>
            </c:extLst>
          </c:dPt>
          <c:dPt>
            <c:idx val="99"/>
            <c:bubble3D val="0"/>
            <c:spPr>
              <a:solidFill>
                <a:schemeClr val="bg2"/>
              </a:solidFill>
              <a:ln w="19050">
                <a:solidFill>
                  <a:schemeClr val="lt1"/>
                </a:solidFill>
              </a:ln>
              <a:effectLst/>
            </c:spPr>
            <c:extLst>
              <c:ext xmlns:c16="http://schemas.microsoft.com/office/drawing/2014/chart" uri="{C3380CC4-5D6E-409C-BE32-E72D297353CC}">
                <c16:uniqueId val="{000000C7-52B3-407A-8AAA-0F2E43487D91}"/>
              </c:ext>
            </c:extLst>
          </c:dPt>
          <c:dPt>
            <c:idx val="100"/>
            <c:bubble3D val="0"/>
            <c:spPr>
              <a:solidFill>
                <a:schemeClr val="bg1"/>
              </a:solidFill>
              <a:ln w="19050">
                <a:solidFill>
                  <a:schemeClr val="lt1"/>
                </a:solidFill>
              </a:ln>
              <a:effectLst/>
            </c:spPr>
            <c:extLst>
              <c:ext xmlns:c16="http://schemas.microsoft.com/office/drawing/2014/chart" uri="{C3380CC4-5D6E-409C-BE32-E72D297353CC}">
                <c16:uniqueId val="{00000064-621E-4AC9-AE6C-B16D8E0A2FEF}"/>
              </c:ext>
            </c:extLst>
          </c:dPt>
          <c:val>
            <c:numRef>
              <c:f>Gauge!$N$2:$N$102</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100</c:v>
                </c:pt>
              </c:numCache>
            </c:numRef>
          </c:val>
          <c:extLst>
            <c:ext xmlns:c16="http://schemas.microsoft.com/office/drawing/2014/chart" uri="{C3380CC4-5D6E-409C-BE32-E72D297353CC}">
              <c16:uniqueId val="{00000000-621E-4AC9-AE6C-B16D8E0A2FEF}"/>
            </c:ext>
          </c:extLst>
        </c:ser>
        <c:dLbls>
          <c:showLegendKey val="0"/>
          <c:showVal val="0"/>
          <c:showCatName val="0"/>
          <c:showSerName val="0"/>
          <c:showPercent val="0"/>
          <c:showBubbleSize val="0"/>
          <c:showLeaderLines val="1"/>
        </c:dLbls>
        <c:firstSliceAng val="270"/>
        <c:holeSize val="61"/>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92D050"/>
            </a:solidFill>
            <a:ln w="3175">
              <a:solidFill>
                <a:schemeClr val="bg1"/>
              </a:solidFill>
            </a:ln>
          </c:spPr>
          <c:dPt>
            <c:idx val="0"/>
            <c:bubble3D val="0"/>
            <c:spPr>
              <a:solidFill>
                <a:srgbClr val="92D050"/>
              </a:solidFill>
              <a:ln w="3175">
                <a:solidFill>
                  <a:schemeClr val="bg1"/>
                </a:solidFill>
              </a:ln>
              <a:effectLst/>
            </c:spPr>
            <c:extLst>
              <c:ext xmlns:c16="http://schemas.microsoft.com/office/drawing/2014/chart" uri="{C3380CC4-5D6E-409C-BE32-E72D297353CC}">
                <c16:uniqueId val="{00000001-2F31-47BB-9D4F-3B047FB6D309}"/>
              </c:ext>
            </c:extLst>
          </c:dPt>
          <c:dPt>
            <c:idx val="1"/>
            <c:bubble3D val="0"/>
            <c:spPr>
              <a:solidFill>
                <a:srgbClr val="92D050"/>
              </a:solidFill>
              <a:ln w="3175">
                <a:solidFill>
                  <a:schemeClr val="bg1"/>
                </a:solidFill>
              </a:ln>
              <a:effectLst/>
            </c:spPr>
            <c:extLst>
              <c:ext xmlns:c16="http://schemas.microsoft.com/office/drawing/2014/chart" uri="{C3380CC4-5D6E-409C-BE32-E72D297353CC}">
                <c16:uniqueId val="{00000003-2F31-47BB-9D4F-3B047FB6D309}"/>
              </c:ext>
            </c:extLst>
          </c:dPt>
          <c:dPt>
            <c:idx val="2"/>
            <c:bubble3D val="0"/>
            <c:spPr>
              <a:solidFill>
                <a:srgbClr val="92D050"/>
              </a:solidFill>
              <a:ln w="3175">
                <a:solidFill>
                  <a:schemeClr val="bg1"/>
                </a:solidFill>
              </a:ln>
              <a:effectLst/>
            </c:spPr>
            <c:extLst>
              <c:ext xmlns:c16="http://schemas.microsoft.com/office/drawing/2014/chart" uri="{C3380CC4-5D6E-409C-BE32-E72D297353CC}">
                <c16:uniqueId val="{00000005-2F31-47BB-9D4F-3B047FB6D309}"/>
              </c:ext>
            </c:extLst>
          </c:dPt>
          <c:dPt>
            <c:idx val="3"/>
            <c:bubble3D val="0"/>
            <c:spPr>
              <a:solidFill>
                <a:srgbClr val="92D050"/>
              </a:solidFill>
              <a:ln w="3175">
                <a:solidFill>
                  <a:schemeClr val="bg1"/>
                </a:solidFill>
              </a:ln>
              <a:effectLst/>
            </c:spPr>
            <c:extLst>
              <c:ext xmlns:c16="http://schemas.microsoft.com/office/drawing/2014/chart" uri="{C3380CC4-5D6E-409C-BE32-E72D297353CC}">
                <c16:uniqueId val="{00000007-2F31-47BB-9D4F-3B047FB6D309}"/>
              </c:ext>
            </c:extLst>
          </c:dPt>
          <c:dPt>
            <c:idx val="4"/>
            <c:bubble3D val="0"/>
            <c:spPr>
              <a:solidFill>
                <a:srgbClr val="92D050"/>
              </a:solidFill>
              <a:ln w="3175">
                <a:solidFill>
                  <a:schemeClr val="bg1"/>
                </a:solidFill>
              </a:ln>
              <a:effectLst/>
            </c:spPr>
            <c:extLst>
              <c:ext xmlns:c16="http://schemas.microsoft.com/office/drawing/2014/chart" uri="{C3380CC4-5D6E-409C-BE32-E72D297353CC}">
                <c16:uniqueId val="{00000009-2F31-47BB-9D4F-3B047FB6D309}"/>
              </c:ext>
            </c:extLst>
          </c:dPt>
          <c:dPt>
            <c:idx val="5"/>
            <c:bubble3D val="0"/>
            <c:spPr>
              <a:solidFill>
                <a:srgbClr val="92D050"/>
              </a:solidFill>
              <a:ln w="3175">
                <a:solidFill>
                  <a:schemeClr val="bg1"/>
                </a:solidFill>
              </a:ln>
              <a:effectLst/>
            </c:spPr>
            <c:extLst>
              <c:ext xmlns:c16="http://schemas.microsoft.com/office/drawing/2014/chart" uri="{C3380CC4-5D6E-409C-BE32-E72D297353CC}">
                <c16:uniqueId val="{0000000B-2F31-47BB-9D4F-3B047FB6D309}"/>
              </c:ext>
            </c:extLst>
          </c:dPt>
          <c:dPt>
            <c:idx val="6"/>
            <c:bubble3D val="0"/>
            <c:spPr>
              <a:solidFill>
                <a:srgbClr val="92D050"/>
              </a:solidFill>
              <a:ln w="3175">
                <a:solidFill>
                  <a:schemeClr val="bg1"/>
                </a:solidFill>
              </a:ln>
              <a:effectLst/>
            </c:spPr>
            <c:extLst>
              <c:ext xmlns:c16="http://schemas.microsoft.com/office/drawing/2014/chart" uri="{C3380CC4-5D6E-409C-BE32-E72D297353CC}">
                <c16:uniqueId val="{0000000D-2F31-47BB-9D4F-3B047FB6D309}"/>
              </c:ext>
            </c:extLst>
          </c:dPt>
          <c:dPt>
            <c:idx val="7"/>
            <c:bubble3D val="0"/>
            <c:spPr>
              <a:solidFill>
                <a:srgbClr val="92D050"/>
              </a:solidFill>
              <a:ln w="3175">
                <a:solidFill>
                  <a:schemeClr val="bg1"/>
                </a:solidFill>
              </a:ln>
              <a:effectLst/>
            </c:spPr>
            <c:extLst>
              <c:ext xmlns:c16="http://schemas.microsoft.com/office/drawing/2014/chart" uri="{C3380CC4-5D6E-409C-BE32-E72D297353CC}">
                <c16:uniqueId val="{0000000F-2F31-47BB-9D4F-3B047FB6D309}"/>
              </c:ext>
            </c:extLst>
          </c:dPt>
          <c:dPt>
            <c:idx val="8"/>
            <c:bubble3D val="0"/>
            <c:spPr>
              <a:solidFill>
                <a:srgbClr val="92D050"/>
              </a:solidFill>
              <a:ln w="3175">
                <a:solidFill>
                  <a:schemeClr val="bg1"/>
                </a:solidFill>
              </a:ln>
              <a:effectLst/>
            </c:spPr>
            <c:extLst>
              <c:ext xmlns:c16="http://schemas.microsoft.com/office/drawing/2014/chart" uri="{C3380CC4-5D6E-409C-BE32-E72D297353CC}">
                <c16:uniqueId val="{00000011-2F31-47BB-9D4F-3B047FB6D309}"/>
              </c:ext>
            </c:extLst>
          </c:dPt>
          <c:dPt>
            <c:idx val="9"/>
            <c:bubble3D val="0"/>
            <c:spPr>
              <a:solidFill>
                <a:srgbClr val="92D050"/>
              </a:solidFill>
              <a:ln w="3175">
                <a:solidFill>
                  <a:schemeClr val="bg1"/>
                </a:solidFill>
              </a:ln>
              <a:effectLst/>
            </c:spPr>
            <c:extLst>
              <c:ext xmlns:c16="http://schemas.microsoft.com/office/drawing/2014/chart" uri="{C3380CC4-5D6E-409C-BE32-E72D297353CC}">
                <c16:uniqueId val="{00000013-2F31-47BB-9D4F-3B047FB6D309}"/>
              </c:ext>
            </c:extLst>
          </c:dPt>
          <c:dPt>
            <c:idx val="10"/>
            <c:bubble3D val="0"/>
            <c:spPr>
              <a:solidFill>
                <a:srgbClr val="92D050"/>
              </a:solidFill>
              <a:ln w="3175">
                <a:solidFill>
                  <a:schemeClr val="bg1"/>
                </a:solidFill>
              </a:ln>
              <a:effectLst/>
            </c:spPr>
            <c:extLst>
              <c:ext xmlns:c16="http://schemas.microsoft.com/office/drawing/2014/chart" uri="{C3380CC4-5D6E-409C-BE32-E72D297353CC}">
                <c16:uniqueId val="{00000015-2F31-47BB-9D4F-3B047FB6D309}"/>
              </c:ext>
            </c:extLst>
          </c:dPt>
          <c:dPt>
            <c:idx val="11"/>
            <c:bubble3D val="0"/>
            <c:spPr>
              <a:solidFill>
                <a:srgbClr val="92D050"/>
              </a:solidFill>
              <a:ln w="3175">
                <a:solidFill>
                  <a:schemeClr val="bg1"/>
                </a:solidFill>
              </a:ln>
              <a:effectLst/>
            </c:spPr>
            <c:extLst>
              <c:ext xmlns:c16="http://schemas.microsoft.com/office/drawing/2014/chart" uri="{C3380CC4-5D6E-409C-BE32-E72D297353CC}">
                <c16:uniqueId val="{00000017-2F31-47BB-9D4F-3B047FB6D309}"/>
              </c:ext>
            </c:extLst>
          </c:dPt>
          <c:dPt>
            <c:idx val="12"/>
            <c:bubble3D val="0"/>
            <c:spPr>
              <a:solidFill>
                <a:srgbClr val="92D050"/>
              </a:solidFill>
              <a:ln w="3175">
                <a:solidFill>
                  <a:schemeClr val="bg1"/>
                </a:solidFill>
              </a:ln>
              <a:effectLst/>
            </c:spPr>
            <c:extLst>
              <c:ext xmlns:c16="http://schemas.microsoft.com/office/drawing/2014/chart" uri="{C3380CC4-5D6E-409C-BE32-E72D297353CC}">
                <c16:uniqueId val="{00000019-2F31-47BB-9D4F-3B047FB6D309}"/>
              </c:ext>
            </c:extLst>
          </c:dPt>
          <c:dPt>
            <c:idx val="13"/>
            <c:bubble3D val="0"/>
            <c:spPr>
              <a:solidFill>
                <a:srgbClr val="92D050"/>
              </a:solidFill>
              <a:ln w="3175">
                <a:solidFill>
                  <a:schemeClr val="bg1"/>
                </a:solidFill>
              </a:ln>
              <a:effectLst/>
            </c:spPr>
            <c:extLst>
              <c:ext xmlns:c16="http://schemas.microsoft.com/office/drawing/2014/chart" uri="{C3380CC4-5D6E-409C-BE32-E72D297353CC}">
                <c16:uniqueId val="{0000001B-2F31-47BB-9D4F-3B047FB6D309}"/>
              </c:ext>
            </c:extLst>
          </c:dPt>
          <c:dPt>
            <c:idx val="14"/>
            <c:bubble3D val="0"/>
            <c:spPr>
              <a:solidFill>
                <a:srgbClr val="92D050"/>
              </a:solidFill>
              <a:ln w="3175">
                <a:solidFill>
                  <a:schemeClr val="bg1"/>
                </a:solidFill>
              </a:ln>
              <a:effectLst/>
            </c:spPr>
            <c:extLst>
              <c:ext xmlns:c16="http://schemas.microsoft.com/office/drawing/2014/chart" uri="{C3380CC4-5D6E-409C-BE32-E72D297353CC}">
                <c16:uniqueId val="{0000001D-2F31-47BB-9D4F-3B047FB6D309}"/>
              </c:ext>
            </c:extLst>
          </c:dPt>
          <c:dPt>
            <c:idx val="15"/>
            <c:bubble3D val="0"/>
            <c:spPr>
              <a:solidFill>
                <a:srgbClr val="92D050"/>
              </a:solidFill>
              <a:ln w="3175">
                <a:solidFill>
                  <a:schemeClr val="bg1"/>
                </a:solidFill>
              </a:ln>
              <a:effectLst/>
            </c:spPr>
            <c:extLst>
              <c:ext xmlns:c16="http://schemas.microsoft.com/office/drawing/2014/chart" uri="{C3380CC4-5D6E-409C-BE32-E72D297353CC}">
                <c16:uniqueId val="{0000001F-2F31-47BB-9D4F-3B047FB6D309}"/>
              </c:ext>
            </c:extLst>
          </c:dPt>
          <c:dPt>
            <c:idx val="16"/>
            <c:bubble3D val="0"/>
            <c:spPr>
              <a:solidFill>
                <a:srgbClr val="92D050"/>
              </a:solidFill>
              <a:ln w="3175">
                <a:solidFill>
                  <a:schemeClr val="bg1"/>
                </a:solidFill>
              </a:ln>
              <a:effectLst/>
            </c:spPr>
            <c:extLst>
              <c:ext xmlns:c16="http://schemas.microsoft.com/office/drawing/2014/chart" uri="{C3380CC4-5D6E-409C-BE32-E72D297353CC}">
                <c16:uniqueId val="{00000021-2F31-47BB-9D4F-3B047FB6D309}"/>
              </c:ext>
            </c:extLst>
          </c:dPt>
          <c:dPt>
            <c:idx val="17"/>
            <c:bubble3D val="0"/>
            <c:spPr>
              <a:solidFill>
                <a:srgbClr val="92D050"/>
              </a:solidFill>
              <a:ln w="3175">
                <a:solidFill>
                  <a:schemeClr val="bg1"/>
                </a:solidFill>
              </a:ln>
              <a:effectLst/>
            </c:spPr>
            <c:extLst>
              <c:ext xmlns:c16="http://schemas.microsoft.com/office/drawing/2014/chart" uri="{C3380CC4-5D6E-409C-BE32-E72D297353CC}">
                <c16:uniqueId val="{00000023-2F31-47BB-9D4F-3B047FB6D309}"/>
              </c:ext>
            </c:extLst>
          </c:dPt>
          <c:dPt>
            <c:idx val="18"/>
            <c:bubble3D val="0"/>
            <c:spPr>
              <a:solidFill>
                <a:srgbClr val="92D050"/>
              </a:solidFill>
              <a:ln w="3175">
                <a:solidFill>
                  <a:schemeClr val="bg1"/>
                </a:solidFill>
              </a:ln>
              <a:effectLst/>
            </c:spPr>
            <c:extLst>
              <c:ext xmlns:c16="http://schemas.microsoft.com/office/drawing/2014/chart" uri="{C3380CC4-5D6E-409C-BE32-E72D297353CC}">
                <c16:uniqueId val="{00000025-2F31-47BB-9D4F-3B047FB6D309}"/>
              </c:ext>
            </c:extLst>
          </c:dPt>
          <c:dPt>
            <c:idx val="19"/>
            <c:bubble3D val="0"/>
            <c:spPr>
              <a:solidFill>
                <a:srgbClr val="92D050"/>
              </a:solidFill>
              <a:ln w="3175">
                <a:solidFill>
                  <a:schemeClr val="bg1"/>
                </a:solidFill>
              </a:ln>
              <a:effectLst/>
            </c:spPr>
            <c:extLst>
              <c:ext xmlns:c16="http://schemas.microsoft.com/office/drawing/2014/chart" uri="{C3380CC4-5D6E-409C-BE32-E72D297353CC}">
                <c16:uniqueId val="{00000027-2F31-47BB-9D4F-3B047FB6D309}"/>
              </c:ext>
            </c:extLst>
          </c:dPt>
          <c:dPt>
            <c:idx val="20"/>
            <c:bubble3D val="0"/>
            <c:spPr>
              <a:solidFill>
                <a:srgbClr val="92D050"/>
              </a:solidFill>
              <a:ln w="3175">
                <a:solidFill>
                  <a:schemeClr val="bg1"/>
                </a:solidFill>
              </a:ln>
              <a:effectLst/>
            </c:spPr>
            <c:extLst>
              <c:ext xmlns:c16="http://schemas.microsoft.com/office/drawing/2014/chart" uri="{C3380CC4-5D6E-409C-BE32-E72D297353CC}">
                <c16:uniqueId val="{00000029-2F31-47BB-9D4F-3B047FB6D309}"/>
              </c:ext>
            </c:extLst>
          </c:dPt>
          <c:dPt>
            <c:idx val="21"/>
            <c:bubble3D val="0"/>
            <c:spPr>
              <a:solidFill>
                <a:srgbClr val="92D050"/>
              </a:solidFill>
              <a:ln w="3175">
                <a:solidFill>
                  <a:schemeClr val="bg1"/>
                </a:solidFill>
              </a:ln>
              <a:effectLst/>
            </c:spPr>
            <c:extLst>
              <c:ext xmlns:c16="http://schemas.microsoft.com/office/drawing/2014/chart" uri="{C3380CC4-5D6E-409C-BE32-E72D297353CC}">
                <c16:uniqueId val="{0000002B-2F31-47BB-9D4F-3B047FB6D309}"/>
              </c:ext>
            </c:extLst>
          </c:dPt>
          <c:dPt>
            <c:idx val="22"/>
            <c:bubble3D val="0"/>
            <c:spPr>
              <a:solidFill>
                <a:srgbClr val="92D050"/>
              </a:solidFill>
              <a:ln w="3175">
                <a:solidFill>
                  <a:schemeClr val="bg1"/>
                </a:solidFill>
              </a:ln>
              <a:effectLst/>
            </c:spPr>
            <c:extLst>
              <c:ext xmlns:c16="http://schemas.microsoft.com/office/drawing/2014/chart" uri="{C3380CC4-5D6E-409C-BE32-E72D297353CC}">
                <c16:uniqueId val="{0000002D-2F31-47BB-9D4F-3B047FB6D309}"/>
              </c:ext>
            </c:extLst>
          </c:dPt>
          <c:dPt>
            <c:idx val="23"/>
            <c:bubble3D val="0"/>
            <c:spPr>
              <a:solidFill>
                <a:srgbClr val="92D050"/>
              </a:solidFill>
              <a:ln w="3175">
                <a:solidFill>
                  <a:schemeClr val="bg1"/>
                </a:solidFill>
              </a:ln>
              <a:effectLst/>
            </c:spPr>
            <c:extLst>
              <c:ext xmlns:c16="http://schemas.microsoft.com/office/drawing/2014/chart" uri="{C3380CC4-5D6E-409C-BE32-E72D297353CC}">
                <c16:uniqueId val="{0000002F-2F31-47BB-9D4F-3B047FB6D309}"/>
              </c:ext>
            </c:extLst>
          </c:dPt>
          <c:dPt>
            <c:idx val="24"/>
            <c:bubble3D val="0"/>
            <c:spPr>
              <a:solidFill>
                <a:srgbClr val="92D050"/>
              </a:solidFill>
              <a:ln w="3175">
                <a:solidFill>
                  <a:schemeClr val="bg1"/>
                </a:solidFill>
              </a:ln>
              <a:effectLst/>
            </c:spPr>
            <c:extLst>
              <c:ext xmlns:c16="http://schemas.microsoft.com/office/drawing/2014/chart" uri="{C3380CC4-5D6E-409C-BE32-E72D297353CC}">
                <c16:uniqueId val="{00000031-2F31-47BB-9D4F-3B047FB6D309}"/>
              </c:ext>
            </c:extLst>
          </c:dPt>
          <c:dPt>
            <c:idx val="25"/>
            <c:bubble3D val="0"/>
            <c:spPr>
              <a:solidFill>
                <a:srgbClr val="92D050"/>
              </a:solidFill>
              <a:ln w="3175">
                <a:solidFill>
                  <a:schemeClr val="bg1"/>
                </a:solidFill>
              </a:ln>
              <a:effectLst/>
            </c:spPr>
            <c:extLst>
              <c:ext xmlns:c16="http://schemas.microsoft.com/office/drawing/2014/chart" uri="{C3380CC4-5D6E-409C-BE32-E72D297353CC}">
                <c16:uniqueId val="{00000033-2F31-47BB-9D4F-3B047FB6D309}"/>
              </c:ext>
            </c:extLst>
          </c:dPt>
          <c:dPt>
            <c:idx val="26"/>
            <c:bubble3D val="0"/>
            <c:spPr>
              <a:solidFill>
                <a:srgbClr val="92D050"/>
              </a:solidFill>
              <a:ln w="3175">
                <a:solidFill>
                  <a:schemeClr val="bg1"/>
                </a:solidFill>
              </a:ln>
              <a:effectLst/>
            </c:spPr>
            <c:extLst>
              <c:ext xmlns:c16="http://schemas.microsoft.com/office/drawing/2014/chart" uri="{C3380CC4-5D6E-409C-BE32-E72D297353CC}">
                <c16:uniqueId val="{00000035-2F31-47BB-9D4F-3B047FB6D309}"/>
              </c:ext>
            </c:extLst>
          </c:dPt>
          <c:dPt>
            <c:idx val="27"/>
            <c:bubble3D val="0"/>
            <c:spPr>
              <a:solidFill>
                <a:srgbClr val="92D050"/>
              </a:solidFill>
              <a:ln w="3175">
                <a:solidFill>
                  <a:schemeClr val="bg1"/>
                </a:solidFill>
              </a:ln>
              <a:effectLst/>
            </c:spPr>
            <c:extLst>
              <c:ext xmlns:c16="http://schemas.microsoft.com/office/drawing/2014/chart" uri="{C3380CC4-5D6E-409C-BE32-E72D297353CC}">
                <c16:uniqueId val="{00000037-2F31-47BB-9D4F-3B047FB6D309}"/>
              </c:ext>
            </c:extLst>
          </c:dPt>
          <c:dPt>
            <c:idx val="28"/>
            <c:bubble3D val="0"/>
            <c:spPr>
              <a:solidFill>
                <a:srgbClr val="92D050"/>
              </a:solidFill>
              <a:ln w="3175">
                <a:solidFill>
                  <a:schemeClr val="bg1"/>
                </a:solidFill>
              </a:ln>
              <a:effectLst/>
            </c:spPr>
            <c:extLst>
              <c:ext xmlns:c16="http://schemas.microsoft.com/office/drawing/2014/chart" uri="{C3380CC4-5D6E-409C-BE32-E72D297353CC}">
                <c16:uniqueId val="{00000039-2F31-47BB-9D4F-3B047FB6D309}"/>
              </c:ext>
            </c:extLst>
          </c:dPt>
          <c:dPt>
            <c:idx val="29"/>
            <c:bubble3D val="0"/>
            <c:spPr>
              <a:solidFill>
                <a:srgbClr val="92D050"/>
              </a:solidFill>
              <a:ln w="3175">
                <a:solidFill>
                  <a:schemeClr val="bg1"/>
                </a:solidFill>
              </a:ln>
              <a:effectLst/>
            </c:spPr>
            <c:extLst>
              <c:ext xmlns:c16="http://schemas.microsoft.com/office/drawing/2014/chart" uri="{C3380CC4-5D6E-409C-BE32-E72D297353CC}">
                <c16:uniqueId val="{0000003B-2F31-47BB-9D4F-3B047FB6D309}"/>
              </c:ext>
            </c:extLst>
          </c:dPt>
          <c:dPt>
            <c:idx val="30"/>
            <c:bubble3D val="0"/>
            <c:spPr>
              <a:solidFill>
                <a:srgbClr val="92D050"/>
              </a:solidFill>
              <a:ln w="3175">
                <a:solidFill>
                  <a:schemeClr val="bg1"/>
                </a:solidFill>
              </a:ln>
              <a:effectLst/>
            </c:spPr>
            <c:extLst>
              <c:ext xmlns:c16="http://schemas.microsoft.com/office/drawing/2014/chart" uri="{C3380CC4-5D6E-409C-BE32-E72D297353CC}">
                <c16:uniqueId val="{0000003D-2F31-47BB-9D4F-3B047FB6D309}"/>
              </c:ext>
            </c:extLst>
          </c:dPt>
          <c:dPt>
            <c:idx val="31"/>
            <c:bubble3D val="0"/>
            <c:spPr>
              <a:solidFill>
                <a:srgbClr val="92D050"/>
              </a:solidFill>
              <a:ln w="3175">
                <a:solidFill>
                  <a:schemeClr val="bg1"/>
                </a:solidFill>
              </a:ln>
              <a:effectLst/>
            </c:spPr>
            <c:extLst>
              <c:ext xmlns:c16="http://schemas.microsoft.com/office/drawing/2014/chart" uri="{C3380CC4-5D6E-409C-BE32-E72D297353CC}">
                <c16:uniqueId val="{0000003F-2F31-47BB-9D4F-3B047FB6D309}"/>
              </c:ext>
            </c:extLst>
          </c:dPt>
          <c:dPt>
            <c:idx val="32"/>
            <c:bubble3D val="0"/>
            <c:spPr>
              <a:solidFill>
                <a:srgbClr val="92D050"/>
              </a:solidFill>
              <a:ln w="3175">
                <a:solidFill>
                  <a:schemeClr val="bg1"/>
                </a:solidFill>
              </a:ln>
              <a:effectLst/>
            </c:spPr>
            <c:extLst>
              <c:ext xmlns:c16="http://schemas.microsoft.com/office/drawing/2014/chart" uri="{C3380CC4-5D6E-409C-BE32-E72D297353CC}">
                <c16:uniqueId val="{00000041-2F31-47BB-9D4F-3B047FB6D309}"/>
              </c:ext>
            </c:extLst>
          </c:dPt>
          <c:dPt>
            <c:idx val="33"/>
            <c:bubble3D val="0"/>
            <c:spPr>
              <a:solidFill>
                <a:srgbClr val="92D050"/>
              </a:solidFill>
              <a:ln w="3175">
                <a:solidFill>
                  <a:schemeClr val="bg1"/>
                </a:solidFill>
              </a:ln>
              <a:effectLst/>
            </c:spPr>
            <c:extLst>
              <c:ext xmlns:c16="http://schemas.microsoft.com/office/drawing/2014/chart" uri="{C3380CC4-5D6E-409C-BE32-E72D297353CC}">
                <c16:uniqueId val="{00000043-2F31-47BB-9D4F-3B047FB6D309}"/>
              </c:ext>
            </c:extLst>
          </c:dPt>
          <c:dPt>
            <c:idx val="34"/>
            <c:bubble3D val="0"/>
            <c:spPr>
              <a:solidFill>
                <a:srgbClr val="92D050"/>
              </a:solidFill>
              <a:ln w="3175">
                <a:solidFill>
                  <a:schemeClr val="bg1"/>
                </a:solidFill>
              </a:ln>
              <a:effectLst/>
            </c:spPr>
            <c:extLst>
              <c:ext xmlns:c16="http://schemas.microsoft.com/office/drawing/2014/chart" uri="{C3380CC4-5D6E-409C-BE32-E72D297353CC}">
                <c16:uniqueId val="{00000045-2F31-47BB-9D4F-3B047FB6D309}"/>
              </c:ext>
            </c:extLst>
          </c:dPt>
          <c:dPt>
            <c:idx val="35"/>
            <c:bubble3D val="0"/>
            <c:spPr>
              <a:solidFill>
                <a:srgbClr val="92D050"/>
              </a:solidFill>
              <a:ln w="3175">
                <a:solidFill>
                  <a:schemeClr val="bg1"/>
                </a:solidFill>
              </a:ln>
              <a:effectLst/>
            </c:spPr>
            <c:extLst>
              <c:ext xmlns:c16="http://schemas.microsoft.com/office/drawing/2014/chart" uri="{C3380CC4-5D6E-409C-BE32-E72D297353CC}">
                <c16:uniqueId val="{00000047-2F31-47BB-9D4F-3B047FB6D309}"/>
              </c:ext>
            </c:extLst>
          </c:dPt>
          <c:dPt>
            <c:idx val="36"/>
            <c:bubble3D val="0"/>
            <c:spPr>
              <a:solidFill>
                <a:srgbClr val="92D050"/>
              </a:solidFill>
              <a:ln w="3175">
                <a:solidFill>
                  <a:schemeClr val="bg1"/>
                </a:solidFill>
              </a:ln>
              <a:effectLst/>
            </c:spPr>
            <c:extLst>
              <c:ext xmlns:c16="http://schemas.microsoft.com/office/drawing/2014/chart" uri="{C3380CC4-5D6E-409C-BE32-E72D297353CC}">
                <c16:uniqueId val="{00000049-2F31-47BB-9D4F-3B047FB6D309}"/>
              </c:ext>
            </c:extLst>
          </c:dPt>
          <c:dPt>
            <c:idx val="37"/>
            <c:bubble3D val="0"/>
            <c:spPr>
              <a:solidFill>
                <a:srgbClr val="92D050"/>
              </a:solidFill>
              <a:ln w="3175">
                <a:solidFill>
                  <a:schemeClr val="bg1"/>
                </a:solidFill>
              </a:ln>
              <a:effectLst/>
            </c:spPr>
            <c:extLst>
              <c:ext xmlns:c16="http://schemas.microsoft.com/office/drawing/2014/chart" uri="{C3380CC4-5D6E-409C-BE32-E72D297353CC}">
                <c16:uniqueId val="{0000004B-2F31-47BB-9D4F-3B047FB6D309}"/>
              </c:ext>
            </c:extLst>
          </c:dPt>
          <c:dPt>
            <c:idx val="38"/>
            <c:bubble3D val="0"/>
            <c:spPr>
              <a:solidFill>
                <a:srgbClr val="92D050"/>
              </a:solidFill>
              <a:ln w="3175">
                <a:solidFill>
                  <a:schemeClr val="bg1"/>
                </a:solidFill>
              </a:ln>
              <a:effectLst/>
            </c:spPr>
            <c:extLst>
              <c:ext xmlns:c16="http://schemas.microsoft.com/office/drawing/2014/chart" uri="{C3380CC4-5D6E-409C-BE32-E72D297353CC}">
                <c16:uniqueId val="{0000004D-2F31-47BB-9D4F-3B047FB6D309}"/>
              </c:ext>
            </c:extLst>
          </c:dPt>
          <c:dPt>
            <c:idx val="39"/>
            <c:bubble3D val="0"/>
            <c:spPr>
              <a:solidFill>
                <a:srgbClr val="92D050"/>
              </a:solidFill>
              <a:ln w="3175">
                <a:solidFill>
                  <a:schemeClr val="bg1"/>
                </a:solidFill>
              </a:ln>
              <a:effectLst/>
            </c:spPr>
            <c:extLst>
              <c:ext xmlns:c16="http://schemas.microsoft.com/office/drawing/2014/chart" uri="{C3380CC4-5D6E-409C-BE32-E72D297353CC}">
                <c16:uniqueId val="{0000004F-2F31-47BB-9D4F-3B047FB6D309}"/>
              </c:ext>
            </c:extLst>
          </c:dPt>
          <c:dPt>
            <c:idx val="40"/>
            <c:bubble3D val="0"/>
            <c:spPr>
              <a:solidFill>
                <a:srgbClr val="92D050"/>
              </a:solidFill>
              <a:ln w="3175">
                <a:solidFill>
                  <a:schemeClr val="bg1"/>
                </a:solidFill>
              </a:ln>
              <a:effectLst/>
            </c:spPr>
            <c:extLst>
              <c:ext xmlns:c16="http://schemas.microsoft.com/office/drawing/2014/chart" uri="{C3380CC4-5D6E-409C-BE32-E72D297353CC}">
                <c16:uniqueId val="{00000051-2F31-47BB-9D4F-3B047FB6D309}"/>
              </c:ext>
            </c:extLst>
          </c:dPt>
          <c:dPt>
            <c:idx val="41"/>
            <c:bubble3D val="0"/>
            <c:spPr>
              <a:solidFill>
                <a:srgbClr val="92D050"/>
              </a:solidFill>
              <a:ln w="3175">
                <a:solidFill>
                  <a:schemeClr val="bg1"/>
                </a:solidFill>
              </a:ln>
              <a:effectLst/>
            </c:spPr>
            <c:extLst>
              <c:ext xmlns:c16="http://schemas.microsoft.com/office/drawing/2014/chart" uri="{C3380CC4-5D6E-409C-BE32-E72D297353CC}">
                <c16:uniqueId val="{00000053-2F31-47BB-9D4F-3B047FB6D309}"/>
              </c:ext>
            </c:extLst>
          </c:dPt>
          <c:dPt>
            <c:idx val="42"/>
            <c:bubble3D val="0"/>
            <c:spPr>
              <a:solidFill>
                <a:srgbClr val="92D050"/>
              </a:solidFill>
              <a:ln w="3175">
                <a:solidFill>
                  <a:schemeClr val="bg1"/>
                </a:solidFill>
              </a:ln>
              <a:effectLst/>
            </c:spPr>
            <c:extLst>
              <c:ext xmlns:c16="http://schemas.microsoft.com/office/drawing/2014/chart" uri="{C3380CC4-5D6E-409C-BE32-E72D297353CC}">
                <c16:uniqueId val="{00000055-2F31-47BB-9D4F-3B047FB6D309}"/>
              </c:ext>
            </c:extLst>
          </c:dPt>
          <c:dPt>
            <c:idx val="43"/>
            <c:bubble3D val="0"/>
            <c:spPr>
              <a:solidFill>
                <a:srgbClr val="92D050"/>
              </a:solidFill>
              <a:ln w="3175">
                <a:solidFill>
                  <a:schemeClr val="bg1"/>
                </a:solidFill>
              </a:ln>
              <a:effectLst/>
            </c:spPr>
            <c:extLst>
              <c:ext xmlns:c16="http://schemas.microsoft.com/office/drawing/2014/chart" uri="{C3380CC4-5D6E-409C-BE32-E72D297353CC}">
                <c16:uniqueId val="{00000057-2F31-47BB-9D4F-3B047FB6D309}"/>
              </c:ext>
            </c:extLst>
          </c:dPt>
          <c:dPt>
            <c:idx val="44"/>
            <c:bubble3D val="0"/>
            <c:spPr>
              <a:solidFill>
                <a:srgbClr val="92D050"/>
              </a:solidFill>
              <a:ln w="3175">
                <a:solidFill>
                  <a:schemeClr val="bg1"/>
                </a:solidFill>
              </a:ln>
              <a:effectLst/>
            </c:spPr>
            <c:extLst>
              <c:ext xmlns:c16="http://schemas.microsoft.com/office/drawing/2014/chart" uri="{C3380CC4-5D6E-409C-BE32-E72D297353CC}">
                <c16:uniqueId val="{00000059-2F31-47BB-9D4F-3B047FB6D309}"/>
              </c:ext>
            </c:extLst>
          </c:dPt>
          <c:dPt>
            <c:idx val="45"/>
            <c:bubble3D val="0"/>
            <c:spPr>
              <a:solidFill>
                <a:srgbClr val="92D050"/>
              </a:solidFill>
              <a:ln w="3175">
                <a:solidFill>
                  <a:schemeClr val="bg1"/>
                </a:solidFill>
              </a:ln>
              <a:effectLst/>
            </c:spPr>
            <c:extLst>
              <c:ext xmlns:c16="http://schemas.microsoft.com/office/drawing/2014/chart" uri="{C3380CC4-5D6E-409C-BE32-E72D297353CC}">
                <c16:uniqueId val="{0000005B-2F31-47BB-9D4F-3B047FB6D309}"/>
              </c:ext>
            </c:extLst>
          </c:dPt>
          <c:dPt>
            <c:idx val="46"/>
            <c:bubble3D val="0"/>
            <c:spPr>
              <a:solidFill>
                <a:srgbClr val="92D050"/>
              </a:solidFill>
              <a:ln w="3175">
                <a:solidFill>
                  <a:schemeClr val="bg1"/>
                </a:solidFill>
              </a:ln>
              <a:effectLst/>
            </c:spPr>
            <c:extLst>
              <c:ext xmlns:c16="http://schemas.microsoft.com/office/drawing/2014/chart" uri="{C3380CC4-5D6E-409C-BE32-E72D297353CC}">
                <c16:uniqueId val="{0000005D-2F31-47BB-9D4F-3B047FB6D309}"/>
              </c:ext>
            </c:extLst>
          </c:dPt>
          <c:dPt>
            <c:idx val="47"/>
            <c:bubble3D val="0"/>
            <c:spPr>
              <a:solidFill>
                <a:srgbClr val="92D050"/>
              </a:solidFill>
              <a:ln w="3175">
                <a:solidFill>
                  <a:schemeClr val="bg1"/>
                </a:solidFill>
              </a:ln>
              <a:effectLst/>
            </c:spPr>
            <c:extLst>
              <c:ext xmlns:c16="http://schemas.microsoft.com/office/drawing/2014/chart" uri="{C3380CC4-5D6E-409C-BE32-E72D297353CC}">
                <c16:uniqueId val="{0000005F-2F31-47BB-9D4F-3B047FB6D309}"/>
              </c:ext>
            </c:extLst>
          </c:dPt>
          <c:dPt>
            <c:idx val="48"/>
            <c:bubble3D val="0"/>
            <c:spPr>
              <a:solidFill>
                <a:srgbClr val="92D050"/>
              </a:solidFill>
              <a:ln w="3175">
                <a:solidFill>
                  <a:schemeClr val="bg1"/>
                </a:solidFill>
              </a:ln>
              <a:effectLst/>
            </c:spPr>
            <c:extLst>
              <c:ext xmlns:c16="http://schemas.microsoft.com/office/drawing/2014/chart" uri="{C3380CC4-5D6E-409C-BE32-E72D297353CC}">
                <c16:uniqueId val="{00000061-2F31-47BB-9D4F-3B047FB6D309}"/>
              </c:ext>
            </c:extLst>
          </c:dPt>
          <c:dPt>
            <c:idx val="49"/>
            <c:bubble3D val="0"/>
            <c:spPr>
              <a:solidFill>
                <a:srgbClr val="92D050"/>
              </a:solidFill>
              <a:ln w="3175">
                <a:solidFill>
                  <a:schemeClr val="bg1"/>
                </a:solidFill>
              </a:ln>
              <a:effectLst/>
            </c:spPr>
            <c:extLst>
              <c:ext xmlns:c16="http://schemas.microsoft.com/office/drawing/2014/chart" uri="{C3380CC4-5D6E-409C-BE32-E72D297353CC}">
                <c16:uniqueId val="{00000063-2F31-47BB-9D4F-3B047FB6D309}"/>
              </c:ext>
            </c:extLst>
          </c:dPt>
          <c:dPt>
            <c:idx val="50"/>
            <c:bubble3D val="0"/>
            <c:spPr>
              <a:solidFill>
                <a:srgbClr val="92D050"/>
              </a:solidFill>
              <a:ln w="3175">
                <a:solidFill>
                  <a:schemeClr val="bg1"/>
                </a:solidFill>
              </a:ln>
              <a:effectLst/>
            </c:spPr>
            <c:extLst>
              <c:ext xmlns:c16="http://schemas.microsoft.com/office/drawing/2014/chart" uri="{C3380CC4-5D6E-409C-BE32-E72D297353CC}">
                <c16:uniqueId val="{00000065-2F31-47BB-9D4F-3B047FB6D309}"/>
              </c:ext>
            </c:extLst>
          </c:dPt>
          <c:dPt>
            <c:idx val="51"/>
            <c:bubble3D val="0"/>
            <c:spPr>
              <a:solidFill>
                <a:srgbClr val="92D050"/>
              </a:solidFill>
              <a:ln w="3175">
                <a:solidFill>
                  <a:schemeClr val="bg1"/>
                </a:solidFill>
              </a:ln>
              <a:effectLst/>
            </c:spPr>
            <c:extLst>
              <c:ext xmlns:c16="http://schemas.microsoft.com/office/drawing/2014/chart" uri="{C3380CC4-5D6E-409C-BE32-E72D297353CC}">
                <c16:uniqueId val="{00000067-2F31-47BB-9D4F-3B047FB6D309}"/>
              </c:ext>
            </c:extLst>
          </c:dPt>
          <c:dPt>
            <c:idx val="52"/>
            <c:bubble3D val="0"/>
            <c:spPr>
              <a:solidFill>
                <a:srgbClr val="92D050"/>
              </a:solidFill>
              <a:ln w="3175">
                <a:solidFill>
                  <a:schemeClr val="bg1"/>
                </a:solidFill>
              </a:ln>
              <a:effectLst/>
            </c:spPr>
            <c:extLst>
              <c:ext xmlns:c16="http://schemas.microsoft.com/office/drawing/2014/chart" uri="{C3380CC4-5D6E-409C-BE32-E72D297353CC}">
                <c16:uniqueId val="{00000069-2F31-47BB-9D4F-3B047FB6D309}"/>
              </c:ext>
            </c:extLst>
          </c:dPt>
          <c:dPt>
            <c:idx val="53"/>
            <c:bubble3D val="0"/>
            <c:spPr>
              <a:solidFill>
                <a:srgbClr val="92D050"/>
              </a:solidFill>
              <a:ln w="3175">
                <a:solidFill>
                  <a:schemeClr val="bg1"/>
                </a:solidFill>
              </a:ln>
              <a:effectLst/>
            </c:spPr>
            <c:extLst>
              <c:ext xmlns:c16="http://schemas.microsoft.com/office/drawing/2014/chart" uri="{C3380CC4-5D6E-409C-BE32-E72D297353CC}">
                <c16:uniqueId val="{0000006B-2F31-47BB-9D4F-3B047FB6D309}"/>
              </c:ext>
            </c:extLst>
          </c:dPt>
          <c:dPt>
            <c:idx val="54"/>
            <c:bubble3D val="0"/>
            <c:spPr>
              <a:solidFill>
                <a:srgbClr val="92D050"/>
              </a:solidFill>
              <a:ln w="3175">
                <a:solidFill>
                  <a:schemeClr val="bg1"/>
                </a:solidFill>
              </a:ln>
              <a:effectLst/>
            </c:spPr>
            <c:extLst>
              <c:ext xmlns:c16="http://schemas.microsoft.com/office/drawing/2014/chart" uri="{C3380CC4-5D6E-409C-BE32-E72D297353CC}">
                <c16:uniqueId val="{0000006D-2F31-47BB-9D4F-3B047FB6D309}"/>
              </c:ext>
            </c:extLst>
          </c:dPt>
          <c:dPt>
            <c:idx val="55"/>
            <c:bubble3D val="0"/>
            <c:spPr>
              <a:solidFill>
                <a:srgbClr val="92D050"/>
              </a:solidFill>
              <a:ln w="3175">
                <a:solidFill>
                  <a:schemeClr val="bg1"/>
                </a:solidFill>
              </a:ln>
              <a:effectLst/>
            </c:spPr>
            <c:extLst>
              <c:ext xmlns:c16="http://schemas.microsoft.com/office/drawing/2014/chart" uri="{C3380CC4-5D6E-409C-BE32-E72D297353CC}">
                <c16:uniqueId val="{0000006F-2F31-47BB-9D4F-3B047FB6D309}"/>
              </c:ext>
            </c:extLst>
          </c:dPt>
          <c:dPt>
            <c:idx val="56"/>
            <c:bubble3D val="0"/>
            <c:spPr>
              <a:solidFill>
                <a:srgbClr val="92D050"/>
              </a:solidFill>
              <a:ln w="3175">
                <a:solidFill>
                  <a:schemeClr val="bg1"/>
                </a:solidFill>
              </a:ln>
              <a:effectLst/>
            </c:spPr>
            <c:extLst>
              <c:ext xmlns:c16="http://schemas.microsoft.com/office/drawing/2014/chart" uri="{C3380CC4-5D6E-409C-BE32-E72D297353CC}">
                <c16:uniqueId val="{00000071-2F31-47BB-9D4F-3B047FB6D309}"/>
              </c:ext>
            </c:extLst>
          </c:dPt>
          <c:dPt>
            <c:idx val="57"/>
            <c:bubble3D val="0"/>
            <c:spPr>
              <a:solidFill>
                <a:srgbClr val="92D050"/>
              </a:solidFill>
              <a:ln w="3175">
                <a:solidFill>
                  <a:schemeClr val="bg1"/>
                </a:solidFill>
              </a:ln>
              <a:effectLst/>
            </c:spPr>
            <c:extLst>
              <c:ext xmlns:c16="http://schemas.microsoft.com/office/drawing/2014/chart" uri="{C3380CC4-5D6E-409C-BE32-E72D297353CC}">
                <c16:uniqueId val="{00000073-2F31-47BB-9D4F-3B047FB6D309}"/>
              </c:ext>
            </c:extLst>
          </c:dPt>
          <c:dPt>
            <c:idx val="58"/>
            <c:bubble3D val="0"/>
            <c:spPr>
              <a:solidFill>
                <a:srgbClr val="92D050"/>
              </a:solidFill>
              <a:ln w="3175">
                <a:solidFill>
                  <a:schemeClr val="bg1"/>
                </a:solidFill>
              </a:ln>
              <a:effectLst/>
            </c:spPr>
            <c:extLst>
              <c:ext xmlns:c16="http://schemas.microsoft.com/office/drawing/2014/chart" uri="{C3380CC4-5D6E-409C-BE32-E72D297353CC}">
                <c16:uniqueId val="{00000075-2F31-47BB-9D4F-3B047FB6D309}"/>
              </c:ext>
            </c:extLst>
          </c:dPt>
          <c:dPt>
            <c:idx val="59"/>
            <c:bubble3D val="0"/>
            <c:spPr>
              <a:solidFill>
                <a:srgbClr val="92D050"/>
              </a:solidFill>
              <a:ln w="3175">
                <a:solidFill>
                  <a:schemeClr val="bg1"/>
                </a:solidFill>
              </a:ln>
              <a:effectLst/>
            </c:spPr>
            <c:extLst>
              <c:ext xmlns:c16="http://schemas.microsoft.com/office/drawing/2014/chart" uri="{C3380CC4-5D6E-409C-BE32-E72D297353CC}">
                <c16:uniqueId val="{00000077-2F31-47BB-9D4F-3B047FB6D309}"/>
              </c:ext>
            </c:extLst>
          </c:dPt>
          <c:dPt>
            <c:idx val="60"/>
            <c:bubble3D val="0"/>
            <c:spPr>
              <a:solidFill>
                <a:srgbClr val="92D050"/>
              </a:solidFill>
              <a:ln w="3175">
                <a:solidFill>
                  <a:schemeClr val="bg1"/>
                </a:solidFill>
              </a:ln>
              <a:effectLst/>
            </c:spPr>
            <c:extLst>
              <c:ext xmlns:c16="http://schemas.microsoft.com/office/drawing/2014/chart" uri="{C3380CC4-5D6E-409C-BE32-E72D297353CC}">
                <c16:uniqueId val="{00000079-2F31-47BB-9D4F-3B047FB6D309}"/>
              </c:ext>
            </c:extLst>
          </c:dPt>
          <c:dPt>
            <c:idx val="61"/>
            <c:bubble3D val="0"/>
            <c:spPr>
              <a:solidFill>
                <a:srgbClr val="92D050"/>
              </a:solidFill>
              <a:ln w="3175">
                <a:solidFill>
                  <a:schemeClr val="bg1"/>
                </a:solidFill>
              </a:ln>
              <a:effectLst/>
            </c:spPr>
            <c:extLst>
              <c:ext xmlns:c16="http://schemas.microsoft.com/office/drawing/2014/chart" uri="{C3380CC4-5D6E-409C-BE32-E72D297353CC}">
                <c16:uniqueId val="{0000007B-2F31-47BB-9D4F-3B047FB6D309}"/>
              </c:ext>
            </c:extLst>
          </c:dPt>
          <c:dPt>
            <c:idx val="62"/>
            <c:bubble3D val="0"/>
            <c:spPr>
              <a:solidFill>
                <a:srgbClr val="92D050"/>
              </a:solidFill>
              <a:ln w="3175">
                <a:solidFill>
                  <a:schemeClr val="bg1"/>
                </a:solidFill>
              </a:ln>
              <a:effectLst/>
            </c:spPr>
            <c:extLst>
              <c:ext xmlns:c16="http://schemas.microsoft.com/office/drawing/2014/chart" uri="{C3380CC4-5D6E-409C-BE32-E72D297353CC}">
                <c16:uniqueId val="{0000007D-2F31-47BB-9D4F-3B047FB6D309}"/>
              </c:ext>
            </c:extLst>
          </c:dPt>
          <c:dPt>
            <c:idx val="63"/>
            <c:bubble3D val="0"/>
            <c:spPr>
              <a:solidFill>
                <a:srgbClr val="92D050"/>
              </a:solidFill>
              <a:ln w="3175">
                <a:solidFill>
                  <a:schemeClr val="bg1"/>
                </a:solidFill>
              </a:ln>
              <a:effectLst/>
            </c:spPr>
            <c:extLst>
              <c:ext xmlns:c16="http://schemas.microsoft.com/office/drawing/2014/chart" uri="{C3380CC4-5D6E-409C-BE32-E72D297353CC}">
                <c16:uniqueId val="{0000007F-2F31-47BB-9D4F-3B047FB6D309}"/>
              </c:ext>
            </c:extLst>
          </c:dPt>
          <c:dPt>
            <c:idx val="64"/>
            <c:bubble3D val="0"/>
            <c:spPr>
              <a:solidFill>
                <a:srgbClr val="92D050"/>
              </a:solidFill>
              <a:ln w="3175">
                <a:solidFill>
                  <a:schemeClr val="bg1"/>
                </a:solidFill>
              </a:ln>
              <a:effectLst/>
            </c:spPr>
            <c:extLst>
              <c:ext xmlns:c16="http://schemas.microsoft.com/office/drawing/2014/chart" uri="{C3380CC4-5D6E-409C-BE32-E72D297353CC}">
                <c16:uniqueId val="{00000081-2F31-47BB-9D4F-3B047FB6D309}"/>
              </c:ext>
            </c:extLst>
          </c:dPt>
          <c:dPt>
            <c:idx val="65"/>
            <c:bubble3D val="0"/>
            <c:spPr>
              <a:solidFill>
                <a:srgbClr val="92D050"/>
              </a:solidFill>
              <a:ln w="3175">
                <a:solidFill>
                  <a:schemeClr val="bg1"/>
                </a:solidFill>
              </a:ln>
              <a:effectLst/>
            </c:spPr>
            <c:extLst>
              <c:ext xmlns:c16="http://schemas.microsoft.com/office/drawing/2014/chart" uri="{C3380CC4-5D6E-409C-BE32-E72D297353CC}">
                <c16:uniqueId val="{00000083-2F31-47BB-9D4F-3B047FB6D309}"/>
              </c:ext>
            </c:extLst>
          </c:dPt>
          <c:dPt>
            <c:idx val="66"/>
            <c:bubble3D val="0"/>
            <c:spPr>
              <a:solidFill>
                <a:srgbClr val="92D050"/>
              </a:solidFill>
              <a:ln w="3175">
                <a:solidFill>
                  <a:schemeClr val="bg1"/>
                </a:solidFill>
              </a:ln>
              <a:effectLst/>
            </c:spPr>
            <c:extLst>
              <c:ext xmlns:c16="http://schemas.microsoft.com/office/drawing/2014/chart" uri="{C3380CC4-5D6E-409C-BE32-E72D297353CC}">
                <c16:uniqueId val="{00000085-2F31-47BB-9D4F-3B047FB6D309}"/>
              </c:ext>
            </c:extLst>
          </c:dPt>
          <c:dPt>
            <c:idx val="67"/>
            <c:bubble3D val="0"/>
            <c:spPr>
              <a:solidFill>
                <a:srgbClr val="92D050"/>
              </a:solidFill>
              <a:ln w="3175">
                <a:solidFill>
                  <a:schemeClr val="bg1"/>
                </a:solidFill>
              </a:ln>
              <a:effectLst/>
            </c:spPr>
            <c:extLst>
              <c:ext xmlns:c16="http://schemas.microsoft.com/office/drawing/2014/chart" uri="{C3380CC4-5D6E-409C-BE32-E72D297353CC}">
                <c16:uniqueId val="{00000087-2F31-47BB-9D4F-3B047FB6D309}"/>
              </c:ext>
            </c:extLst>
          </c:dPt>
          <c:dPt>
            <c:idx val="68"/>
            <c:bubble3D val="0"/>
            <c:spPr>
              <a:solidFill>
                <a:srgbClr val="92D050"/>
              </a:solidFill>
              <a:ln w="3175">
                <a:solidFill>
                  <a:schemeClr val="bg1"/>
                </a:solidFill>
              </a:ln>
              <a:effectLst/>
            </c:spPr>
            <c:extLst>
              <c:ext xmlns:c16="http://schemas.microsoft.com/office/drawing/2014/chart" uri="{C3380CC4-5D6E-409C-BE32-E72D297353CC}">
                <c16:uniqueId val="{00000089-2F31-47BB-9D4F-3B047FB6D309}"/>
              </c:ext>
            </c:extLst>
          </c:dPt>
          <c:dPt>
            <c:idx val="69"/>
            <c:bubble3D val="0"/>
            <c:spPr>
              <a:solidFill>
                <a:srgbClr val="92D050"/>
              </a:solidFill>
              <a:ln w="3175">
                <a:solidFill>
                  <a:schemeClr val="bg1"/>
                </a:solidFill>
              </a:ln>
              <a:effectLst/>
            </c:spPr>
            <c:extLst>
              <c:ext xmlns:c16="http://schemas.microsoft.com/office/drawing/2014/chart" uri="{C3380CC4-5D6E-409C-BE32-E72D297353CC}">
                <c16:uniqueId val="{0000008B-2F31-47BB-9D4F-3B047FB6D309}"/>
              </c:ext>
            </c:extLst>
          </c:dPt>
          <c:dPt>
            <c:idx val="70"/>
            <c:bubble3D val="0"/>
            <c:spPr>
              <a:solidFill>
                <a:srgbClr val="92D050"/>
              </a:solidFill>
              <a:ln w="3175">
                <a:solidFill>
                  <a:schemeClr val="bg1"/>
                </a:solidFill>
              </a:ln>
              <a:effectLst/>
            </c:spPr>
            <c:extLst>
              <c:ext xmlns:c16="http://schemas.microsoft.com/office/drawing/2014/chart" uri="{C3380CC4-5D6E-409C-BE32-E72D297353CC}">
                <c16:uniqueId val="{0000008D-2F31-47BB-9D4F-3B047FB6D309}"/>
              </c:ext>
            </c:extLst>
          </c:dPt>
          <c:dPt>
            <c:idx val="71"/>
            <c:bubble3D val="0"/>
            <c:spPr>
              <a:solidFill>
                <a:srgbClr val="92D050"/>
              </a:solidFill>
              <a:ln w="3175">
                <a:solidFill>
                  <a:schemeClr val="bg1"/>
                </a:solidFill>
              </a:ln>
              <a:effectLst/>
            </c:spPr>
            <c:extLst>
              <c:ext xmlns:c16="http://schemas.microsoft.com/office/drawing/2014/chart" uri="{C3380CC4-5D6E-409C-BE32-E72D297353CC}">
                <c16:uniqueId val="{0000008F-2F31-47BB-9D4F-3B047FB6D309}"/>
              </c:ext>
            </c:extLst>
          </c:dPt>
          <c:dPt>
            <c:idx val="72"/>
            <c:bubble3D val="0"/>
            <c:spPr>
              <a:solidFill>
                <a:srgbClr val="92D050"/>
              </a:solidFill>
              <a:ln w="3175">
                <a:solidFill>
                  <a:schemeClr val="bg1"/>
                </a:solidFill>
              </a:ln>
              <a:effectLst/>
            </c:spPr>
            <c:extLst>
              <c:ext xmlns:c16="http://schemas.microsoft.com/office/drawing/2014/chart" uri="{C3380CC4-5D6E-409C-BE32-E72D297353CC}">
                <c16:uniqueId val="{00000091-2F31-47BB-9D4F-3B047FB6D309}"/>
              </c:ext>
            </c:extLst>
          </c:dPt>
          <c:dPt>
            <c:idx val="73"/>
            <c:bubble3D val="0"/>
            <c:spPr>
              <a:solidFill>
                <a:srgbClr val="92D050"/>
              </a:solidFill>
              <a:ln w="3175">
                <a:solidFill>
                  <a:schemeClr val="bg1"/>
                </a:solidFill>
              </a:ln>
              <a:effectLst/>
            </c:spPr>
            <c:extLst>
              <c:ext xmlns:c16="http://schemas.microsoft.com/office/drawing/2014/chart" uri="{C3380CC4-5D6E-409C-BE32-E72D297353CC}">
                <c16:uniqueId val="{00000093-2F31-47BB-9D4F-3B047FB6D309}"/>
              </c:ext>
            </c:extLst>
          </c:dPt>
          <c:dPt>
            <c:idx val="74"/>
            <c:bubble3D val="0"/>
            <c:spPr>
              <a:solidFill>
                <a:srgbClr val="92D050"/>
              </a:solidFill>
              <a:ln w="3175">
                <a:solidFill>
                  <a:schemeClr val="bg1"/>
                </a:solidFill>
              </a:ln>
              <a:effectLst/>
            </c:spPr>
            <c:extLst>
              <c:ext xmlns:c16="http://schemas.microsoft.com/office/drawing/2014/chart" uri="{C3380CC4-5D6E-409C-BE32-E72D297353CC}">
                <c16:uniqueId val="{00000095-2F31-47BB-9D4F-3B047FB6D309}"/>
              </c:ext>
            </c:extLst>
          </c:dPt>
          <c:dPt>
            <c:idx val="75"/>
            <c:bubble3D val="0"/>
            <c:spPr>
              <a:solidFill>
                <a:srgbClr val="92D050"/>
              </a:solidFill>
              <a:ln w="3175">
                <a:solidFill>
                  <a:schemeClr val="bg1"/>
                </a:solidFill>
              </a:ln>
              <a:effectLst/>
            </c:spPr>
            <c:extLst>
              <c:ext xmlns:c16="http://schemas.microsoft.com/office/drawing/2014/chart" uri="{C3380CC4-5D6E-409C-BE32-E72D297353CC}">
                <c16:uniqueId val="{00000097-2F31-47BB-9D4F-3B047FB6D309}"/>
              </c:ext>
            </c:extLst>
          </c:dPt>
          <c:dPt>
            <c:idx val="76"/>
            <c:bubble3D val="0"/>
            <c:spPr>
              <a:solidFill>
                <a:srgbClr val="92D050"/>
              </a:solidFill>
              <a:ln w="3175">
                <a:solidFill>
                  <a:schemeClr val="bg1"/>
                </a:solidFill>
              </a:ln>
              <a:effectLst/>
            </c:spPr>
            <c:extLst>
              <c:ext xmlns:c16="http://schemas.microsoft.com/office/drawing/2014/chart" uri="{C3380CC4-5D6E-409C-BE32-E72D297353CC}">
                <c16:uniqueId val="{00000099-2F31-47BB-9D4F-3B047FB6D309}"/>
              </c:ext>
            </c:extLst>
          </c:dPt>
          <c:dPt>
            <c:idx val="77"/>
            <c:bubble3D val="0"/>
            <c:spPr>
              <a:solidFill>
                <a:srgbClr val="92D050"/>
              </a:solidFill>
              <a:ln w="3175">
                <a:solidFill>
                  <a:schemeClr val="bg1"/>
                </a:solidFill>
              </a:ln>
              <a:effectLst/>
            </c:spPr>
            <c:extLst>
              <c:ext xmlns:c16="http://schemas.microsoft.com/office/drawing/2014/chart" uri="{C3380CC4-5D6E-409C-BE32-E72D297353CC}">
                <c16:uniqueId val="{0000009B-2F31-47BB-9D4F-3B047FB6D309}"/>
              </c:ext>
            </c:extLst>
          </c:dPt>
          <c:dPt>
            <c:idx val="78"/>
            <c:bubble3D val="0"/>
            <c:spPr>
              <a:solidFill>
                <a:srgbClr val="92D050"/>
              </a:solidFill>
              <a:ln w="3175">
                <a:solidFill>
                  <a:schemeClr val="bg1"/>
                </a:solidFill>
              </a:ln>
              <a:effectLst/>
            </c:spPr>
            <c:extLst>
              <c:ext xmlns:c16="http://schemas.microsoft.com/office/drawing/2014/chart" uri="{C3380CC4-5D6E-409C-BE32-E72D297353CC}">
                <c16:uniqueId val="{0000009D-2F31-47BB-9D4F-3B047FB6D309}"/>
              </c:ext>
            </c:extLst>
          </c:dPt>
          <c:dPt>
            <c:idx val="79"/>
            <c:bubble3D val="0"/>
            <c:spPr>
              <a:solidFill>
                <a:srgbClr val="92D050"/>
              </a:solidFill>
              <a:ln w="3175">
                <a:solidFill>
                  <a:schemeClr val="bg1"/>
                </a:solidFill>
              </a:ln>
              <a:effectLst/>
            </c:spPr>
            <c:extLst>
              <c:ext xmlns:c16="http://schemas.microsoft.com/office/drawing/2014/chart" uri="{C3380CC4-5D6E-409C-BE32-E72D297353CC}">
                <c16:uniqueId val="{0000009F-2F31-47BB-9D4F-3B047FB6D309}"/>
              </c:ext>
            </c:extLst>
          </c:dPt>
          <c:dPt>
            <c:idx val="80"/>
            <c:bubble3D val="0"/>
            <c:spPr>
              <a:solidFill>
                <a:srgbClr val="92D050"/>
              </a:solidFill>
              <a:ln w="3175">
                <a:solidFill>
                  <a:schemeClr val="bg1"/>
                </a:solidFill>
              </a:ln>
              <a:effectLst/>
            </c:spPr>
            <c:extLst>
              <c:ext xmlns:c16="http://schemas.microsoft.com/office/drawing/2014/chart" uri="{C3380CC4-5D6E-409C-BE32-E72D297353CC}">
                <c16:uniqueId val="{000000A1-2F31-47BB-9D4F-3B047FB6D309}"/>
              </c:ext>
            </c:extLst>
          </c:dPt>
          <c:dPt>
            <c:idx val="81"/>
            <c:bubble3D val="0"/>
            <c:spPr>
              <a:solidFill>
                <a:srgbClr val="92D050"/>
              </a:solidFill>
              <a:ln w="3175">
                <a:solidFill>
                  <a:schemeClr val="bg1"/>
                </a:solidFill>
              </a:ln>
              <a:effectLst/>
            </c:spPr>
            <c:extLst>
              <c:ext xmlns:c16="http://schemas.microsoft.com/office/drawing/2014/chart" uri="{C3380CC4-5D6E-409C-BE32-E72D297353CC}">
                <c16:uniqueId val="{000000A3-2F31-47BB-9D4F-3B047FB6D309}"/>
              </c:ext>
            </c:extLst>
          </c:dPt>
          <c:dPt>
            <c:idx val="82"/>
            <c:bubble3D val="0"/>
            <c:spPr>
              <a:solidFill>
                <a:srgbClr val="92D050"/>
              </a:solidFill>
              <a:ln w="3175">
                <a:solidFill>
                  <a:schemeClr val="bg1"/>
                </a:solidFill>
              </a:ln>
              <a:effectLst/>
            </c:spPr>
            <c:extLst>
              <c:ext xmlns:c16="http://schemas.microsoft.com/office/drawing/2014/chart" uri="{C3380CC4-5D6E-409C-BE32-E72D297353CC}">
                <c16:uniqueId val="{000000A5-2F31-47BB-9D4F-3B047FB6D309}"/>
              </c:ext>
            </c:extLst>
          </c:dPt>
          <c:dPt>
            <c:idx val="83"/>
            <c:bubble3D val="0"/>
            <c:spPr>
              <a:solidFill>
                <a:srgbClr val="92D050"/>
              </a:solidFill>
              <a:ln w="3175">
                <a:solidFill>
                  <a:schemeClr val="bg1"/>
                </a:solidFill>
              </a:ln>
              <a:effectLst/>
            </c:spPr>
            <c:extLst>
              <c:ext xmlns:c16="http://schemas.microsoft.com/office/drawing/2014/chart" uri="{C3380CC4-5D6E-409C-BE32-E72D297353CC}">
                <c16:uniqueId val="{000000A7-2F31-47BB-9D4F-3B047FB6D309}"/>
              </c:ext>
            </c:extLst>
          </c:dPt>
          <c:dPt>
            <c:idx val="84"/>
            <c:bubble3D val="0"/>
            <c:spPr>
              <a:solidFill>
                <a:srgbClr val="92D050"/>
              </a:solidFill>
              <a:ln w="3175">
                <a:solidFill>
                  <a:schemeClr val="bg1"/>
                </a:solidFill>
              </a:ln>
              <a:effectLst/>
            </c:spPr>
            <c:extLst>
              <c:ext xmlns:c16="http://schemas.microsoft.com/office/drawing/2014/chart" uri="{C3380CC4-5D6E-409C-BE32-E72D297353CC}">
                <c16:uniqueId val="{000000A9-2F31-47BB-9D4F-3B047FB6D309}"/>
              </c:ext>
            </c:extLst>
          </c:dPt>
          <c:dPt>
            <c:idx val="85"/>
            <c:bubble3D val="0"/>
            <c:spPr>
              <a:solidFill>
                <a:srgbClr val="92D050"/>
              </a:solidFill>
              <a:ln w="3175">
                <a:solidFill>
                  <a:schemeClr val="bg1"/>
                </a:solidFill>
              </a:ln>
              <a:effectLst/>
            </c:spPr>
            <c:extLst>
              <c:ext xmlns:c16="http://schemas.microsoft.com/office/drawing/2014/chart" uri="{C3380CC4-5D6E-409C-BE32-E72D297353CC}">
                <c16:uniqueId val="{000000AB-2F31-47BB-9D4F-3B047FB6D309}"/>
              </c:ext>
            </c:extLst>
          </c:dPt>
          <c:dPt>
            <c:idx val="86"/>
            <c:bubble3D val="0"/>
            <c:spPr>
              <a:solidFill>
                <a:srgbClr val="92D050"/>
              </a:solidFill>
              <a:ln w="3175">
                <a:solidFill>
                  <a:schemeClr val="bg1"/>
                </a:solidFill>
              </a:ln>
              <a:effectLst/>
            </c:spPr>
            <c:extLst>
              <c:ext xmlns:c16="http://schemas.microsoft.com/office/drawing/2014/chart" uri="{C3380CC4-5D6E-409C-BE32-E72D297353CC}">
                <c16:uniqueId val="{000000AD-2F31-47BB-9D4F-3B047FB6D309}"/>
              </c:ext>
            </c:extLst>
          </c:dPt>
          <c:dPt>
            <c:idx val="87"/>
            <c:bubble3D val="0"/>
            <c:spPr>
              <a:solidFill>
                <a:srgbClr val="92D050"/>
              </a:solidFill>
              <a:ln w="3175">
                <a:solidFill>
                  <a:schemeClr val="bg1"/>
                </a:solidFill>
              </a:ln>
              <a:effectLst/>
            </c:spPr>
            <c:extLst>
              <c:ext xmlns:c16="http://schemas.microsoft.com/office/drawing/2014/chart" uri="{C3380CC4-5D6E-409C-BE32-E72D297353CC}">
                <c16:uniqueId val="{000000AF-2F31-47BB-9D4F-3B047FB6D309}"/>
              </c:ext>
            </c:extLst>
          </c:dPt>
          <c:dPt>
            <c:idx val="88"/>
            <c:bubble3D val="0"/>
            <c:spPr>
              <a:solidFill>
                <a:srgbClr val="92D050"/>
              </a:solidFill>
              <a:ln w="3175">
                <a:solidFill>
                  <a:schemeClr val="bg1"/>
                </a:solidFill>
              </a:ln>
              <a:effectLst/>
            </c:spPr>
            <c:extLst>
              <c:ext xmlns:c16="http://schemas.microsoft.com/office/drawing/2014/chart" uri="{C3380CC4-5D6E-409C-BE32-E72D297353CC}">
                <c16:uniqueId val="{000000B1-2F31-47BB-9D4F-3B047FB6D309}"/>
              </c:ext>
            </c:extLst>
          </c:dPt>
          <c:dPt>
            <c:idx val="89"/>
            <c:bubble3D val="0"/>
            <c:spPr>
              <a:solidFill>
                <a:srgbClr val="92D050"/>
              </a:solidFill>
              <a:ln w="3175">
                <a:solidFill>
                  <a:schemeClr val="bg1"/>
                </a:solidFill>
              </a:ln>
              <a:effectLst/>
            </c:spPr>
            <c:extLst>
              <c:ext xmlns:c16="http://schemas.microsoft.com/office/drawing/2014/chart" uri="{C3380CC4-5D6E-409C-BE32-E72D297353CC}">
                <c16:uniqueId val="{000000B3-2F31-47BB-9D4F-3B047FB6D309}"/>
              </c:ext>
            </c:extLst>
          </c:dPt>
          <c:dPt>
            <c:idx val="90"/>
            <c:bubble3D val="0"/>
            <c:spPr>
              <a:solidFill>
                <a:srgbClr val="92D050"/>
              </a:solidFill>
              <a:ln w="3175">
                <a:solidFill>
                  <a:schemeClr val="bg1"/>
                </a:solidFill>
              </a:ln>
              <a:effectLst/>
            </c:spPr>
            <c:extLst>
              <c:ext xmlns:c16="http://schemas.microsoft.com/office/drawing/2014/chart" uri="{C3380CC4-5D6E-409C-BE32-E72D297353CC}">
                <c16:uniqueId val="{000000B5-2F31-47BB-9D4F-3B047FB6D309}"/>
              </c:ext>
            </c:extLst>
          </c:dPt>
          <c:dPt>
            <c:idx val="91"/>
            <c:bubble3D val="0"/>
            <c:spPr>
              <a:solidFill>
                <a:srgbClr val="92D050"/>
              </a:solidFill>
              <a:ln w="3175">
                <a:solidFill>
                  <a:schemeClr val="bg1"/>
                </a:solidFill>
              </a:ln>
              <a:effectLst/>
            </c:spPr>
            <c:extLst>
              <c:ext xmlns:c16="http://schemas.microsoft.com/office/drawing/2014/chart" uri="{C3380CC4-5D6E-409C-BE32-E72D297353CC}">
                <c16:uniqueId val="{000000B7-2F31-47BB-9D4F-3B047FB6D309}"/>
              </c:ext>
            </c:extLst>
          </c:dPt>
          <c:dPt>
            <c:idx val="92"/>
            <c:bubble3D val="0"/>
            <c:spPr>
              <a:solidFill>
                <a:srgbClr val="92D050"/>
              </a:solidFill>
              <a:ln w="3175">
                <a:solidFill>
                  <a:schemeClr val="bg1"/>
                </a:solidFill>
              </a:ln>
              <a:effectLst/>
            </c:spPr>
            <c:extLst>
              <c:ext xmlns:c16="http://schemas.microsoft.com/office/drawing/2014/chart" uri="{C3380CC4-5D6E-409C-BE32-E72D297353CC}">
                <c16:uniqueId val="{000000B9-2F31-47BB-9D4F-3B047FB6D309}"/>
              </c:ext>
            </c:extLst>
          </c:dPt>
          <c:dPt>
            <c:idx val="93"/>
            <c:bubble3D val="0"/>
            <c:spPr>
              <a:solidFill>
                <a:srgbClr val="92D050"/>
              </a:solidFill>
              <a:ln w="3175">
                <a:solidFill>
                  <a:schemeClr val="bg1"/>
                </a:solidFill>
              </a:ln>
              <a:effectLst/>
            </c:spPr>
            <c:extLst>
              <c:ext xmlns:c16="http://schemas.microsoft.com/office/drawing/2014/chart" uri="{C3380CC4-5D6E-409C-BE32-E72D297353CC}">
                <c16:uniqueId val="{000000BB-2F31-47BB-9D4F-3B047FB6D309}"/>
              </c:ext>
            </c:extLst>
          </c:dPt>
          <c:dPt>
            <c:idx val="94"/>
            <c:bubble3D val="0"/>
            <c:spPr>
              <a:solidFill>
                <a:srgbClr val="92D050"/>
              </a:solidFill>
              <a:ln w="3175">
                <a:solidFill>
                  <a:schemeClr val="bg1"/>
                </a:solidFill>
              </a:ln>
              <a:effectLst/>
            </c:spPr>
            <c:extLst>
              <c:ext xmlns:c16="http://schemas.microsoft.com/office/drawing/2014/chart" uri="{C3380CC4-5D6E-409C-BE32-E72D297353CC}">
                <c16:uniqueId val="{000000BD-2F31-47BB-9D4F-3B047FB6D309}"/>
              </c:ext>
            </c:extLst>
          </c:dPt>
          <c:dPt>
            <c:idx val="95"/>
            <c:bubble3D val="0"/>
            <c:spPr>
              <a:solidFill>
                <a:srgbClr val="92D050"/>
              </a:solidFill>
              <a:ln w="3175">
                <a:solidFill>
                  <a:schemeClr val="bg1"/>
                </a:solidFill>
              </a:ln>
              <a:effectLst/>
            </c:spPr>
            <c:extLst>
              <c:ext xmlns:c16="http://schemas.microsoft.com/office/drawing/2014/chart" uri="{C3380CC4-5D6E-409C-BE32-E72D297353CC}">
                <c16:uniqueId val="{000000BF-2F31-47BB-9D4F-3B047FB6D309}"/>
              </c:ext>
            </c:extLst>
          </c:dPt>
          <c:dPt>
            <c:idx val="96"/>
            <c:bubble3D val="0"/>
            <c:spPr>
              <a:solidFill>
                <a:srgbClr val="92D050"/>
              </a:solidFill>
              <a:ln w="3175">
                <a:solidFill>
                  <a:schemeClr val="bg1"/>
                </a:solidFill>
              </a:ln>
              <a:effectLst/>
            </c:spPr>
            <c:extLst>
              <c:ext xmlns:c16="http://schemas.microsoft.com/office/drawing/2014/chart" uri="{C3380CC4-5D6E-409C-BE32-E72D297353CC}">
                <c16:uniqueId val="{000000C1-2F31-47BB-9D4F-3B047FB6D309}"/>
              </c:ext>
            </c:extLst>
          </c:dPt>
          <c:dPt>
            <c:idx val="97"/>
            <c:bubble3D val="0"/>
            <c:spPr>
              <a:solidFill>
                <a:srgbClr val="92D050"/>
              </a:solidFill>
              <a:ln w="3175">
                <a:solidFill>
                  <a:schemeClr val="bg1"/>
                </a:solidFill>
              </a:ln>
              <a:effectLst/>
            </c:spPr>
            <c:extLst>
              <c:ext xmlns:c16="http://schemas.microsoft.com/office/drawing/2014/chart" uri="{C3380CC4-5D6E-409C-BE32-E72D297353CC}">
                <c16:uniqueId val="{000000C3-2F31-47BB-9D4F-3B047FB6D309}"/>
              </c:ext>
            </c:extLst>
          </c:dPt>
          <c:dPt>
            <c:idx val="98"/>
            <c:bubble3D val="0"/>
            <c:spPr>
              <a:solidFill>
                <a:srgbClr val="92D050"/>
              </a:solidFill>
              <a:ln w="3175">
                <a:solidFill>
                  <a:schemeClr val="bg1"/>
                </a:solidFill>
              </a:ln>
              <a:effectLst/>
            </c:spPr>
            <c:extLst>
              <c:ext xmlns:c16="http://schemas.microsoft.com/office/drawing/2014/chart" uri="{C3380CC4-5D6E-409C-BE32-E72D297353CC}">
                <c16:uniqueId val="{000000C5-2F31-47BB-9D4F-3B047FB6D309}"/>
              </c:ext>
            </c:extLst>
          </c:dPt>
          <c:dPt>
            <c:idx val="99"/>
            <c:bubble3D val="0"/>
            <c:spPr>
              <a:solidFill>
                <a:srgbClr val="92D050"/>
              </a:solidFill>
              <a:ln w="3175">
                <a:solidFill>
                  <a:schemeClr val="bg1"/>
                </a:solidFill>
              </a:ln>
              <a:effectLst/>
            </c:spPr>
            <c:extLst>
              <c:ext xmlns:c16="http://schemas.microsoft.com/office/drawing/2014/chart" uri="{C3380CC4-5D6E-409C-BE32-E72D297353CC}">
                <c16:uniqueId val="{000000C7-2F31-47BB-9D4F-3B047FB6D309}"/>
              </c:ext>
            </c:extLst>
          </c:dPt>
          <c:dPt>
            <c:idx val="100"/>
            <c:bubble3D val="0"/>
            <c:spPr>
              <a:noFill/>
              <a:ln w="3175">
                <a:solidFill>
                  <a:schemeClr val="bg1"/>
                </a:solidFill>
              </a:ln>
              <a:effectLst/>
            </c:spPr>
            <c:extLst>
              <c:ext xmlns:c16="http://schemas.microsoft.com/office/drawing/2014/chart" uri="{C3380CC4-5D6E-409C-BE32-E72D297353CC}">
                <c16:uniqueId val="{00000064-621E-4AC9-AE6C-B16D8E0A2FEF}"/>
              </c:ext>
            </c:extLst>
          </c:dPt>
          <c:val>
            <c:numRef>
              <c:f>Gauge!$O$2:$O$102</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153</c:v>
                </c:pt>
              </c:numCache>
            </c:numRef>
          </c:val>
          <c:extLst>
            <c:ext xmlns:c16="http://schemas.microsoft.com/office/drawing/2014/chart" uri="{C3380CC4-5D6E-409C-BE32-E72D297353CC}">
              <c16:uniqueId val="{00000000-621E-4AC9-AE6C-B16D8E0A2FEF}"/>
            </c:ext>
          </c:extLst>
        </c:ser>
        <c:dLbls>
          <c:showLegendKey val="0"/>
          <c:showVal val="0"/>
          <c:showCatName val="0"/>
          <c:showSerName val="0"/>
          <c:showPercent val="0"/>
          <c:showBubbleSize val="0"/>
          <c:showLeaderLines val="1"/>
        </c:dLbls>
        <c:firstSliceAng val="270"/>
        <c:holeSize val="61"/>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chemeClr val="bg2"/>
            </a:solidFill>
            <a:ln w="3175"/>
          </c:spPr>
          <c:dPt>
            <c:idx val="0"/>
            <c:bubble3D val="0"/>
            <c:spPr>
              <a:solidFill>
                <a:schemeClr val="bg2"/>
              </a:solidFill>
              <a:ln w="3175">
                <a:solidFill>
                  <a:schemeClr val="lt1"/>
                </a:solidFill>
              </a:ln>
              <a:effectLst/>
            </c:spPr>
            <c:extLst>
              <c:ext xmlns:c16="http://schemas.microsoft.com/office/drawing/2014/chart" uri="{C3380CC4-5D6E-409C-BE32-E72D297353CC}">
                <c16:uniqueId val="{00000001-3E6A-428E-BB6A-5830BA276AA9}"/>
              </c:ext>
            </c:extLst>
          </c:dPt>
          <c:dPt>
            <c:idx val="1"/>
            <c:bubble3D val="0"/>
            <c:spPr>
              <a:solidFill>
                <a:schemeClr val="bg2"/>
              </a:solidFill>
              <a:ln w="3175">
                <a:solidFill>
                  <a:schemeClr val="lt1"/>
                </a:solidFill>
              </a:ln>
              <a:effectLst/>
            </c:spPr>
            <c:extLst>
              <c:ext xmlns:c16="http://schemas.microsoft.com/office/drawing/2014/chart" uri="{C3380CC4-5D6E-409C-BE32-E72D297353CC}">
                <c16:uniqueId val="{00000003-3E6A-428E-BB6A-5830BA276AA9}"/>
              </c:ext>
            </c:extLst>
          </c:dPt>
          <c:dPt>
            <c:idx val="2"/>
            <c:bubble3D val="0"/>
            <c:spPr>
              <a:solidFill>
                <a:schemeClr val="bg2"/>
              </a:solidFill>
              <a:ln w="3175">
                <a:solidFill>
                  <a:schemeClr val="lt1"/>
                </a:solidFill>
              </a:ln>
              <a:effectLst/>
            </c:spPr>
            <c:extLst>
              <c:ext xmlns:c16="http://schemas.microsoft.com/office/drawing/2014/chart" uri="{C3380CC4-5D6E-409C-BE32-E72D297353CC}">
                <c16:uniqueId val="{00000005-3E6A-428E-BB6A-5830BA276AA9}"/>
              </c:ext>
            </c:extLst>
          </c:dPt>
          <c:dPt>
            <c:idx val="3"/>
            <c:bubble3D val="0"/>
            <c:spPr>
              <a:solidFill>
                <a:schemeClr val="bg2"/>
              </a:solidFill>
              <a:ln w="3175">
                <a:solidFill>
                  <a:schemeClr val="lt1"/>
                </a:solidFill>
              </a:ln>
              <a:effectLst/>
            </c:spPr>
            <c:extLst>
              <c:ext xmlns:c16="http://schemas.microsoft.com/office/drawing/2014/chart" uri="{C3380CC4-5D6E-409C-BE32-E72D297353CC}">
                <c16:uniqueId val="{00000007-3E6A-428E-BB6A-5830BA276AA9}"/>
              </c:ext>
            </c:extLst>
          </c:dPt>
          <c:dPt>
            <c:idx val="4"/>
            <c:bubble3D val="0"/>
            <c:spPr>
              <a:solidFill>
                <a:schemeClr val="bg2"/>
              </a:solidFill>
              <a:ln w="3175">
                <a:solidFill>
                  <a:schemeClr val="lt1"/>
                </a:solidFill>
              </a:ln>
              <a:effectLst/>
            </c:spPr>
            <c:extLst>
              <c:ext xmlns:c16="http://schemas.microsoft.com/office/drawing/2014/chart" uri="{C3380CC4-5D6E-409C-BE32-E72D297353CC}">
                <c16:uniqueId val="{00000009-3E6A-428E-BB6A-5830BA276AA9}"/>
              </c:ext>
            </c:extLst>
          </c:dPt>
          <c:dPt>
            <c:idx val="5"/>
            <c:bubble3D val="0"/>
            <c:spPr>
              <a:solidFill>
                <a:schemeClr val="bg2"/>
              </a:solidFill>
              <a:ln w="3175">
                <a:solidFill>
                  <a:schemeClr val="lt1"/>
                </a:solidFill>
              </a:ln>
              <a:effectLst/>
            </c:spPr>
            <c:extLst>
              <c:ext xmlns:c16="http://schemas.microsoft.com/office/drawing/2014/chart" uri="{C3380CC4-5D6E-409C-BE32-E72D297353CC}">
                <c16:uniqueId val="{0000000B-3E6A-428E-BB6A-5830BA276AA9}"/>
              </c:ext>
            </c:extLst>
          </c:dPt>
          <c:dPt>
            <c:idx val="6"/>
            <c:bubble3D val="0"/>
            <c:spPr>
              <a:solidFill>
                <a:schemeClr val="bg2"/>
              </a:solidFill>
              <a:ln w="3175">
                <a:solidFill>
                  <a:schemeClr val="lt1"/>
                </a:solidFill>
              </a:ln>
              <a:effectLst/>
            </c:spPr>
            <c:extLst>
              <c:ext xmlns:c16="http://schemas.microsoft.com/office/drawing/2014/chart" uri="{C3380CC4-5D6E-409C-BE32-E72D297353CC}">
                <c16:uniqueId val="{0000000D-3E6A-428E-BB6A-5830BA276AA9}"/>
              </c:ext>
            </c:extLst>
          </c:dPt>
          <c:dPt>
            <c:idx val="7"/>
            <c:bubble3D val="0"/>
            <c:spPr>
              <a:solidFill>
                <a:schemeClr val="bg2"/>
              </a:solidFill>
              <a:ln w="3175">
                <a:solidFill>
                  <a:schemeClr val="lt1"/>
                </a:solidFill>
              </a:ln>
              <a:effectLst/>
            </c:spPr>
            <c:extLst>
              <c:ext xmlns:c16="http://schemas.microsoft.com/office/drawing/2014/chart" uri="{C3380CC4-5D6E-409C-BE32-E72D297353CC}">
                <c16:uniqueId val="{0000000F-3E6A-428E-BB6A-5830BA276AA9}"/>
              </c:ext>
            </c:extLst>
          </c:dPt>
          <c:dPt>
            <c:idx val="8"/>
            <c:bubble3D val="0"/>
            <c:spPr>
              <a:solidFill>
                <a:schemeClr val="bg2"/>
              </a:solidFill>
              <a:ln w="3175">
                <a:solidFill>
                  <a:schemeClr val="lt1"/>
                </a:solidFill>
              </a:ln>
              <a:effectLst/>
            </c:spPr>
            <c:extLst>
              <c:ext xmlns:c16="http://schemas.microsoft.com/office/drawing/2014/chart" uri="{C3380CC4-5D6E-409C-BE32-E72D297353CC}">
                <c16:uniqueId val="{00000011-3E6A-428E-BB6A-5830BA276AA9}"/>
              </c:ext>
            </c:extLst>
          </c:dPt>
          <c:dPt>
            <c:idx val="9"/>
            <c:bubble3D val="0"/>
            <c:spPr>
              <a:solidFill>
                <a:schemeClr val="bg2"/>
              </a:solidFill>
              <a:ln w="3175">
                <a:solidFill>
                  <a:schemeClr val="lt1"/>
                </a:solidFill>
              </a:ln>
              <a:effectLst/>
            </c:spPr>
            <c:extLst>
              <c:ext xmlns:c16="http://schemas.microsoft.com/office/drawing/2014/chart" uri="{C3380CC4-5D6E-409C-BE32-E72D297353CC}">
                <c16:uniqueId val="{00000013-3E6A-428E-BB6A-5830BA276AA9}"/>
              </c:ext>
            </c:extLst>
          </c:dPt>
          <c:dPt>
            <c:idx val="10"/>
            <c:bubble3D val="0"/>
            <c:spPr>
              <a:solidFill>
                <a:schemeClr val="bg2"/>
              </a:solidFill>
              <a:ln w="3175">
                <a:solidFill>
                  <a:schemeClr val="lt1"/>
                </a:solidFill>
              </a:ln>
              <a:effectLst/>
            </c:spPr>
            <c:extLst>
              <c:ext xmlns:c16="http://schemas.microsoft.com/office/drawing/2014/chart" uri="{C3380CC4-5D6E-409C-BE32-E72D297353CC}">
                <c16:uniqueId val="{00000015-3E6A-428E-BB6A-5830BA276AA9}"/>
              </c:ext>
            </c:extLst>
          </c:dPt>
          <c:dPt>
            <c:idx val="11"/>
            <c:bubble3D val="0"/>
            <c:spPr>
              <a:solidFill>
                <a:schemeClr val="bg2"/>
              </a:solidFill>
              <a:ln w="3175">
                <a:solidFill>
                  <a:schemeClr val="lt1"/>
                </a:solidFill>
              </a:ln>
              <a:effectLst/>
            </c:spPr>
            <c:extLst>
              <c:ext xmlns:c16="http://schemas.microsoft.com/office/drawing/2014/chart" uri="{C3380CC4-5D6E-409C-BE32-E72D297353CC}">
                <c16:uniqueId val="{00000017-3E6A-428E-BB6A-5830BA276AA9}"/>
              </c:ext>
            </c:extLst>
          </c:dPt>
          <c:dPt>
            <c:idx val="12"/>
            <c:bubble3D val="0"/>
            <c:spPr>
              <a:solidFill>
                <a:schemeClr val="bg2"/>
              </a:solidFill>
              <a:ln w="3175">
                <a:solidFill>
                  <a:schemeClr val="lt1"/>
                </a:solidFill>
              </a:ln>
              <a:effectLst/>
            </c:spPr>
            <c:extLst>
              <c:ext xmlns:c16="http://schemas.microsoft.com/office/drawing/2014/chart" uri="{C3380CC4-5D6E-409C-BE32-E72D297353CC}">
                <c16:uniqueId val="{00000019-3E6A-428E-BB6A-5830BA276AA9}"/>
              </c:ext>
            </c:extLst>
          </c:dPt>
          <c:dPt>
            <c:idx val="13"/>
            <c:bubble3D val="0"/>
            <c:spPr>
              <a:solidFill>
                <a:schemeClr val="bg2"/>
              </a:solidFill>
              <a:ln w="3175">
                <a:solidFill>
                  <a:schemeClr val="lt1"/>
                </a:solidFill>
              </a:ln>
              <a:effectLst/>
            </c:spPr>
            <c:extLst>
              <c:ext xmlns:c16="http://schemas.microsoft.com/office/drawing/2014/chart" uri="{C3380CC4-5D6E-409C-BE32-E72D297353CC}">
                <c16:uniqueId val="{0000001B-3E6A-428E-BB6A-5830BA276AA9}"/>
              </c:ext>
            </c:extLst>
          </c:dPt>
          <c:dPt>
            <c:idx val="14"/>
            <c:bubble3D val="0"/>
            <c:spPr>
              <a:solidFill>
                <a:schemeClr val="bg2"/>
              </a:solidFill>
              <a:ln w="3175">
                <a:solidFill>
                  <a:schemeClr val="lt1"/>
                </a:solidFill>
              </a:ln>
              <a:effectLst/>
            </c:spPr>
            <c:extLst>
              <c:ext xmlns:c16="http://schemas.microsoft.com/office/drawing/2014/chart" uri="{C3380CC4-5D6E-409C-BE32-E72D297353CC}">
                <c16:uniqueId val="{0000001D-3E6A-428E-BB6A-5830BA276AA9}"/>
              </c:ext>
            </c:extLst>
          </c:dPt>
          <c:dPt>
            <c:idx val="15"/>
            <c:bubble3D val="0"/>
            <c:spPr>
              <a:solidFill>
                <a:schemeClr val="bg2"/>
              </a:solidFill>
              <a:ln w="3175">
                <a:solidFill>
                  <a:schemeClr val="lt1"/>
                </a:solidFill>
              </a:ln>
              <a:effectLst/>
            </c:spPr>
            <c:extLst>
              <c:ext xmlns:c16="http://schemas.microsoft.com/office/drawing/2014/chart" uri="{C3380CC4-5D6E-409C-BE32-E72D297353CC}">
                <c16:uniqueId val="{0000001F-3E6A-428E-BB6A-5830BA276AA9}"/>
              </c:ext>
            </c:extLst>
          </c:dPt>
          <c:dPt>
            <c:idx val="16"/>
            <c:bubble3D val="0"/>
            <c:spPr>
              <a:solidFill>
                <a:schemeClr val="bg2"/>
              </a:solidFill>
              <a:ln w="3175">
                <a:solidFill>
                  <a:schemeClr val="lt1"/>
                </a:solidFill>
              </a:ln>
              <a:effectLst/>
            </c:spPr>
            <c:extLst>
              <c:ext xmlns:c16="http://schemas.microsoft.com/office/drawing/2014/chart" uri="{C3380CC4-5D6E-409C-BE32-E72D297353CC}">
                <c16:uniqueId val="{00000021-3E6A-428E-BB6A-5830BA276AA9}"/>
              </c:ext>
            </c:extLst>
          </c:dPt>
          <c:dPt>
            <c:idx val="17"/>
            <c:bubble3D val="0"/>
            <c:spPr>
              <a:solidFill>
                <a:schemeClr val="bg2"/>
              </a:solidFill>
              <a:ln w="3175">
                <a:solidFill>
                  <a:schemeClr val="lt1"/>
                </a:solidFill>
              </a:ln>
              <a:effectLst/>
            </c:spPr>
            <c:extLst>
              <c:ext xmlns:c16="http://schemas.microsoft.com/office/drawing/2014/chart" uri="{C3380CC4-5D6E-409C-BE32-E72D297353CC}">
                <c16:uniqueId val="{00000023-3E6A-428E-BB6A-5830BA276AA9}"/>
              </c:ext>
            </c:extLst>
          </c:dPt>
          <c:dPt>
            <c:idx val="18"/>
            <c:bubble3D val="0"/>
            <c:spPr>
              <a:solidFill>
                <a:schemeClr val="bg2"/>
              </a:solidFill>
              <a:ln w="3175">
                <a:solidFill>
                  <a:schemeClr val="lt1"/>
                </a:solidFill>
              </a:ln>
              <a:effectLst/>
            </c:spPr>
            <c:extLst>
              <c:ext xmlns:c16="http://schemas.microsoft.com/office/drawing/2014/chart" uri="{C3380CC4-5D6E-409C-BE32-E72D297353CC}">
                <c16:uniqueId val="{00000025-3E6A-428E-BB6A-5830BA276AA9}"/>
              </c:ext>
            </c:extLst>
          </c:dPt>
          <c:dPt>
            <c:idx val="19"/>
            <c:bubble3D val="0"/>
            <c:spPr>
              <a:solidFill>
                <a:schemeClr val="bg2"/>
              </a:solidFill>
              <a:ln w="3175">
                <a:solidFill>
                  <a:schemeClr val="lt1"/>
                </a:solidFill>
              </a:ln>
              <a:effectLst/>
            </c:spPr>
            <c:extLst>
              <c:ext xmlns:c16="http://schemas.microsoft.com/office/drawing/2014/chart" uri="{C3380CC4-5D6E-409C-BE32-E72D297353CC}">
                <c16:uniqueId val="{00000027-3E6A-428E-BB6A-5830BA276AA9}"/>
              </c:ext>
            </c:extLst>
          </c:dPt>
          <c:dPt>
            <c:idx val="20"/>
            <c:bubble3D val="0"/>
            <c:spPr>
              <a:solidFill>
                <a:schemeClr val="bg2"/>
              </a:solidFill>
              <a:ln w="3175">
                <a:solidFill>
                  <a:schemeClr val="lt1"/>
                </a:solidFill>
              </a:ln>
              <a:effectLst/>
            </c:spPr>
            <c:extLst>
              <c:ext xmlns:c16="http://schemas.microsoft.com/office/drawing/2014/chart" uri="{C3380CC4-5D6E-409C-BE32-E72D297353CC}">
                <c16:uniqueId val="{00000029-3E6A-428E-BB6A-5830BA276AA9}"/>
              </c:ext>
            </c:extLst>
          </c:dPt>
          <c:dPt>
            <c:idx val="21"/>
            <c:bubble3D val="0"/>
            <c:spPr>
              <a:solidFill>
                <a:schemeClr val="bg2"/>
              </a:solidFill>
              <a:ln w="3175">
                <a:solidFill>
                  <a:schemeClr val="lt1"/>
                </a:solidFill>
              </a:ln>
              <a:effectLst/>
            </c:spPr>
            <c:extLst>
              <c:ext xmlns:c16="http://schemas.microsoft.com/office/drawing/2014/chart" uri="{C3380CC4-5D6E-409C-BE32-E72D297353CC}">
                <c16:uniqueId val="{0000002B-3E6A-428E-BB6A-5830BA276AA9}"/>
              </c:ext>
            </c:extLst>
          </c:dPt>
          <c:dPt>
            <c:idx val="22"/>
            <c:bubble3D val="0"/>
            <c:spPr>
              <a:solidFill>
                <a:schemeClr val="bg2"/>
              </a:solidFill>
              <a:ln w="3175">
                <a:solidFill>
                  <a:schemeClr val="lt1"/>
                </a:solidFill>
              </a:ln>
              <a:effectLst/>
            </c:spPr>
            <c:extLst>
              <c:ext xmlns:c16="http://schemas.microsoft.com/office/drawing/2014/chart" uri="{C3380CC4-5D6E-409C-BE32-E72D297353CC}">
                <c16:uniqueId val="{0000002D-3E6A-428E-BB6A-5830BA276AA9}"/>
              </c:ext>
            </c:extLst>
          </c:dPt>
          <c:dPt>
            <c:idx val="23"/>
            <c:bubble3D val="0"/>
            <c:spPr>
              <a:solidFill>
                <a:schemeClr val="bg2"/>
              </a:solidFill>
              <a:ln w="3175">
                <a:solidFill>
                  <a:schemeClr val="lt1"/>
                </a:solidFill>
              </a:ln>
              <a:effectLst/>
            </c:spPr>
            <c:extLst>
              <c:ext xmlns:c16="http://schemas.microsoft.com/office/drawing/2014/chart" uri="{C3380CC4-5D6E-409C-BE32-E72D297353CC}">
                <c16:uniqueId val="{0000002F-3E6A-428E-BB6A-5830BA276AA9}"/>
              </c:ext>
            </c:extLst>
          </c:dPt>
          <c:dPt>
            <c:idx val="24"/>
            <c:bubble3D val="0"/>
            <c:spPr>
              <a:solidFill>
                <a:schemeClr val="bg2"/>
              </a:solidFill>
              <a:ln w="3175">
                <a:solidFill>
                  <a:schemeClr val="lt1"/>
                </a:solidFill>
              </a:ln>
              <a:effectLst/>
            </c:spPr>
            <c:extLst>
              <c:ext xmlns:c16="http://schemas.microsoft.com/office/drawing/2014/chart" uri="{C3380CC4-5D6E-409C-BE32-E72D297353CC}">
                <c16:uniqueId val="{00000031-3E6A-428E-BB6A-5830BA276AA9}"/>
              </c:ext>
            </c:extLst>
          </c:dPt>
          <c:dPt>
            <c:idx val="25"/>
            <c:bubble3D val="0"/>
            <c:spPr>
              <a:solidFill>
                <a:schemeClr val="bg2"/>
              </a:solidFill>
              <a:ln w="3175">
                <a:solidFill>
                  <a:schemeClr val="lt1"/>
                </a:solidFill>
              </a:ln>
              <a:effectLst/>
            </c:spPr>
            <c:extLst>
              <c:ext xmlns:c16="http://schemas.microsoft.com/office/drawing/2014/chart" uri="{C3380CC4-5D6E-409C-BE32-E72D297353CC}">
                <c16:uniqueId val="{00000033-3E6A-428E-BB6A-5830BA276AA9}"/>
              </c:ext>
            </c:extLst>
          </c:dPt>
          <c:dPt>
            <c:idx val="26"/>
            <c:bubble3D val="0"/>
            <c:spPr>
              <a:solidFill>
                <a:schemeClr val="bg2"/>
              </a:solidFill>
              <a:ln w="3175">
                <a:solidFill>
                  <a:schemeClr val="lt1"/>
                </a:solidFill>
              </a:ln>
              <a:effectLst/>
            </c:spPr>
            <c:extLst>
              <c:ext xmlns:c16="http://schemas.microsoft.com/office/drawing/2014/chart" uri="{C3380CC4-5D6E-409C-BE32-E72D297353CC}">
                <c16:uniqueId val="{00000035-3E6A-428E-BB6A-5830BA276AA9}"/>
              </c:ext>
            </c:extLst>
          </c:dPt>
          <c:dPt>
            <c:idx val="27"/>
            <c:bubble3D val="0"/>
            <c:spPr>
              <a:solidFill>
                <a:schemeClr val="bg2"/>
              </a:solidFill>
              <a:ln w="3175">
                <a:solidFill>
                  <a:schemeClr val="lt1"/>
                </a:solidFill>
              </a:ln>
              <a:effectLst/>
            </c:spPr>
            <c:extLst>
              <c:ext xmlns:c16="http://schemas.microsoft.com/office/drawing/2014/chart" uri="{C3380CC4-5D6E-409C-BE32-E72D297353CC}">
                <c16:uniqueId val="{00000037-3E6A-428E-BB6A-5830BA276AA9}"/>
              </c:ext>
            </c:extLst>
          </c:dPt>
          <c:dPt>
            <c:idx val="28"/>
            <c:bubble3D val="0"/>
            <c:spPr>
              <a:solidFill>
                <a:schemeClr val="bg2"/>
              </a:solidFill>
              <a:ln w="3175">
                <a:solidFill>
                  <a:schemeClr val="lt1"/>
                </a:solidFill>
              </a:ln>
              <a:effectLst/>
            </c:spPr>
            <c:extLst>
              <c:ext xmlns:c16="http://schemas.microsoft.com/office/drawing/2014/chart" uri="{C3380CC4-5D6E-409C-BE32-E72D297353CC}">
                <c16:uniqueId val="{00000039-3E6A-428E-BB6A-5830BA276AA9}"/>
              </c:ext>
            </c:extLst>
          </c:dPt>
          <c:dPt>
            <c:idx val="29"/>
            <c:bubble3D val="0"/>
            <c:spPr>
              <a:solidFill>
                <a:schemeClr val="bg2"/>
              </a:solidFill>
              <a:ln w="3175">
                <a:solidFill>
                  <a:schemeClr val="lt1"/>
                </a:solidFill>
              </a:ln>
              <a:effectLst/>
            </c:spPr>
            <c:extLst>
              <c:ext xmlns:c16="http://schemas.microsoft.com/office/drawing/2014/chart" uri="{C3380CC4-5D6E-409C-BE32-E72D297353CC}">
                <c16:uniqueId val="{0000003B-3E6A-428E-BB6A-5830BA276AA9}"/>
              </c:ext>
            </c:extLst>
          </c:dPt>
          <c:dPt>
            <c:idx val="30"/>
            <c:bubble3D val="0"/>
            <c:spPr>
              <a:solidFill>
                <a:schemeClr val="bg2"/>
              </a:solidFill>
              <a:ln w="3175">
                <a:solidFill>
                  <a:schemeClr val="lt1"/>
                </a:solidFill>
              </a:ln>
              <a:effectLst/>
            </c:spPr>
            <c:extLst>
              <c:ext xmlns:c16="http://schemas.microsoft.com/office/drawing/2014/chart" uri="{C3380CC4-5D6E-409C-BE32-E72D297353CC}">
                <c16:uniqueId val="{0000003D-3E6A-428E-BB6A-5830BA276AA9}"/>
              </c:ext>
            </c:extLst>
          </c:dPt>
          <c:dPt>
            <c:idx val="31"/>
            <c:bubble3D val="0"/>
            <c:spPr>
              <a:solidFill>
                <a:schemeClr val="bg2"/>
              </a:solidFill>
              <a:ln w="3175">
                <a:solidFill>
                  <a:schemeClr val="lt1"/>
                </a:solidFill>
              </a:ln>
              <a:effectLst/>
            </c:spPr>
            <c:extLst>
              <c:ext xmlns:c16="http://schemas.microsoft.com/office/drawing/2014/chart" uri="{C3380CC4-5D6E-409C-BE32-E72D297353CC}">
                <c16:uniqueId val="{0000003F-3E6A-428E-BB6A-5830BA276AA9}"/>
              </c:ext>
            </c:extLst>
          </c:dPt>
          <c:dPt>
            <c:idx val="32"/>
            <c:bubble3D val="0"/>
            <c:spPr>
              <a:solidFill>
                <a:schemeClr val="bg2"/>
              </a:solidFill>
              <a:ln w="3175">
                <a:solidFill>
                  <a:schemeClr val="lt1"/>
                </a:solidFill>
              </a:ln>
              <a:effectLst/>
            </c:spPr>
            <c:extLst>
              <c:ext xmlns:c16="http://schemas.microsoft.com/office/drawing/2014/chart" uri="{C3380CC4-5D6E-409C-BE32-E72D297353CC}">
                <c16:uniqueId val="{00000041-3E6A-428E-BB6A-5830BA276AA9}"/>
              </c:ext>
            </c:extLst>
          </c:dPt>
          <c:dPt>
            <c:idx val="33"/>
            <c:bubble3D val="0"/>
            <c:spPr>
              <a:solidFill>
                <a:schemeClr val="bg2"/>
              </a:solidFill>
              <a:ln w="3175">
                <a:solidFill>
                  <a:schemeClr val="lt1"/>
                </a:solidFill>
              </a:ln>
              <a:effectLst/>
            </c:spPr>
            <c:extLst>
              <c:ext xmlns:c16="http://schemas.microsoft.com/office/drawing/2014/chart" uri="{C3380CC4-5D6E-409C-BE32-E72D297353CC}">
                <c16:uniqueId val="{00000043-3E6A-428E-BB6A-5830BA276AA9}"/>
              </c:ext>
            </c:extLst>
          </c:dPt>
          <c:dPt>
            <c:idx val="34"/>
            <c:bubble3D val="0"/>
            <c:spPr>
              <a:solidFill>
                <a:schemeClr val="bg2"/>
              </a:solidFill>
              <a:ln w="3175">
                <a:solidFill>
                  <a:schemeClr val="lt1"/>
                </a:solidFill>
              </a:ln>
              <a:effectLst/>
            </c:spPr>
            <c:extLst>
              <c:ext xmlns:c16="http://schemas.microsoft.com/office/drawing/2014/chart" uri="{C3380CC4-5D6E-409C-BE32-E72D297353CC}">
                <c16:uniqueId val="{00000045-3E6A-428E-BB6A-5830BA276AA9}"/>
              </c:ext>
            </c:extLst>
          </c:dPt>
          <c:dPt>
            <c:idx val="35"/>
            <c:bubble3D val="0"/>
            <c:spPr>
              <a:solidFill>
                <a:schemeClr val="bg2"/>
              </a:solidFill>
              <a:ln w="3175">
                <a:solidFill>
                  <a:schemeClr val="lt1"/>
                </a:solidFill>
              </a:ln>
              <a:effectLst/>
            </c:spPr>
            <c:extLst>
              <c:ext xmlns:c16="http://schemas.microsoft.com/office/drawing/2014/chart" uri="{C3380CC4-5D6E-409C-BE32-E72D297353CC}">
                <c16:uniqueId val="{00000047-3E6A-428E-BB6A-5830BA276AA9}"/>
              </c:ext>
            </c:extLst>
          </c:dPt>
          <c:dPt>
            <c:idx val="36"/>
            <c:bubble3D val="0"/>
            <c:spPr>
              <a:solidFill>
                <a:schemeClr val="bg2"/>
              </a:solidFill>
              <a:ln w="3175">
                <a:solidFill>
                  <a:schemeClr val="lt1"/>
                </a:solidFill>
              </a:ln>
              <a:effectLst/>
            </c:spPr>
            <c:extLst>
              <c:ext xmlns:c16="http://schemas.microsoft.com/office/drawing/2014/chart" uri="{C3380CC4-5D6E-409C-BE32-E72D297353CC}">
                <c16:uniqueId val="{00000049-3E6A-428E-BB6A-5830BA276AA9}"/>
              </c:ext>
            </c:extLst>
          </c:dPt>
          <c:dPt>
            <c:idx val="37"/>
            <c:bubble3D val="0"/>
            <c:spPr>
              <a:solidFill>
                <a:schemeClr val="bg2"/>
              </a:solidFill>
              <a:ln w="3175">
                <a:solidFill>
                  <a:schemeClr val="lt1"/>
                </a:solidFill>
              </a:ln>
              <a:effectLst/>
            </c:spPr>
            <c:extLst>
              <c:ext xmlns:c16="http://schemas.microsoft.com/office/drawing/2014/chart" uri="{C3380CC4-5D6E-409C-BE32-E72D297353CC}">
                <c16:uniqueId val="{0000004B-3E6A-428E-BB6A-5830BA276AA9}"/>
              </c:ext>
            </c:extLst>
          </c:dPt>
          <c:dPt>
            <c:idx val="38"/>
            <c:bubble3D val="0"/>
            <c:spPr>
              <a:solidFill>
                <a:schemeClr val="bg2"/>
              </a:solidFill>
              <a:ln w="3175">
                <a:solidFill>
                  <a:schemeClr val="lt1"/>
                </a:solidFill>
              </a:ln>
              <a:effectLst/>
            </c:spPr>
            <c:extLst>
              <c:ext xmlns:c16="http://schemas.microsoft.com/office/drawing/2014/chart" uri="{C3380CC4-5D6E-409C-BE32-E72D297353CC}">
                <c16:uniqueId val="{0000004D-3E6A-428E-BB6A-5830BA276AA9}"/>
              </c:ext>
            </c:extLst>
          </c:dPt>
          <c:dPt>
            <c:idx val="39"/>
            <c:bubble3D val="0"/>
            <c:spPr>
              <a:solidFill>
                <a:schemeClr val="bg2"/>
              </a:solidFill>
              <a:ln w="3175">
                <a:solidFill>
                  <a:schemeClr val="lt1"/>
                </a:solidFill>
              </a:ln>
              <a:effectLst/>
            </c:spPr>
            <c:extLst>
              <c:ext xmlns:c16="http://schemas.microsoft.com/office/drawing/2014/chart" uri="{C3380CC4-5D6E-409C-BE32-E72D297353CC}">
                <c16:uniqueId val="{0000004F-3E6A-428E-BB6A-5830BA276AA9}"/>
              </c:ext>
            </c:extLst>
          </c:dPt>
          <c:dPt>
            <c:idx val="40"/>
            <c:bubble3D val="0"/>
            <c:spPr>
              <a:solidFill>
                <a:schemeClr val="bg2"/>
              </a:solidFill>
              <a:ln w="3175">
                <a:solidFill>
                  <a:schemeClr val="lt1"/>
                </a:solidFill>
              </a:ln>
              <a:effectLst/>
            </c:spPr>
            <c:extLst>
              <c:ext xmlns:c16="http://schemas.microsoft.com/office/drawing/2014/chart" uri="{C3380CC4-5D6E-409C-BE32-E72D297353CC}">
                <c16:uniqueId val="{00000051-3E6A-428E-BB6A-5830BA276AA9}"/>
              </c:ext>
            </c:extLst>
          </c:dPt>
          <c:dPt>
            <c:idx val="41"/>
            <c:bubble3D val="0"/>
            <c:spPr>
              <a:solidFill>
                <a:schemeClr val="bg2"/>
              </a:solidFill>
              <a:ln w="3175">
                <a:solidFill>
                  <a:schemeClr val="lt1"/>
                </a:solidFill>
              </a:ln>
              <a:effectLst/>
            </c:spPr>
            <c:extLst>
              <c:ext xmlns:c16="http://schemas.microsoft.com/office/drawing/2014/chart" uri="{C3380CC4-5D6E-409C-BE32-E72D297353CC}">
                <c16:uniqueId val="{00000053-3E6A-428E-BB6A-5830BA276AA9}"/>
              </c:ext>
            </c:extLst>
          </c:dPt>
          <c:dPt>
            <c:idx val="42"/>
            <c:bubble3D val="0"/>
            <c:spPr>
              <a:solidFill>
                <a:schemeClr val="bg2"/>
              </a:solidFill>
              <a:ln w="3175">
                <a:solidFill>
                  <a:schemeClr val="lt1"/>
                </a:solidFill>
              </a:ln>
              <a:effectLst/>
            </c:spPr>
            <c:extLst>
              <c:ext xmlns:c16="http://schemas.microsoft.com/office/drawing/2014/chart" uri="{C3380CC4-5D6E-409C-BE32-E72D297353CC}">
                <c16:uniqueId val="{00000055-3E6A-428E-BB6A-5830BA276AA9}"/>
              </c:ext>
            </c:extLst>
          </c:dPt>
          <c:dPt>
            <c:idx val="43"/>
            <c:bubble3D val="0"/>
            <c:spPr>
              <a:solidFill>
                <a:schemeClr val="bg2"/>
              </a:solidFill>
              <a:ln w="3175">
                <a:solidFill>
                  <a:schemeClr val="lt1"/>
                </a:solidFill>
              </a:ln>
              <a:effectLst/>
            </c:spPr>
            <c:extLst>
              <c:ext xmlns:c16="http://schemas.microsoft.com/office/drawing/2014/chart" uri="{C3380CC4-5D6E-409C-BE32-E72D297353CC}">
                <c16:uniqueId val="{00000057-3E6A-428E-BB6A-5830BA276AA9}"/>
              </c:ext>
            </c:extLst>
          </c:dPt>
          <c:dPt>
            <c:idx val="44"/>
            <c:bubble3D val="0"/>
            <c:spPr>
              <a:solidFill>
                <a:schemeClr val="bg2"/>
              </a:solidFill>
              <a:ln w="3175">
                <a:solidFill>
                  <a:schemeClr val="lt1"/>
                </a:solidFill>
              </a:ln>
              <a:effectLst/>
            </c:spPr>
            <c:extLst>
              <c:ext xmlns:c16="http://schemas.microsoft.com/office/drawing/2014/chart" uri="{C3380CC4-5D6E-409C-BE32-E72D297353CC}">
                <c16:uniqueId val="{00000059-3E6A-428E-BB6A-5830BA276AA9}"/>
              </c:ext>
            </c:extLst>
          </c:dPt>
          <c:dPt>
            <c:idx val="45"/>
            <c:bubble3D val="0"/>
            <c:spPr>
              <a:solidFill>
                <a:schemeClr val="bg2"/>
              </a:solidFill>
              <a:ln w="3175">
                <a:solidFill>
                  <a:schemeClr val="lt1"/>
                </a:solidFill>
              </a:ln>
              <a:effectLst/>
            </c:spPr>
            <c:extLst>
              <c:ext xmlns:c16="http://schemas.microsoft.com/office/drawing/2014/chart" uri="{C3380CC4-5D6E-409C-BE32-E72D297353CC}">
                <c16:uniqueId val="{0000005B-3E6A-428E-BB6A-5830BA276AA9}"/>
              </c:ext>
            </c:extLst>
          </c:dPt>
          <c:dPt>
            <c:idx val="46"/>
            <c:bubble3D val="0"/>
            <c:spPr>
              <a:solidFill>
                <a:schemeClr val="bg2"/>
              </a:solidFill>
              <a:ln w="3175">
                <a:solidFill>
                  <a:schemeClr val="lt1"/>
                </a:solidFill>
              </a:ln>
              <a:effectLst/>
            </c:spPr>
            <c:extLst>
              <c:ext xmlns:c16="http://schemas.microsoft.com/office/drawing/2014/chart" uri="{C3380CC4-5D6E-409C-BE32-E72D297353CC}">
                <c16:uniqueId val="{0000005D-3E6A-428E-BB6A-5830BA276AA9}"/>
              </c:ext>
            </c:extLst>
          </c:dPt>
          <c:dPt>
            <c:idx val="47"/>
            <c:bubble3D val="0"/>
            <c:spPr>
              <a:solidFill>
                <a:schemeClr val="bg2"/>
              </a:solidFill>
              <a:ln w="3175">
                <a:solidFill>
                  <a:schemeClr val="lt1"/>
                </a:solidFill>
              </a:ln>
              <a:effectLst/>
            </c:spPr>
            <c:extLst>
              <c:ext xmlns:c16="http://schemas.microsoft.com/office/drawing/2014/chart" uri="{C3380CC4-5D6E-409C-BE32-E72D297353CC}">
                <c16:uniqueId val="{0000005F-3E6A-428E-BB6A-5830BA276AA9}"/>
              </c:ext>
            </c:extLst>
          </c:dPt>
          <c:dPt>
            <c:idx val="48"/>
            <c:bubble3D val="0"/>
            <c:spPr>
              <a:solidFill>
                <a:schemeClr val="bg2"/>
              </a:solidFill>
              <a:ln w="3175">
                <a:solidFill>
                  <a:schemeClr val="lt1"/>
                </a:solidFill>
              </a:ln>
              <a:effectLst/>
            </c:spPr>
            <c:extLst>
              <c:ext xmlns:c16="http://schemas.microsoft.com/office/drawing/2014/chart" uri="{C3380CC4-5D6E-409C-BE32-E72D297353CC}">
                <c16:uniqueId val="{00000061-3E6A-428E-BB6A-5830BA276AA9}"/>
              </c:ext>
            </c:extLst>
          </c:dPt>
          <c:dPt>
            <c:idx val="49"/>
            <c:bubble3D val="0"/>
            <c:spPr>
              <a:solidFill>
                <a:schemeClr val="bg2"/>
              </a:solidFill>
              <a:ln w="3175">
                <a:solidFill>
                  <a:schemeClr val="lt1"/>
                </a:solidFill>
              </a:ln>
              <a:effectLst/>
            </c:spPr>
            <c:extLst>
              <c:ext xmlns:c16="http://schemas.microsoft.com/office/drawing/2014/chart" uri="{C3380CC4-5D6E-409C-BE32-E72D297353CC}">
                <c16:uniqueId val="{00000063-3E6A-428E-BB6A-5830BA276AA9}"/>
              </c:ext>
            </c:extLst>
          </c:dPt>
          <c:dPt>
            <c:idx val="50"/>
            <c:bubble3D val="0"/>
            <c:spPr>
              <a:solidFill>
                <a:schemeClr val="bg2"/>
              </a:solidFill>
              <a:ln w="3175">
                <a:solidFill>
                  <a:schemeClr val="lt1"/>
                </a:solidFill>
              </a:ln>
              <a:effectLst/>
            </c:spPr>
            <c:extLst>
              <c:ext xmlns:c16="http://schemas.microsoft.com/office/drawing/2014/chart" uri="{C3380CC4-5D6E-409C-BE32-E72D297353CC}">
                <c16:uniqueId val="{00000065-3E6A-428E-BB6A-5830BA276AA9}"/>
              </c:ext>
            </c:extLst>
          </c:dPt>
          <c:dPt>
            <c:idx val="51"/>
            <c:bubble3D val="0"/>
            <c:spPr>
              <a:solidFill>
                <a:schemeClr val="bg2"/>
              </a:solidFill>
              <a:ln w="3175">
                <a:solidFill>
                  <a:schemeClr val="lt1"/>
                </a:solidFill>
              </a:ln>
              <a:effectLst/>
            </c:spPr>
            <c:extLst>
              <c:ext xmlns:c16="http://schemas.microsoft.com/office/drawing/2014/chart" uri="{C3380CC4-5D6E-409C-BE32-E72D297353CC}">
                <c16:uniqueId val="{00000067-3E6A-428E-BB6A-5830BA276AA9}"/>
              </c:ext>
            </c:extLst>
          </c:dPt>
          <c:dPt>
            <c:idx val="52"/>
            <c:bubble3D val="0"/>
            <c:spPr>
              <a:solidFill>
                <a:schemeClr val="bg2"/>
              </a:solidFill>
              <a:ln w="3175">
                <a:solidFill>
                  <a:schemeClr val="lt1"/>
                </a:solidFill>
              </a:ln>
              <a:effectLst/>
            </c:spPr>
            <c:extLst>
              <c:ext xmlns:c16="http://schemas.microsoft.com/office/drawing/2014/chart" uri="{C3380CC4-5D6E-409C-BE32-E72D297353CC}">
                <c16:uniqueId val="{00000069-3E6A-428E-BB6A-5830BA276AA9}"/>
              </c:ext>
            </c:extLst>
          </c:dPt>
          <c:dPt>
            <c:idx val="53"/>
            <c:bubble3D val="0"/>
            <c:spPr>
              <a:solidFill>
                <a:schemeClr val="bg2"/>
              </a:solidFill>
              <a:ln w="3175">
                <a:solidFill>
                  <a:schemeClr val="lt1"/>
                </a:solidFill>
              </a:ln>
              <a:effectLst/>
            </c:spPr>
            <c:extLst>
              <c:ext xmlns:c16="http://schemas.microsoft.com/office/drawing/2014/chart" uri="{C3380CC4-5D6E-409C-BE32-E72D297353CC}">
                <c16:uniqueId val="{0000006B-3E6A-428E-BB6A-5830BA276AA9}"/>
              </c:ext>
            </c:extLst>
          </c:dPt>
          <c:dPt>
            <c:idx val="54"/>
            <c:bubble3D val="0"/>
            <c:spPr>
              <a:solidFill>
                <a:schemeClr val="bg2"/>
              </a:solidFill>
              <a:ln w="3175">
                <a:solidFill>
                  <a:schemeClr val="lt1"/>
                </a:solidFill>
              </a:ln>
              <a:effectLst/>
            </c:spPr>
            <c:extLst>
              <c:ext xmlns:c16="http://schemas.microsoft.com/office/drawing/2014/chart" uri="{C3380CC4-5D6E-409C-BE32-E72D297353CC}">
                <c16:uniqueId val="{0000006D-3E6A-428E-BB6A-5830BA276AA9}"/>
              </c:ext>
            </c:extLst>
          </c:dPt>
          <c:dPt>
            <c:idx val="55"/>
            <c:bubble3D val="0"/>
            <c:spPr>
              <a:solidFill>
                <a:schemeClr val="bg2"/>
              </a:solidFill>
              <a:ln w="3175">
                <a:solidFill>
                  <a:schemeClr val="lt1"/>
                </a:solidFill>
              </a:ln>
              <a:effectLst/>
            </c:spPr>
            <c:extLst>
              <c:ext xmlns:c16="http://schemas.microsoft.com/office/drawing/2014/chart" uri="{C3380CC4-5D6E-409C-BE32-E72D297353CC}">
                <c16:uniqueId val="{0000006F-3E6A-428E-BB6A-5830BA276AA9}"/>
              </c:ext>
            </c:extLst>
          </c:dPt>
          <c:dPt>
            <c:idx val="56"/>
            <c:bubble3D val="0"/>
            <c:spPr>
              <a:solidFill>
                <a:schemeClr val="bg2"/>
              </a:solidFill>
              <a:ln w="3175">
                <a:solidFill>
                  <a:schemeClr val="lt1"/>
                </a:solidFill>
              </a:ln>
              <a:effectLst/>
            </c:spPr>
            <c:extLst>
              <c:ext xmlns:c16="http://schemas.microsoft.com/office/drawing/2014/chart" uri="{C3380CC4-5D6E-409C-BE32-E72D297353CC}">
                <c16:uniqueId val="{00000071-3E6A-428E-BB6A-5830BA276AA9}"/>
              </c:ext>
            </c:extLst>
          </c:dPt>
          <c:dPt>
            <c:idx val="57"/>
            <c:bubble3D val="0"/>
            <c:spPr>
              <a:solidFill>
                <a:schemeClr val="bg2"/>
              </a:solidFill>
              <a:ln w="3175">
                <a:solidFill>
                  <a:schemeClr val="lt1"/>
                </a:solidFill>
              </a:ln>
              <a:effectLst/>
            </c:spPr>
            <c:extLst>
              <c:ext xmlns:c16="http://schemas.microsoft.com/office/drawing/2014/chart" uri="{C3380CC4-5D6E-409C-BE32-E72D297353CC}">
                <c16:uniqueId val="{00000073-3E6A-428E-BB6A-5830BA276AA9}"/>
              </c:ext>
            </c:extLst>
          </c:dPt>
          <c:dPt>
            <c:idx val="58"/>
            <c:bubble3D val="0"/>
            <c:spPr>
              <a:solidFill>
                <a:schemeClr val="bg2"/>
              </a:solidFill>
              <a:ln w="3175">
                <a:solidFill>
                  <a:schemeClr val="lt1"/>
                </a:solidFill>
              </a:ln>
              <a:effectLst/>
            </c:spPr>
            <c:extLst>
              <c:ext xmlns:c16="http://schemas.microsoft.com/office/drawing/2014/chart" uri="{C3380CC4-5D6E-409C-BE32-E72D297353CC}">
                <c16:uniqueId val="{00000075-3E6A-428E-BB6A-5830BA276AA9}"/>
              </c:ext>
            </c:extLst>
          </c:dPt>
          <c:dPt>
            <c:idx val="59"/>
            <c:bubble3D val="0"/>
            <c:spPr>
              <a:solidFill>
                <a:schemeClr val="bg2"/>
              </a:solidFill>
              <a:ln w="3175">
                <a:solidFill>
                  <a:schemeClr val="lt1"/>
                </a:solidFill>
              </a:ln>
              <a:effectLst/>
            </c:spPr>
            <c:extLst>
              <c:ext xmlns:c16="http://schemas.microsoft.com/office/drawing/2014/chart" uri="{C3380CC4-5D6E-409C-BE32-E72D297353CC}">
                <c16:uniqueId val="{00000077-3E6A-428E-BB6A-5830BA276AA9}"/>
              </c:ext>
            </c:extLst>
          </c:dPt>
          <c:dPt>
            <c:idx val="60"/>
            <c:bubble3D val="0"/>
            <c:spPr>
              <a:solidFill>
                <a:schemeClr val="bg2"/>
              </a:solidFill>
              <a:ln w="3175">
                <a:solidFill>
                  <a:schemeClr val="lt1"/>
                </a:solidFill>
              </a:ln>
              <a:effectLst/>
            </c:spPr>
            <c:extLst>
              <c:ext xmlns:c16="http://schemas.microsoft.com/office/drawing/2014/chart" uri="{C3380CC4-5D6E-409C-BE32-E72D297353CC}">
                <c16:uniqueId val="{00000079-3E6A-428E-BB6A-5830BA276AA9}"/>
              </c:ext>
            </c:extLst>
          </c:dPt>
          <c:dPt>
            <c:idx val="61"/>
            <c:bubble3D val="0"/>
            <c:spPr>
              <a:solidFill>
                <a:schemeClr val="bg2"/>
              </a:solidFill>
              <a:ln w="3175">
                <a:solidFill>
                  <a:schemeClr val="lt1"/>
                </a:solidFill>
              </a:ln>
              <a:effectLst/>
            </c:spPr>
            <c:extLst>
              <c:ext xmlns:c16="http://schemas.microsoft.com/office/drawing/2014/chart" uri="{C3380CC4-5D6E-409C-BE32-E72D297353CC}">
                <c16:uniqueId val="{0000007B-3E6A-428E-BB6A-5830BA276AA9}"/>
              </c:ext>
            </c:extLst>
          </c:dPt>
          <c:dPt>
            <c:idx val="62"/>
            <c:bubble3D val="0"/>
            <c:spPr>
              <a:solidFill>
                <a:schemeClr val="bg2"/>
              </a:solidFill>
              <a:ln w="3175">
                <a:solidFill>
                  <a:schemeClr val="lt1"/>
                </a:solidFill>
              </a:ln>
              <a:effectLst/>
            </c:spPr>
            <c:extLst>
              <c:ext xmlns:c16="http://schemas.microsoft.com/office/drawing/2014/chart" uri="{C3380CC4-5D6E-409C-BE32-E72D297353CC}">
                <c16:uniqueId val="{0000007D-3E6A-428E-BB6A-5830BA276AA9}"/>
              </c:ext>
            </c:extLst>
          </c:dPt>
          <c:dPt>
            <c:idx val="63"/>
            <c:bubble3D val="0"/>
            <c:spPr>
              <a:solidFill>
                <a:schemeClr val="bg2"/>
              </a:solidFill>
              <a:ln w="3175">
                <a:solidFill>
                  <a:schemeClr val="lt1"/>
                </a:solidFill>
              </a:ln>
              <a:effectLst/>
            </c:spPr>
            <c:extLst>
              <c:ext xmlns:c16="http://schemas.microsoft.com/office/drawing/2014/chart" uri="{C3380CC4-5D6E-409C-BE32-E72D297353CC}">
                <c16:uniqueId val="{0000007F-3E6A-428E-BB6A-5830BA276AA9}"/>
              </c:ext>
            </c:extLst>
          </c:dPt>
          <c:dPt>
            <c:idx val="64"/>
            <c:bubble3D val="0"/>
            <c:spPr>
              <a:solidFill>
                <a:schemeClr val="bg2"/>
              </a:solidFill>
              <a:ln w="3175">
                <a:solidFill>
                  <a:schemeClr val="lt1"/>
                </a:solidFill>
              </a:ln>
              <a:effectLst/>
            </c:spPr>
            <c:extLst>
              <c:ext xmlns:c16="http://schemas.microsoft.com/office/drawing/2014/chart" uri="{C3380CC4-5D6E-409C-BE32-E72D297353CC}">
                <c16:uniqueId val="{00000081-3E6A-428E-BB6A-5830BA276AA9}"/>
              </c:ext>
            </c:extLst>
          </c:dPt>
          <c:dPt>
            <c:idx val="65"/>
            <c:bubble3D val="0"/>
            <c:spPr>
              <a:solidFill>
                <a:schemeClr val="bg2"/>
              </a:solidFill>
              <a:ln w="3175">
                <a:solidFill>
                  <a:schemeClr val="lt1"/>
                </a:solidFill>
              </a:ln>
              <a:effectLst/>
            </c:spPr>
            <c:extLst>
              <c:ext xmlns:c16="http://schemas.microsoft.com/office/drawing/2014/chart" uri="{C3380CC4-5D6E-409C-BE32-E72D297353CC}">
                <c16:uniqueId val="{00000083-3E6A-428E-BB6A-5830BA276AA9}"/>
              </c:ext>
            </c:extLst>
          </c:dPt>
          <c:dPt>
            <c:idx val="66"/>
            <c:bubble3D val="0"/>
            <c:spPr>
              <a:solidFill>
                <a:schemeClr val="bg2"/>
              </a:solidFill>
              <a:ln w="3175">
                <a:solidFill>
                  <a:schemeClr val="lt1"/>
                </a:solidFill>
              </a:ln>
              <a:effectLst/>
            </c:spPr>
            <c:extLst>
              <c:ext xmlns:c16="http://schemas.microsoft.com/office/drawing/2014/chart" uri="{C3380CC4-5D6E-409C-BE32-E72D297353CC}">
                <c16:uniqueId val="{00000085-3E6A-428E-BB6A-5830BA276AA9}"/>
              </c:ext>
            </c:extLst>
          </c:dPt>
          <c:dPt>
            <c:idx val="67"/>
            <c:bubble3D val="0"/>
            <c:spPr>
              <a:solidFill>
                <a:schemeClr val="bg2"/>
              </a:solidFill>
              <a:ln w="3175">
                <a:solidFill>
                  <a:schemeClr val="lt1"/>
                </a:solidFill>
              </a:ln>
              <a:effectLst/>
            </c:spPr>
            <c:extLst>
              <c:ext xmlns:c16="http://schemas.microsoft.com/office/drawing/2014/chart" uri="{C3380CC4-5D6E-409C-BE32-E72D297353CC}">
                <c16:uniqueId val="{00000087-3E6A-428E-BB6A-5830BA276AA9}"/>
              </c:ext>
            </c:extLst>
          </c:dPt>
          <c:dPt>
            <c:idx val="68"/>
            <c:bubble3D val="0"/>
            <c:spPr>
              <a:solidFill>
                <a:schemeClr val="bg2"/>
              </a:solidFill>
              <a:ln w="3175">
                <a:solidFill>
                  <a:schemeClr val="lt1"/>
                </a:solidFill>
              </a:ln>
              <a:effectLst/>
            </c:spPr>
            <c:extLst>
              <c:ext xmlns:c16="http://schemas.microsoft.com/office/drawing/2014/chart" uri="{C3380CC4-5D6E-409C-BE32-E72D297353CC}">
                <c16:uniqueId val="{00000089-3E6A-428E-BB6A-5830BA276AA9}"/>
              </c:ext>
            </c:extLst>
          </c:dPt>
          <c:dPt>
            <c:idx val="69"/>
            <c:bubble3D val="0"/>
            <c:spPr>
              <a:solidFill>
                <a:schemeClr val="bg2"/>
              </a:solidFill>
              <a:ln w="3175">
                <a:solidFill>
                  <a:schemeClr val="lt1"/>
                </a:solidFill>
              </a:ln>
              <a:effectLst/>
            </c:spPr>
            <c:extLst>
              <c:ext xmlns:c16="http://schemas.microsoft.com/office/drawing/2014/chart" uri="{C3380CC4-5D6E-409C-BE32-E72D297353CC}">
                <c16:uniqueId val="{0000008B-3E6A-428E-BB6A-5830BA276AA9}"/>
              </c:ext>
            </c:extLst>
          </c:dPt>
          <c:dPt>
            <c:idx val="70"/>
            <c:bubble3D val="0"/>
            <c:spPr>
              <a:solidFill>
                <a:schemeClr val="bg2"/>
              </a:solidFill>
              <a:ln w="3175">
                <a:solidFill>
                  <a:schemeClr val="lt1"/>
                </a:solidFill>
              </a:ln>
              <a:effectLst/>
            </c:spPr>
            <c:extLst>
              <c:ext xmlns:c16="http://schemas.microsoft.com/office/drawing/2014/chart" uri="{C3380CC4-5D6E-409C-BE32-E72D297353CC}">
                <c16:uniqueId val="{0000008D-3E6A-428E-BB6A-5830BA276AA9}"/>
              </c:ext>
            </c:extLst>
          </c:dPt>
          <c:dPt>
            <c:idx val="71"/>
            <c:bubble3D val="0"/>
            <c:spPr>
              <a:solidFill>
                <a:schemeClr val="bg2"/>
              </a:solidFill>
              <a:ln w="3175">
                <a:solidFill>
                  <a:schemeClr val="lt1"/>
                </a:solidFill>
              </a:ln>
              <a:effectLst/>
            </c:spPr>
            <c:extLst>
              <c:ext xmlns:c16="http://schemas.microsoft.com/office/drawing/2014/chart" uri="{C3380CC4-5D6E-409C-BE32-E72D297353CC}">
                <c16:uniqueId val="{0000008F-3E6A-428E-BB6A-5830BA276AA9}"/>
              </c:ext>
            </c:extLst>
          </c:dPt>
          <c:dPt>
            <c:idx val="72"/>
            <c:bubble3D val="0"/>
            <c:spPr>
              <a:solidFill>
                <a:schemeClr val="bg2"/>
              </a:solidFill>
              <a:ln w="3175">
                <a:solidFill>
                  <a:schemeClr val="lt1"/>
                </a:solidFill>
              </a:ln>
              <a:effectLst/>
            </c:spPr>
            <c:extLst>
              <c:ext xmlns:c16="http://schemas.microsoft.com/office/drawing/2014/chart" uri="{C3380CC4-5D6E-409C-BE32-E72D297353CC}">
                <c16:uniqueId val="{00000091-3E6A-428E-BB6A-5830BA276AA9}"/>
              </c:ext>
            </c:extLst>
          </c:dPt>
          <c:dPt>
            <c:idx val="73"/>
            <c:bubble3D val="0"/>
            <c:spPr>
              <a:solidFill>
                <a:schemeClr val="bg2"/>
              </a:solidFill>
              <a:ln w="3175">
                <a:solidFill>
                  <a:schemeClr val="lt1"/>
                </a:solidFill>
              </a:ln>
              <a:effectLst/>
            </c:spPr>
            <c:extLst>
              <c:ext xmlns:c16="http://schemas.microsoft.com/office/drawing/2014/chart" uri="{C3380CC4-5D6E-409C-BE32-E72D297353CC}">
                <c16:uniqueId val="{00000093-3E6A-428E-BB6A-5830BA276AA9}"/>
              </c:ext>
            </c:extLst>
          </c:dPt>
          <c:dPt>
            <c:idx val="74"/>
            <c:bubble3D val="0"/>
            <c:spPr>
              <a:solidFill>
                <a:schemeClr val="bg2"/>
              </a:solidFill>
              <a:ln w="3175">
                <a:solidFill>
                  <a:schemeClr val="lt1"/>
                </a:solidFill>
              </a:ln>
              <a:effectLst/>
            </c:spPr>
            <c:extLst>
              <c:ext xmlns:c16="http://schemas.microsoft.com/office/drawing/2014/chart" uri="{C3380CC4-5D6E-409C-BE32-E72D297353CC}">
                <c16:uniqueId val="{00000095-3E6A-428E-BB6A-5830BA276AA9}"/>
              </c:ext>
            </c:extLst>
          </c:dPt>
          <c:dPt>
            <c:idx val="75"/>
            <c:bubble3D val="0"/>
            <c:spPr>
              <a:solidFill>
                <a:schemeClr val="bg2"/>
              </a:solidFill>
              <a:ln w="3175">
                <a:solidFill>
                  <a:schemeClr val="lt1"/>
                </a:solidFill>
              </a:ln>
              <a:effectLst/>
            </c:spPr>
            <c:extLst>
              <c:ext xmlns:c16="http://schemas.microsoft.com/office/drawing/2014/chart" uri="{C3380CC4-5D6E-409C-BE32-E72D297353CC}">
                <c16:uniqueId val="{00000097-3E6A-428E-BB6A-5830BA276AA9}"/>
              </c:ext>
            </c:extLst>
          </c:dPt>
          <c:dPt>
            <c:idx val="76"/>
            <c:bubble3D val="0"/>
            <c:spPr>
              <a:solidFill>
                <a:schemeClr val="bg2"/>
              </a:solidFill>
              <a:ln w="3175">
                <a:solidFill>
                  <a:schemeClr val="lt1"/>
                </a:solidFill>
              </a:ln>
              <a:effectLst/>
            </c:spPr>
            <c:extLst>
              <c:ext xmlns:c16="http://schemas.microsoft.com/office/drawing/2014/chart" uri="{C3380CC4-5D6E-409C-BE32-E72D297353CC}">
                <c16:uniqueId val="{00000099-3E6A-428E-BB6A-5830BA276AA9}"/>
              </c:ext>
            </c:extLst>
          </c:dPt>
          <c:dPt>
            <c:idx val="77"/>
            <c:bubble3D val="0"/>
            <c:spPr>
              <a:solidFill>
                <a:schemeClr val="bg2"/>
              </a:solidFill>
              <a:ln w="3175">
                <a:solidFill>
                  <a:schemeClr val="lt1"/>
                </a:solidFill>
              </a:ln>
              <a:effectLst/>
            </c:spPr>
            <c:extLst>
              <c:ext xmlns:c16="http://schemas.microsoft.com/office/drawing/2014/chart" uri="{C3380CC4-5D6E-409C-BE32-E72D297353CC}">
                <c16:uniqueId val="{0000009B-3E6A-428E-BB6A-5830BA276AA9}"/>
              </c:ext>
            </c:extLst>
          </c:dPt>
          <c:dPt>
            <c:idx val="78"/>
            <c:bubble3D val="0"/>
            <c:spPr>
              <a:solidFill>
                <a:schemeClr val="bg2"/>
              </a:solidFill>
              <a:ln w="3175">
                <a:solidFill>
                  <a:schemeClr val="lt1"/>
                </a:solidFill>
              </a:ln>
              <a:effectLst/>
            </c:spPr>
            <c:extLst>
              <c:ext xmlns:c16="http://schemas.microsoft.com/office/drawing/2014/chart" uri="{C3380CC4-5D6E-409C-BE32-E72D297353CC}">
                <c16:uniqueId val="{0000009D-3E6A-428E-BB6A-5830BA276AA9}"/>
              </c:ext>
            </c:extLst>
          </c:dPt>
          <c:dPt>
            <c:idx val="79"/>
            <c:bubble3D val="0"/>
            <c:spPr>
              <a:solidFill>
                <a:schemeClr val="bg2"/>
              </a:solidFill>
              <a:ln w="3175">
                <a:solidFill>
                  <a:schemeClr val="lt1"/>
                </a:solidFill>
              </a:ln>
              <a:effectLst/>
            </c:spPr>
            <c:extLst>
              <c:ext xmlns:c16="http://schemas.microsoft.com/office/drawing/2014/chart" uri="{C3380CC4-5D6E-409C-BE32-E72D297353CC}">
                <c16:uniqueId val="{0000009F-3E6A-428E-BB6A-5830BA276AA9}"/>
              </c:ext>
            </c:extLst>
          </c:dPt>
          <c:dPt>
            <c:idx val="80"/>
            <c:bubble3D val="0"/>
            <c:spPr>
              <a:solidFill>
                <a:schemeClr val="bg2"/>
              </a:solidFill>
              <a:ln w="3175">
                <a:solidFill>
                  <a:schemeClr val="lt1"/>
                </a:solidFill>
              </a:ln>
              <a:effectLst/>
            </c:spPr>
            <c:extLst>
              <c:ext xmlns:c16="http://schemas.microsoft.com/office/drawing/2014/chart" uri="{C3380CC4-5D6E-409C-BE32-E72D297353CC}">
                <c16:uniqueId val="{000000A1-3E6A-428E-BB6A-5830BA276AA9}"/>
              </c:ext>
            </c:extLst>
          </c:dPt>
          <c:dPt>
            <c:idx val="81"/>
            <c:bubble3D val="0"/>
            <c:spPr>
              <a:solidFill>
                <a:schemeClr val="bg2"/>
              </a:solidFill>
              <a:ln w="3175">
                <a:solidFill>
                  <a:schemeClr val="lt1"/>
                </a:solidFill>
              </a:ln>
              <a:effectLst/>
            </c:spPr>
            <c:extLst>
              <c:ext xmlns:c16="http://schemas.microsoft.com/office/drawing/2014/chart" uri="{C3380CC4-5D6E-409C-BE32-E72D297353CC}">
                <c16:uniqueId val="{000000A3-3E6A-428E-BB6A-5830BA276AA9}"/>
              </c:ext>
            </c:extLst>
          </c:dPt>
          <c:dPt>
            <c:idx val="82"/>
            <c:bubble3D val="0"/>
            <c:spPr>
              <a:solidFill>
                <a:schemeClr val="bg2"/>
              </a:solidFill>
              <a:ln w="3175">
                <a:solidFill>
                  <a:schemeClr val="lt1"/>
                </a:solidFill>
              </a:ln>
              <a:effectLst/>
            </c:spPr>
            <c:extLst>
              <c:ext xmlns:c16="http://schemas.microsoft.com/office/drawing/2014/chart" uri="{C3380CC4-5D6E-409C-BE32-E72D297353CC}">
                <c16:uniqueId val="{000000A5-3E6A-428E-BB6A-5830BA276AA9}"/>
              </c:ext>
            </c:extLst>
          </c:dPt>
          <c:dPt>
            <c:idx val="83"/>
            <c:bubble3D val="0"/>
            <c:spPr>
              <a:solidFill>
                <a:schemeClr val="bg2"/>
              </a:solidFill>
              <a:ln w="3175">
                <a:solidFill>
                  <a:schemeClr val="lt1"/>
                </a:solidFill>
              </a:ln>
              <a:effectLst/>
            </c:spPr>
            <c:extLst>
              <c:ext xmlns:c16="http://schemas.microsoft.com/office/drawing/2014/chart" uri="{C3380CC4-5D6E-409C-BE32-E72D297353CC}">
                <c16:uniqueId val="{000000A7-3E6A-428E-BB6A-5830BA276AA9}"/>
              </c:ext>
            </c:extLst>
          </c:dPt>
          <c:dPt>
            <c:idx val="84"/>
            <c:bubble3D val="0"/>
            <c:spPr>
              <a:solidFill>
                <a:schemeClr val="bg2"/>
              </a:solidFill>
              <a:ln w="3175">
                <a:solidFill>
                  <a:schemeClr val="lt1"/>
                </a:solidFill>
              </a:ln>
              <a:effectLst/>
            </c:spPr>
            <c:extLst>
              <c:ext xmlns:c16="http://schemas.microsoft.com/office/drawing/2014/chart" uri="{C3380CC4-5D6E-409C-BE32-E72D297353CC}">
                <c16:uniqueId val="{000000A9-3E6A-428E-BB6A-5830BA276AA9}"/>
              </c:ext>
            </c:extLst>
          </c:dPt>
          <c:dPt>
            <c:idx val="85"/>
            <c:bubble3D val="0"/>
            <c:spPr>
              <a:solidFill>
                <a:schemeClr val="bg2"/>
              </a:solidFill>
              <a:ln w="3175">
                <a:solidFill>
                  <a:schemeClr val="lt1"/>
                </a:solidFill>
              </a:ln>
              <a:effectLst/>
            </c:spPr>
            <c:extLst>
              <c:ext xmlns:c16="http://schemas.microsoft.com/office/drawing/2014/chart" uri="{C3380CC4-5D6E-409C-BE32-E72D297353CC}">
                <c16:uniqueId val="{000000AB-3E6A-428E-BB6A-5830BA276AA9}"/>
              </c:ext>
            </c:extLst>
          </c:dPt>
          <c:dPt>
            <c:idx val="86"/>
            <c:bubble3D val="0"/>
            <c:spPr>
              <a:solidFill>
                <a:schemeClr val="bg2"/>
              </a:solidFill>
              <a:ln w="3175">
                <a:solidFill>
                  <a:schemeClr val="lt1"/>
                </a:solidFill>
              </a:ln>
              <a:effectLst/>
            </c:spPr>
            <c:extLst>
              <c:ext xmlns:c16="http://schemas.microsoft.com/office/drawing/2014/chart" uri="{C3380CC4-5D6E-409C-BE32-E72D297353CC}">
                <c16:uniqueId val="{000000AD-3E6A-428E-BB6A-5830BA276AA9}"/>
              </c:ext>
            </c:extLst>
          </c:dPt>
          <c:dPt>
            <c:idx val="87"/>
            <c:bubble3D val="0"/>
            <c:spPr>
              <a:solidFill>
                <a:schemeClr val="bg2"/>
              </a:solidFill>
              <a:ln w="3175">
                <a:solidFill>
                  <a:schemeClr val="lt1"/>
                </a:solidFill>
              </a:ln>
              <a:effectLst/>
            </c:spPr>
            <c:extLst>
              <c:ext xmlns:c16="http://schemas.microsoft.com/office/drawing/2014/chart" uri="{C3380CC4-5D6E-409C-BE32-E72D297353CC}">
                <c16:uniqueId val="{000000AF-3E6A-428E-BB6A-5830BA276AA9}"/>
              </c:ext>
            </c:extLst>
          </c:dPt>
          <c:dPt>
            <c:idx val="88"/>
            <c:bubble3D val="0"/>
            <c:spPr>
              <a:solidFill>
                <a:schemeClr val="bg2"/>
              </a:solidFill>
              <a:ln w="3175">
                <a:solidFill>
                  <a:schemeClr val="lt1"/>
                </a:solidFill>
              </a:ln>
              <a:effectLst/>
            </c:spPr>
            <c:extLst>
              <c:ext xmlns:c16="http://schemas.microsoft.com/office/drawing/2014/chart" uri="{C3380CC4-5D6E-409C-BE32-E72D297353CC}">
                <c16:uniqueId val="{000000B1-3E6A-428E-BB6A-5830BA276AA9}"/>
              </c:ext>
            </c:extLst>
          </c:dPt>
          <c:dPt>
            <c:idx val="89"/>
            <c:bubble3D val="0"/>
            <c:spPr>
              <a:solidFill>
                <a:schemeClr val="bg2"/>
              </a:solidFill>
              <a:ln w="3175">
                <a:solidFill>
                  <a:schemeClr val="lt1"/>
                </a:solidFill>
              </a:ln>
              <a:effectLst/>
            </c:spPr>
            <c:extLst>
              <c:ext xmlns:c16="http://schemas.microsoft.com/office/drawing/2014/chart" uri="{C3380CC4-5D6E-409C-BE32-E72D297353CC}">
                <c16:uniqueId val="{000000B3-3E6A-428E-BB6A-5830BA276AA9}"/>
              </c:ext>
            </c:extLst>
          </c:dPt>
          <c:dPt>
            <c:idx val="90"/>
            <c:bubble3D val="0"/>
            <c:spPr>
              <a:solidFill>
                <a:schemeClr val="bg2"/>
              </a:solidFill>
              <a:ln w="3175">
                <a:solidFill>
                  <a:schemeClr val="lt1"/>
                </a:solidFill>
              </a:ln>
              <a:effectLst/>
            </c:spPr>
            <c:extLst>
              <c:ext xmlns:c16="http://schemas.microsoft.com/office/drawing/2014/chart" uri="{C3380CC4-5D6E-409C-BE32-E72D297353CC}">
                <c16:uniqueId val="{000000B5-3E6A-428E-BB6A-5830BA276AA9}"/>
              </c:ext>
            </c:extLst>
          </c:dPt>
          <c:dPt>
            <c:idx val="91"/>
            <c:bubble3D val="0"/>
            <c:spPr>
              <a:solidFill>
                <a:schemeClr val="bg2"/>
              </a:solidFill>
              <a:ln w="3175">
                <a:solidFill>
                  <a:schemeClr val="lt1"/>
                </a:solidFill>
              </a:ln>
              <a:effectLst/>
            </c:spPr>
            <c:extLst>
              <c:ext xmlns:c16="http://schemas.microsoft.com/office/drawing/2014/chart" uri="{C3380CC4-5D6E-409C-BE32-E72D297353CC}">
                <c16:uniqueId val="{000000B7-3E6A-428E-BB6A-5830BA276AA9}"/>
              </c:ext>
            </c:extLst>
          </c:dPt>
          <c:dPt>
            <c:idx val="92"/>
            <c:bubble3D val="0"/>
            <c:spPr>
              <a:solidFill>
                <a:schemeClr val="bg2"/>
              </a:solidFill>
              <a:ln w="3175">
                <a:solidFill>
                  <a:schemeClr val="lt1"/>
                </a:solidFill>
              </a:ln>
              <a:effectLst/>
            </c:spPr>
            <c:extLst>
              <c:ext xmlns:c16="http://schemas.microsoft.com/office/drawing/2014/chart" uri="{C3380CC4-5D6E-409C-BE32-E72D297353CC}">
                <c16:uniqueId val="{000000B9-3E6A-428E-BB6A-5830BA276AA9}"/>
              </c:ext>
            </c:extLst>
          </c:dPt>
          <c:dPt>
            <c:idx val="93"/>
            <c:bubble3D val="0"/>
            <c:spPr>
              <a:solidFill>
                <a:schemeClr val="bg2"/>
              </a:solidFill>
              <a:ln w="3175">
                <a:solidFill>
                  <a:schemeClr val="lt1"/>
                </a:solidFill>
              </a:ln>
              <a:effectLst/>
            </c:spPr>
            <c:extLst>
              <c:ext xmlns:c16="http://schemas.microsoft.com/office/drawing/2014/chart" uri="{C3380CC4-5D6E-409C-BE32-E72D297353CC}">
                <c16:uniqueId val="{000000BB-3E6A-428E-BB6A-5830BA276AA9}"/>
              </c:ext>
            </c:extLst>
          </c:dPt>
          <c:dPt>
            <c:idx val="94"/>
            <c:bubble3D val="0"/>
            <c:spPr>
              <a:solidFill>
                <a:schemeClr val="bg2"/>
              </a:solidFill>
              <a:ln w="3175">
                <a:solidFill>
                  <a:schemeClr val="lt1"/>
                </a:solidFill>
              </a:ln>
              <a:effectLst/>
            </c:spPr>
            <c:extLst>
              <c:ext xmlns:c16="http://schemas.microsoft.com/office/drawing/2014/chart" uri="{C3380CC4-5D6E-409C-BE32-E72D297353CC}">
                <c16:uniqueId val="{000000BD-3E6A-428E-BB6A-5830BA276AA9}"/>
              </c:ext>
            </c:extLst>
          </c:dPt>
          <c:dPt>
            <c:idx val="95"/>
            <c:bubble3D val="0"/>
            <c:spPr>
              <a:solidFill>
                <a:schemeClr val="bg2"/>
              </a:solidFill>
              <a:ln w="3175">
                <a:solidFill>
                  <a:schemeClr val="lt1"/>
                </a:solidFill>
              </a:ln>
              <a:effectLst/>
            </c:spPr>
            <c:extLst>
              <c:ext xmlns:c16="http://schemas.microsoft.com/office/drawing/2014/chart" uri="{C3380CC4-5D6E-409C-BE32-E72D297353CC}">
                <c16:uniqueId val="{000000BF-3E6A-428E-BB6A-5830BA276AA9}"/>
              </c:ext>
            </c:extLst>
          </c:dPt>
          <c:dPt>
            <c:idx val="96"/>
            <c:bubble3D val="0"/>
            <c:spPr>
              <a:solidFill>
                <a:schemeClr val="bg2"/>
              </a:solidFill>
              <a:ln w="3175">
                <a:solidFill>
                  <a:schemeClr val="lt1"/>
                </a:solidFill>
              </a:ln>
              <a:effectLst/>
            </c:spPr>
            <c:extLst>
              <c:ext xmlns:c16="http://schemas.microsoft.com/office/drawing/2014/chart" uri="{C3380CC4-5D6E-409C-BE32-E72D297353CC}">
                <c16:uniqueId val="{000000C1-3E6A-428E-BB6A-5830BA276AA9}"/>
              </c:ext>
            </c:extLst>
          </c:dPt>
          <c:dPt>
            <c:idx val="97"/>
            <c:bubble3D val="0"/>
            <c:spPr>
              <a:solidFill>
                <a:schemeClr val="bg2"/>
              </a:solidFill>
              <a:ln w="3175">
                <a:solidFill>
                  <a:schemeClr val="lt1"/>
                </a:solidFill>
              </a:ln>
              <a:effectLst/>
            </c:spPr>
            <c:extLst>
              <c:ext xmlns:c16="http://schemas.microsoft.com/office/drawing/2014/chart" uri="{C3380CC4-5D6E-409C-BE32-E72D297353CC}">
                <c16:uniqueId val="{000000C3-3E6A-428E-BB6A-5830BA276AA9}"/>
              </c:ext>
            </c:extLst>
          </c:dPt>
          <c:dPt>
            <c:idx val="98"/>
            <c:bubble3D val="0"/>
            <c:spPr>
              <a:solidFill>
                <a:schemeClr val="bg2"/>
              </a:solidFill>
              <a:ln w="3175">
                <a:solidFill>
                  <a:schemeClr val="lt1"/>
                </a:solidFill>
              </a:ln>
              <a:effectLst/>
            </c:spPr>
            <c:extLst>
              <c:ext xmlns:c16="http://schemas.microsoft.com/office/drawing/2014/chart" uri="{C3380CC4-5D6E-409C-BE32-E72D297353CC}">
                <c16:uniqueId val="{000000C5-3E6A-428E-BB6A-5830BA276AA9}"/>
              </c:ext>
            </c:extLst>
          </c:dPt>
          <c:dPt>
            <c:idx val="99"/>
            <c:bubble3D val="0"/>
            <c:spPr>
              <a:solidFill>
                <a:schemeClr val="bg2"/>
              </a:solidFill>
              <a:ln w="3175">
                <a:solidFill>
                  <a:schemeClr val="lt1"/>
                </a:solidFill>
              </a:ln>
              <a:effectLst/>
            </c:spPr>
            <c:extLst>
              <c:ext xmlns:c16="http://schemas.microsoft.com/office/drawing/2014/chart" uri="{C3380CC4-5D6E-409C-BE32-E72D297353CC}">
                <c16:uniqueId val="{000000C7-3E6A-428E-BB6A-5830BA276AA9}"/>
              </c:ext>
            </c:extLst>
          </c:dPt>
          <c:dPt>
            <c:idx val="100"/>
            <c:bubble3D val="0"/>
            <c:spPr>
              <a:noFill/>
              <a:ln w="3175">
                <a:noFill/>
              </a:ln>
              <a:effectLst/>
            </c:spPr>
            <c:extLst>
              <c:ext xmlns:c16="http://schemas.microsoft.com/office/drawing/2014/chart" uri="{C3380CC4-5D6E-409C-BE32-E72D297353CC}">
                <c16:uniqueId val="{000000C9-3E6A-428E-BB6A-5830BA276AA9}"/>
              </c:ext>
            </c:extLst>
          </c:dPt>
          <c:val>
            <c:numRef>
              <c:f>Gauge!$N$2:$N$102</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100</c:v>
                </c:pt>
              </c:numCache>
            </c:numRef>
          </c:val>
          <c:extLst>
            <c:ext xmlns:c16="http://schemas.microsoft.com/office/drawing/2014/chart" uri="{C3380CC4-5D6E-409C-BE32-E72D297353CC}">
              <c16:uniqueId val="{000000CA-3E6A-428E-BB6A-5830BA276AA9}"/>
            </c:ext>
          </c:extLst>
        </c:ser>
        <c:dLbls>
          <c:showLegendKey val="0"/>
          <c:showVal val="0"/>
          <c:showCatName val="0"/>
          <c:showSerName val="0"/>
          <c:showPercent val="0"/>
          <c:showBubbleSize val="0"/>
          <c:showLeaderLines val="1"/>
        </c:dLbls>
        <c:firstSliceAng val="270"/>
        <c:holeSize val="61"/>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4DBF35"/>
            </a:solidFill>
            <a:ln w="3175"/>
          </c:spPr>
          <c:dPt>
            <c:idx val="0"/>
            <c:bubble3D val="0"/>
            <c:spPr>
              <a:solidFill>
                <a:srgbClr val="4DBF35"/>
              </a:solidFill>
              <a:ln w="3175">
                <a:solidFill>
                  <a:schemeClr val="lt1"/>
                </a:solidFill>
              </a:ln>
              <a:effectLst/>
            </c:spPr>
            <c:extLst>
              <c:ext xmlns:c16="http://schemas.microsoft.com/office/drawing/2014/chart" uri="{C3380CC4-5D6E-409C-BE32-E72D297353CC}">
                <c16:uniqueId val="{00000001-D998-435A-9F4D-4B3222C5B8A7}"/>
              </c:ext>
            </c:extLst>
          </c:dPt>
          <c:dPt>
            <c:idx val="1"/>
            <c:bubble3D val="0"/>
            <c:spPr>
              <a:solidFill>
                <a:srgbClr val="4DBF35"/>
              </a:solidFill>
              <a:ln w="3175">
                <a:solidFill>
                  <a:schemeClr val="lt1"/>
                </a:solidFill>
              </a:ln>
              <a:effectLst/>
            </c:spPr>
            <c:extLst>
              <c:ext xmlns:c16="http://schemas.microsoft.com/office/drawing/2014/chart" uri="{C3380CC4-5D6E-409C-BE32-E72D297353CC}">
                <c16:uniqueId val="{00000003-D998-435A-9F4D-4B3222C5B8A7}"/>
              </c:ext>
            </c:extLst>
          </c:dPt>
          <c:dPt>
            <c:idx val="2"/>
            <c:bubble3D val="0"/>
            <c:spPr>
              <a:solidFill>
                <a:srgbClr val="4DBF35"/>
              </a:solidFill>
              <a:ln w="3175">
                <a:solidFill>
                  <a:schemeClr val="lt1"/>
                </a:solidFill>
              </a:ln>
              <a:effectLst/>
            </c:spPr>
            <c:extLst>
              <c:ext xmlns:c16="http://schemas.microsoft.com/office/drawing/2014/chart" uri="{C3380CC4-5D6E-409C-BE32-E72D297353CC}">
                <c16:uniqueId val="{00000005-D998-435A-9F4D-4B3222C5B8A7}"/>
              </c:ext>
            </c:extLst>
          </c:dPt>
          <c:dPt>
            <c:idx val="3"/>
            <c:bubble3D val="0"/>
            <c:spPr>
              <a:solidFill>
                <a:srgbClr val="4DBF35"/>
              </a:solidFill>
              <a:ln w="3175">
                <a:solidFill>
                  <a:schemeClr val="lt1"/>
                </a:solidFill>
              </a:ln>
              <a:effectLst/>
            </c:spPr>
            <c:extLst>
              <c:ext xmlns:c16="http://schemas.microsoft.com/office/drawing/2014/chart" uri="{C3380CC4-5D6E-409C-BE32-E72D297353CC}">
                <c16:uniqueId val="{00000007-D998-435A-9F4D-4B3222C5B8A7}"/>
              </c:ext>
            </c:extLst>
          </c:dPt>
          <c:dPt>
            <c:idx val="4"/>
            <c:bubble3D val="0"/>
            <c:spPr>
              <a:solidFill>
                <a:srgbClr val="4DBF35"/>
              </a:solidFill>
              <a:ln w="3175">
                <a:solidFill>
                  <a:schemeClr val="lt1"/>
                </a:solidFill>
              </a:ln>
              <a:effectLst/>
            </c:spPr>
            <c:extLst>
              <c:ext xmlns:c16="http://schemas.microsoft.com/office/drawing/2014/chart" uri="{C3380CC4-5D6E-409C-BE32-E72D297353CC}">
                <c16:uniqueId val="{00000009-D998-435A-9F4D-4B3222C5B8A7}"/>
              </c:ext>
            </c:extLst>
          </c:dPt>
          <c:dPt>
            <c:idx val="5"/>
            <c:bubble3D val="0"/>
            <c:spPr>
              <a:solidFill>
                <a:srgbClr val="4DBF35"/>
              </a:solidFill>
              <a:ln w="3175">
                <a:solidFill>
                  <a:schemeClr val="lt1"/>
                </a:solidFill>
              </a:ln>
              <a:effectLst/>
            </c:spPr>
            <c:extLst>
              <c:ext xmlns:c16="http://schemas.microsoft.com/office/drawing/2014/chart" uri="{C3380CC4-5D6E-409C-BE32-E72D297353CC}">
                <c16:uniqueId val="{0000000B-D998-435A-9F4D-4B3222C5B8A7}"/>
              </c:ext>
            </c:extLst>
          </c:dPt>
          <c:dPt>
            <c:idx val="6"/>
            <c:bubble3D val="0"/>
            <c:spPr>
              <a:solidFill>
                <a:srgbClr val="4DBF35"/>
              </a:solidFill>
              <a:ln w="3175">
                <a:solidFill>
                  <a:schemeClr val="lt1"/>
                </a:solidFill>
              </a:ln>
              <a:effectLst/>
            </c:spPr>
            <c:extLst>
              <c:ext xmlns:c16="http://schemas.microsoft.com/office/drawing/2014/chart" uri="{C3380CC4-5D6E-409C-BE32-E72D297353CC}">
                <c16:uniqueId val="{0000000D-D998-435A-9F4D-4B3222C5B8A7}"/>
              </c:ext>
            </c:extLst>
          </c:dPt>
          <c:dPt>
            <c:idx val="7"/>
            <c:bubble3D val="0"/>
            <c:spPr>
              <a:solidFill>
                <a:srgbClr val="4DBF35"/>
              </a:solidFill>
              <a:ln w="3175">
                <a:solidFill>
                  <a:schemeClr val="lt1"/>
                </a:solidFill>
              </a:ln>
              <a:effectLst/>
            </c:spPr>
            <c:extLst>
              <c:ext xmlns:c16="http://schemas.microsoft.com/office/drawing/2014/chart" uri="{C3380CC4-5D6E-409C-BE32-E72D297353CC}">
                <c16:uniqueId val="{0000000F-D998-435A-9F4D-4B3222C5B8A7}"/>
              </c:ext>
            </c:extLst>
          </c:dPt>
          <c:dPt>
            <c:idx val="8"/>
            <c:bubble3D val="0"/>
            <c:spPr>
              <a:solidFill>
                <a:srgbClr val="4DBF35"/>
              </a:solidFill>
              <a:ln w="3175">
                <a:solidFill>
                  <a:schemeClr val="lt1"/>
                </a:solidFill>
              </a:ln>
              <a:effectLst/>
            </c:spPr>
            <c:extLst>
              <c:ext xmlns:c16="http://schemas.microsoft.com/office/drawing/2014/chart" uri="{C3380CC4-5D6E-409C-BE32-E72D297353CC}">
                <c16:uniqueId val="{00000011-D998-435A-9F4D-4B3222C5B8A7}"/>
              </c:ext>
            </c:extLst>
          </c:dPt>
          <c:dPt>
            <c:idx val="9"/>
            <c:bubble3D val="0"/>
            <c:spPr>
              <a:solidFill>
                <a:srgbClr val="4DBF35"/>
              </a:solidFill>
              <a:ln w="3175">
                <a:solidFill>
                  <a:schemeClr val="lt1"/>
                </a:solidFill>
              </a:ln>
              <a:effectLst/>
            </c:spPr>
            <c:extLst>
              <c:ext xmlns:c16="http://schemas.microsoft.com/office/drawing/2014/chart" uri="{C3380CC4-5D6E-409C-BE32-E72D297353CC}">
                <c16:uniqueId val="{00000013-D998-435A-9F4D-4B3222C5B8A7}"/>
              </c:ext>
            </c:extLst>
          </c:dPt>
          <c:dPt>
            <c:idx val="10"/>
            <c:bubble3D val="0"/>
            <c:spPr>
              <a:solidFill>
                <a:srgbClr val="4DBF35"/>
              </a:solidFill>
              <a:ln w="3175">
                <a:solidFill>
                  <a:schemeClr val="lt1"/>
                </a:solidFill>
              </a:ln>
              <a:effectLst/>
            </c:spPr>
            <c:extLst>
              <c:ext xmlns:c16="http://schemas.microsoft.com/office/drawing/2014/chart" uri="{C3380CC4-5D6E-409C-BE32-E72D297353CC}">
                <c16:uniqueId val="{00000015-D998-435A-9F4D-4B3222C5B8A7}"/>
              </c:ext>
            </c:extLst>
          </c:dPt>
          <c:dPt>
            <c:idx val="11"/>
            <c:bubble3D val="0"/>
            <c:spPr>
              <a:solidFill>
                <a:srgbClr val="4DBF35"/>
              </a:solidFill>
              <a:ln w="3175">
                <a:solidFill>
                  <a:schemeClr val="lt1"/>
                </a:solidFill>
              </a:ln>
              <a:effectLst/>
            </c:spPr>
            <c:extLst>
              <c:ext xmlns:c16="http://schemas.microsoft.com/office/drawing/2014/chart" uri="{C3380CC4-5D6E-409C-BE32-E72D297353CC}">
                <c16:uniqueId val="{00000017-D998-435A-9F4D-4B3222C5B8A7}"/>
              </c:ext>
            </c:extLst>
          </c:dPt>
          <c:dPt>
            <c:idx val="12"/>
            <c:bubble3D val="0"/>
            <c:spPr>
              <a:solidFill>
                <a:srgbClr val="4DBF35"/>
              </a:solidFill>
              <a:ln w="3175">
                <a:solidFill>
                  <a:schemeClr val="lt1"/>
                </a:solidFill>
              </a:ln>
              <a:effectLst/>
            </c:spPr>
            <c:extLst>
              <c:ext xmlns:c16="http://schemas.microsoft.com/office/drawing/2014/chart" uri="{C3380CC4-5D6E-409C-BE32-E72D297353CC}">
                <c16:uniqueId val="{00000019-D998-435A-9F4D-4B3222C5B8A7}"/>
              </c:ext>
            </c:extLst>
          </c:dPt>
          <c:dPt>
            <c:idx val="13"/>
            <c:bubble3D val="0"/>
            <c:spPr>
              <a:solidFill>
                <a:srgbClr val="4DBF35"/>
              </a:solidFill>
              <a:ln w="3175">
                <a:solidFill>
                  <a:schemeClr val="lt1"/>
                </a:solidFill>
              </a:ln>
              <a:effectLst/>
            </c:spPr>
            <c:extLst>
              <c:ext xmlns:c16="http://schemas.microsoft.com/office/drawing/2014/chart" uri="{C3380CC4-5D6E-409C-BE32-E72D297353CC}">
                <c16:uniqueId val="{0000001B-D998-435A-9F4D-4B3222C5B8A7}"/>
              </c:ext>
            </c:extLst>
          </c:dPt>
          <c:dPt>
            <c:idx val="14"/>
            <c:bubble3D val="0"/>
            <c:spPr>
              <a:solidFill>
                <a:srgbClr val="4DBF35"/>
              </a:solidFill>
              <a:ln w="3175">
                <a:solidFill>
                  <a:schemeClr val="lt1"/>
                </a:solidFill>
              </a:ln>
              <a:effectLst/>
            </c:spPr>
            <c:extLst>
              <c:ext xmlns:c16="http://schemas.microsoft.com/office/drawing/2014/chart" uri="{C3380CC4-5D6E-409C-BE32-E72D297353CC}">
                <c16:uniqueId val="{0000001D-D998-435A-9F4D-4B3222C5B8A7}"/>
              </c:ext>
            </c:extLst>
          </c:dPt>
          <c:dPt>
            <c:idx val="15"/>
            <c:bubble3D val="0"/>
            <c:spPr>
              <a:solidFill>
                <a:srgbClr val="4DBF35"/>
              </a:solidFill>
              <a:ln w="3175">
                <a:solidFill>
                  <a:schemeClr val="lt1"/>
                </a:solidFill>
              </a:ln>
              <a:effectLst/>
            </c:spPr>
            <c:extLst>
              <c:ext xmlns:c16="http://schemas.microsoft.com/office/drawing/2014/chart" uri="{C3380CC4-5D6E-409C-BE32-E72D297353CC}">
                <c16:uniqueId val="{0000001F-D998-435A-9F4D-4B3222C5B8A7}"/>
              </c:ext>
            </c:extLst>
          </c:dPt>
          <c:dPt>
            <c:idx val="16"/>
            <c:bubble3D val="0"/>
            <c:spPr>
              <a:solidFill>
                <a:srgbClr val="4DBF35"/>
              </a:solidFill>
              <a:ln w="3175">
                <a:solidFill>
                  <a:schemeClr val="lt1"/>
                </a:solidFill>
              </a:ln>
              <a:effectLst/>
            </c:spPr>
            <c:extLst>
              <c:ext xmlns:c16="http://schemas.microsoft.com/office/drawing/2014/chart" uri="{C3380CC4-5D6E-409C-BE32-E72D297353CC}">
                <c16:uniqueId val="{00000021-D998-435A-9F4D-4B3222C5B8A7}"/>
              </c:ext>
            </c:extLst>
          </c:dPt>
          <c:dPt>
            <c:idx val="17"/>
            <c:bubble3D val="0"/>
            <c:spPr>
              <a:solidFill>
                <a:srgbClr val="4DBF35"/>
              </a:solidFill>
              <a:ln w="3175">
                <a:solidFill>
                  <a:schemeClr val="lt1"/>
                </a:solidFill>
              </a:ln>
              <a:effectLst/>
            </c:spPr>
            <c:extLst>
              <c:ext xmlns:c16="http://schemas.microsoft.com/office/drawing/2014/chart" uri="{C3380CC4-5D6E-409C-BE32-E72D297353CC}">
                <c16:uniqueId val="{00000023-D998-435A-9F4D-4B3222C5B8A7}"/>
              </c:ext>
            </c:extLst>
          </c:dPt>
          <c:dPt>
            <c:idx val="18"/>
            <c:bubble3D val="0"/>
            <c:spPr>
              <a:solidFill>
                <a:srgbClr val="4DBF35"/>
              </a:solidFill>
              <a:ln w="3175">
                <a:solidFill>
                  <a:schemeClr val="lt1"/>
                </a:solidFill>
              </a:ln>
              <a:effectLst/>
            </c:spPr>
            <c:extLst>
              <c:ext xmlns:c16="http://schemas.microsoft.com/office/drawing/2014/chart" uri="{C3380CC4-5D6E-409C-BE32-E72D297353CC}">
                <c16:uniqueId val="{00000025-D998-435A-9F4D-4B3222C5B8A7}"/>
              </c:ext>
            </c:extLst>
          </c:dPt>
          <c:dPt>
            <c:idx val="19"/>
            <c:bubble3D val="0"/>
            <c:spPr>
              <a:solidFill>
                <a:srgbClr val="4DBF35"/>
              </a:solidFill>
              <a:ln w="3175">
                <a:solidFill>
                  <a:schemeClr val="lt1"/>
                </a:solidFill>
              </a:ln>
              <a:effectLst/>
            </c:spPr>
            <c:extLst>
              <c:ext xmlns:c16="http://schemas.microsoft.com/office/drawing/2014/chart" uri="{C3380CC4-5D6E-409C-BE32-E72D297353CC}">
                <c16:uniqueId val="{00000027-D998-435A-9F4D-4B3222C5B8A7}"/>
              </c:ext>
            </c:extLst>
          </c:dPt>
          <c:dPt>
            <c:idx val="20"/>
            <c:bubble3D val="0"/>
            <c:spPr>
              <a:solidFill>
                <a:srgbClr val="4DBF35"/>
              </a:solidFill>
              <a:ln w="3175">
                <a:solidFill>
                  <a:schemeClr val="lt1"/>
                </a:solidFill>
              </a:ln>
              <a:effectLst/>
            </c:spPr>
            <c:extLst>
              <c:ext xmlns:c16="http://schemas.microsoft.com/office/drawing/2014/chart" uri="{C3380CC4-5D6E-409C-BE32-E72D297353CC}">
                <c16:uniqueId val="{00000029-D998-435A-9F4D-4B3222C5B8A7}"/>
              </c:ext>
            </c:extLst>
          </c:dPt>
          <c:dPt>
            <c:idx val="21"/>
            <c:bubble3D val="0"/>
            <c:spPr>
              <a:solidFill>
                <a:srgbClr val="4DBF35"/>
              </a:solidFill>
              <a:ln w="3175">
                <a:solidFill>
                  <a:schemeClr val="lt1"/>
                </a:solidFill>
              </a:ln>
              <a:effectLst/>
            </c:spPr>
            <c:extLst>
              <c:ext xmlns:c16="http://schemas.microsoft.com/office/drawing/2014/chart" uri="{C3380CC4-5D6E-409C-BE32-E72D297353CC}">
                <c16:uniqueId val="{0000002B-D998-435A-9F4D-4B3222C5B8A7}"/>
              </c:ext>
            </c:extLst>
          </c:dPt>
          <c:dPt>
            <c:idx val="22"/>
            <c:bubble3D val="0"/>
            <c:spPr>
              <a:solidFill>
                <a:srgbClr val="4DBF35"/>
              </a:solidFill>
              <a:ln w="3175">
                <a:solidFill>
                  <a:schemeClr val="lt1"/>
                </a:solidFill>
              </a:ln>
              <a:effectLst/>
            </c:spPr>
            <c:extLst>
              <c:ext xmlns:c16="http://schemas.microsoft.com/office/drawing/2014/chart" uri="{C3380CC4-5D6E-409C-BE32-E72D297353CC}">
                <c16:uniqueId val="{0000002D-D998-435A-9F4D-4B3222C5B8A7}"/>
              </c:ext>
            </c:extLst>
          </c:dPt>
          <c:dPt>
            <c:idx val="23"/>
            <c:bubble3D val="0"/>
            <c:spPr>
              <a:solidFill>
                <a:srgbClr val="4DBF35"/>
              </a:solidFill>
              <a:ln w="3175">
                <a:solidFill>
                  <a:schemeClr val="lt1"/>
                </a:solidFill>
              </a:ln>
              <a:effectLst/>
            </c:spPr>
            <c:extLst>
              <c:ext xmlns:c16="http://schemas.microsoft.com/office/drawing/2014/chart" uri="{C3380CC4-5D6E-409C-BE32-E72D297353CC}">
                <c16:uniqueId val="{0000002F-D998-435A-9F4D-4B3222C5B8A7}"/>
              </c:ext>
            </c:extLst>
          </c:dPt>
          <c:dPt>
            <c:idx val="24"/>
            <c:bubble3D val="0"/>
            <c:spPr>
              <a:solidFill>
                <a:srgbClr val="4DBF35"/>
              </a:solidFill>
              <a:ln w="3175">
                <a:solidFill>
                  <a:schemeClr val="lt1"/>
                </a:solidFill>
              </a:ln>
              <a:effectLst/>
            </c:spPr>
            <c:extLst>
              <c:ext xmlns:c16="http://schemas.microsoft.com/office/drawing/2014/chart" uri="{C3380CC4-5D6E-409C-BE32-E72D297353CC}">
                <c16:uniqueId val="{00000031-D998-435A-9F4D-4B3222C5B8A7}"/>
              </c:ext>
            </c:extLst>
          </c:dPt>
          <c:dPt>
            <c:idx val="25"/>
            <c:bubble3D val="0"/>
            <c:spPr>
              <a:solidFill>
                <a:srgbClr val="4DBF35"/>
              </a:solidFill>
              <a:ln w="3175">
                <a:solidFill>
                  <a:schemeClr val="lt1"/>
                </a:solidFill>
              </a:ln>
              <a:effectLst/>
            </c:spPr>
            <c:extLst>
              <c:ext xmlns:c16="http://schemas.microsoft.com/office/drawing/2014/chart" uri="{C3380CC4-5D6E-409C-BE32-E72D297353CC}">
                <c16:uniqueId val="{00000033-D998-435A-9F4D-4B3222C5B8A7}"/>
              </c:ext>
            </c:extLst>
          </c:dPt>
          <c:dPt>
            <c:idx val="26"/>
            <c:bubble3D val="0"/>
            <c:spPr>
              <a:solidFill>
                <a:srgbClr val="4DBF35"/>
              </a:solidFill>
              <a:ln w="3175">
                <a:solidFill>
                  <a:schemeClr val="lt1"/>
                </a:solidFill>
              </a:ln>
              <a:effectLst/>
            </c:spPr>
            <c:extLst>
              <c:ext xmlns:c16="http://schemas.microsoft.com/office/drawing/2014/chart" uri="{C3380CC4-5D6E-409C-BE32-E72D297353CC}">
                <c16:uniqueId val="{00000035-D998-435A-9F4D-4B3222C5B8A7}"/>
              </c:ext>
            </c:extLst>
          </c:dPt>
          <c:dPt>
            <c:idx val="27"/>
            <c:bubble3D val="0"/>
            <c:spPr>
              <a:solidFill>
                <a:srgbClr val="4DBF35"/>
              </a:solidFill>
              <a:ln w="3175">
                <a:solidFill>
                  <a:schemeClr val="lt1"/>
                </a:solidFill>
              </a:ln>
              <a:effectLst/>
            </c:spPr>
            <c:extLst>
              <c:ext xmlns:c16="http://schemas.microsoft.com/office/drawing/2014/chart" uri="{C3380CC4-5D6E-409C-BE32-E72D297353CC}">
                <c16:uniqueId val="{00000037-D998-435A-9F4D-4B3222C5B8A7}"/>
              </c:ext>
            </c:extLst>
          </c:dPt>
          <c:dPt>
            <c:idx val="28"/>
            <c:bubble3D val="0"/>
            <c:spPr>
              <a:solidFill>
                <a:srgbClr val="4DBF35"/>
              </a:solidFill>
              <a:ln w="3175">
                <a:solidFill>
                  <a:schemeClr val="lt1"/>
                </a:solidFill>
              </a:ln>
              <a:effectLst/>
            </c:spPr>
            <c:extLst>
              <c:ext xmlns:c16="http://schemas.microsoft.com/office/drawing/2014/chart" uri="{C3380CC4-5D6E-409C-BE32-E72D297353CC}">
                <c16:uniqueId val="{00000039-D998-435A-9F4D-4B3222C5B8A7}"/>
              </c:ext>
            </c:extLst>
          </c:dPt>
          <c:dPt>
            <c:idx val="29"/>
            <c:bubble3D val="0"/>
            <c:spPr>
              <a:solidFill>
                <a:srgbClr val="4DBF35"/>
              </a:solidFill>
              <a:ln w="3175">
                <a:solidFill>
                  <a:schemeClr val="lt1"/>
                </a:solidFill>
              </a:ln>
              <a:effectLst/>
            </c:spPr>
            <c:extLst>
              <c:ext xmlns:c16="http://schemas.microsoft.com/office/drawing/2014/chart" uri="{C3380CC4-5D6E-409C-BE32-E72D297353CC}">
                <c16:uniqueId val="{0000003B-D998-435A-9F4D-4B3222C5B8A7}"/>
              </c:ext>
            </c:extLst>
          </c:dPt>
          <c:dPt>
            <c:idx val="30"/>
            <c:bubble3D val="0"/>
            <c:spPr>
              <a:solidFill>
                <a:srgbClr val="4DBF35"/>
              </a:solidFill>
              <a:ln w="3175">
                <a:solidFill>
                  <a:schemeClr val="lt1"/>
                </a:solidFill>
              </a:ln>
              <a:effectLst/>
            </c:spPr>
            <c:extLst>
              <c:ext xmlns:c16="http://schemas.microsoft.com/office/drawing/2014/chart" uri="{C3380CC4-5D6E-409C-BE32-E72D297353CC}">
                <c16:uniqueId val="{0000003D-D998-435A-9F4D-4B3222C5B8A7}"/>
              </c:ext>
            </c:extLst>
          </c:dPt>
          <c:dPt>
            <c:idx val="31"/>
            <c:bubble3D val="0"/>
            <c:spPr>
              <a:solidFill>
                <a:srgbClr val="4DBF35"/>
              </a:solidFill>
              <a:ln w="3175">
                <a:solidFill>
                  <a:schemeClr val="lt1"/>
                </a:solidFill>
              </a:ln>
              <a:effectLst/>
            </c:spPr>
            <c:extLst>
              <c:ext xmlns:c16="http://schemas.microsoft.com/office/drawing/2014/chart" uri="{C3380CC4-5D6E-409C-BE32-E72D297353CC}">
                <c16:uniqueId val="{0000003F-D998-435A-9F4D-4B3222C5B8A7}"/>
              </c:ext>
            </c:extLst>
          </c:dPt>
          <c:dPt>
            <c:idx val="32"/>
            <c:bubble3D val="0"/>
            <c:spPr>
              <a:solidFill>
                <a:srgbClr val="4DBF35"/>
              </a:solidFill>
              <a:ln w="3175">
                <a:solidFill>
                  <a:schemeClr val="lt1"/>
                </a:solidFill>
              </a:ln>
              <a:effectLst/>
            </c:spPr>
            <c:extLst>
              <c:ext xmlns:c16="http://schemas.microsoft.com/office/drawing/2014/chart" uri="{C3380CC4-5D6E-409C-BE32-E72D297353CC}">
                <c16:uniqueId val="{00000041-D998-435A-9F4D-4B3222C5B8A7}"/>
              </c:ext>
            </c:extLst>
          </c:dPt>
          <c:dPt>
            <c:idx val="33"/>
            <c:bubble3D val="0"/>
            <c:spPr>
              <a:solidFill>
                <a:srgbClr val="4DBF35"/>
              </a:solidFill>
              <a:ln w="3175">
                <a:solidFill>
                  <a:schemeClr val="lt1"/>
                </a:solidFill>
              </a:ln>
              <a:effectLst/>
            </c:spPr>
            <c:extLst>
              <c:ext xmlns:c16="http://schemas.microsoft.com/office/drawing/2014/chart" uri="{C3380CC4-5D6E-409C-BE32-E72D297353CC}">
                <c16:uniqueId val="{00000043-D998-435A-9F4D-4B3222C5B8A7}"/>
              </c:ext>
            </c:extLst>
          </c:dPt>
          <c:dPt>
            <c:idx val="34"/>
            <c:bubble3D val="0"/>
            <c:spPr>
              <a:solidFill>
                <a:srgbClr val="4DBF35"/>
              </a:solidFill>
              <a:ln w="3175">
                <a:solidFill>
                  <a:schemeClr val="lt1"/>
                </a:solidFill>
              </a:ln>
              <a:effectLst/>
            </c:spPr>
            <c:extLst>
              <c:ext xmlns:c16="http://schemas.microsoft.com/office/drawing/2014/chart" uri="{C3380CC4-5D6E-409C-BE32-E72D297353CC}">
                <c16:uniqueId val="{00000045-D998-435A-9F4D-4B3222C5B8A7}"/>
              </c:ext>
            </c:extLst>
          </c:dPt>
          <c:dPt>
            <c:idx val="35"/>
            <c:bubble3D val="0"/>
            <c:spPr>
              <a:solidFill>
                <a:srgbClr val="4DBF35"/>
              </a:solidFill>
              <a:ln w="3175">
                <a:solidFill>
                  <a:schemeClr val="lt1"/>
                </a:solidFill>
              </a:ln>
              <a:effectLst/>
            </c:spPr>
            <c:extLst>
              <c:ext xmlns:c16="http://schemas.microsoft.com/office/drawing/2014/chart" uri="{C3380CC4-5D6E-409C-BE32-E72D297353CC}">
                <c16:uniqueId val="{00000047-D998-435A-9F4D-4B3222C5B8A7}"/>
              </c:ext>
            </c:extLst>
          </c:dPt>
          <c:dPt>
            <c:idx val="36"/>
            <c:bubble3D val="0"/>
            <c:spPr>
              <a:solidFill>
                <a:srgbClr val="4DBF35"/>
              </a:solidFill>
              <a:ln w="3175">
                <a:solidFill>
                  <a:schemeClr val="lt1"/>
                </a:solidFill>
              </a:ln>
              <a:effectLst/>
            </c:spPr>
            <c:extLst>
              <c:ext xmlns:c16="http://schemas.microsoft.com/office/drawing/2014/chart" uri="{C3380CC4-5D6E-409C-BE32-E72D297353CC}">
                <c16:uniqueId val="{00000049-D998-435A-9F4D-4B3222C5B8A7}"/>
              </c:ext>
            </c:extLst>
          </c:dPt>
          <c:dPt>
            <c:idx val="37"/>
            <c:bubble3D val="0"/>
            <c:spPr>
              <a:solidFill>
                <a:srgbClr val="4DBF35"/>
              </a:solidFill>
              <a:ln w="3175">
                <a:solidFill>
                  <a:schemeClr val="lt1"/>
                </a:solidFill>
              </a:ln>
              <a:effectLst/>
            </c:spPr>
            <c:extLst>
              <c:ext xmlns:c16="http://schemas.microsoft.com/office/drawing/2014/chart" uri="{C3380CC4-5D6E-409C-BE32-E72D297353CC}">
                <c16:uniqueId val="{0000004B-D998-435A-9F4D-4B3222C5B8A7}"/>
              </c:ext>
            </c:extLst>
          </c:dPt>
          <c:dPt>
            <c:idx val="38"/>
            <c:bubble3D val="0"/>
            <c:spPr>
              <a:solidFill>
                <a:srgbClr val="4DBF35"/>
              </a:solidFill>
              <a:ln w="3175">
                <a:solidFill>
                  <a:schemeClr val="lt1"/>
                </a:solidFill>
              </a:ln>
              <a:effectLst/>
            </c:spPr>
            <c:extLst>
              <c:ext xmlns:c16="http://schemas.microsoft.com/office/drawing/2014/chart" uri="{C3380CC4-5D6E-409C-BE32-E72D297353CC}">
                <c16:uniqueId val="{0000004D-D998-435A-9F4D-4B3222C5B8A7}"/>
              </c:ext>
            </c:extLst>
          </c:dPt>
          <c:dPt>
            <c:idx val="39"/>
            <c:bubble3D val="0"/>
            <c:spPr>
              <a:solidFill>
                <a:srgbClr val="4DBF35"/>
              </a:solidFill>
              <a:ln w="3175">
                <a:solidFill>
                  <a:schemeClr val="lt1"/>
                </a:solidFill>
              </a:ln>
              <a:effectLst/>
            </c:spPr>
            <c:extLst>
              <c:ext xmlns:c16="http://schemas.microsoft.com/office/drawing/2014/chart" uri="{C3380CC4-5D6E-409C-BE32-E72D297353CC}">
                <c16:uniqueId val="{0000004F-D998-435A-9F4D-4B3222C5B8A7}"/>
              </c:ext>
            </c:extLst>
          </c:dPt>
          <c:dPt>
            <c:idx val="40"/>
            <c:bubble3D val="0"/>
            <c:spPr>
              <a:solidFill>
                <a:srgbClr val="4DBF35"/>
              </a:solidFill>
              <a:ln w="3175">
                <a:solidFill>
                  <a:schemeClr val="lt1"/>
                </a:solidFill>
              </a:ln>
              <a:effectLst/>
            </c:spPr>
            <c:extLst>
              <c:ext xmlns:c16="http://schemas.microsoft.com/office/drawing/2014/chart" uri="{C3380CC4-5D6E-409C-BE32-E72D297353CC}">
                <c16:uniqueId val="{00000051-D998-435A-9F4D-4B3222C5B8A7}"/>
              </c:ext>
            </c:extLst>
          </c:dPt>
          <c:dPt>
            <c:idx val="41"/>
            <c:bubble3D val="0"/>
            <c:spPr>
              <a:solidFill>
                <a:srgbClr val="4DBF35"/>
              </a:solidFill>
              <a:ln w="3175">
                <a:solidFill>
                  <a:schemeClr val="lt1"/>
                </a:solidFill>
              </a:ln>
              <a:effectLst/>
            </c:spPr>
            <c:extLst>
              <c:ext xmlns:c16="http://schemas.microsoft.com/office/drawing/2014/chart" uri="{C3380CC4-5D6E-409C-BE32-E72D297353CC}">
                <c16:uniqueId val="{00000053-D998-435A-9F4D-4B3222C5B8A7}"/>
              </c:ext>
            </c:extLst>
          </c:dPt>
          <c:dPt>
            <c:idx val="42"/>
            <c:bubble3D val="0"/>
            <c:spPr>
              <a:solidFill>
                <a:srgbClr val="4DBF35"/>
              </a:solidFill>
              <a:ln w="3175">
                <a:solidFill>
                  <a:schemeClr val="lt1"/>
                </a:solidFill>
              </a:ln>
              <a:effectLst/>
            </c:spPr>
            <c:extLst>
              <c:ext xmlns:c16="http://schemas.microsoft.com/office/drawing/2014/chart" uri="{C3380CC4-5D6E-409C-BE32-E72D297353CC}">
                <c16:uniqueId val="{00000055-D998-435A-9F4D-4B3222C5B8A7}"/>
              </c:ext>
            </c:extLst>
          </c:dPt>
          <c:dPt>
            <c:idx val="43"/>
            <c:bubble3D val="0"/>
            <c:spPr>
              <a:solidFill>
                <a:srgbClr val="4DBF35"/>
              </a:solidFill>
              <a:ln w="3175">
                <a:solidFill>
                  <a:schemeClr val="lt1"/>
                </a:solidFill>
              </a:ln>
              <a:effectLst/>
            </c:spPr>
            <c:extLst>
              <c:ext xmlns:c16="http://schemas.microsoft.com/office/drawing/2014/chart" uri="{C3380CC4-5D6E-409C-BE32-E72D297353CC}">
                <c16:uniqueId val="{00000057-D998-435A-9F4D-4B3222C5B8A7}"/>
              </c:ext>
            </c:extLst>
          </c:dPt>
          <c:dPt>
            <c:idx val="44"/>
            <c:bubble3D val="0"/>
            <c:spPr>
              <a:solidFill>
                <a:srgbClr val="4DBF35"/>
              </a:solidFill>
              <a:ln w="3175">
                <a:solidFill>
                  <a:schemeClr val="lt1"/>
                </a:solidFill>
              </a:ln>
              <a:effectLst/>
            </c:spPr>
            <c:extLst>
              <c:ext xmlns:c16="http://schemas.microsoft.com/office/drawing/2014/chart" uri="{C3380CC4-5D6E-409C-BE32-E72D297353CC}">
                <c16:uniqueId val="{00000059-D998-435A-9F4D-4B3222C5B8A7}"/>
              </c:ext>
            </c:extLst>
          </c:dPt>
          <c:dPt>
            <c:idx val="45"/>
            <c:bubble3D val="0"/>
            <c:spPr>
              <a:solidFill>
                <a:srgbClr val="4DBF35"/>
              </a:solidFill>
              <a:ln w="3175">
                <a:solidFill>
                  <a:schemeClr val="lt1"/>
                </a:solidFill>
              </a:ln>
              <a:effectLst/>
            </c:spPr>
            <c:extLst>
              <c:ext xmlns:c16="http://schemas.microsoft.com/office/drawing/2014/chart" uri="{C3380CC4-5D6E-409C-BE32-E72D297353CC}">
                <c16:uniqueId val="{0000005B-D998-435A-9F4D-4B3222C5B8A7}"/>
              </c:ext>
            </c:extLst>
          </c:dPt>
          <c:dPt>
            <c:idx val="46"/>
            <c:bubble3D val="0"/>
            <c:spPr>
              <a:solidFill>
                <a:srgbClr val="4DBF35"/>
              </a:solidFill>
              <a:ln w="3175">
                <a:solidFill>
                  <a:schemeClr val="lt1"/>
                </a:solidFill>
              </a:ln>
              <a:effectLst/>
            </c:spPr>
            <c:extLst>
              <c:ext xmlns:c16="http://schemas.microsoft.com/office/drawing/2014/chart" uri="{C3380CC4-5D6E-409C-BE32-E72D297353CC}">
                <c16:uniqueId val="{0000005D-D998-435A-9F4D-4B3222C5B8A7}"/>
              </c:ext>
            </c:extLst>
          </c:dPt>
          <c:dPt>
            <c:idx val="47"/>
            <c:bubble3D val="0"/>
            <c:spPr>
              <a:solidFill>
                <a:srgbClr val="4DBF35"/>
              </a:solidFill>
              <a:ln w="3175">
                <a:solidFill>
                  <a:schemeClr val="lt1"/>
                </a:solidFill>
              </a:ln>
              <a:effectLst/>
            </c:spPr>
            <c:extLst>
              <c:ext xmlns:c16="http://schemas.microsoft.com/office/drawing/2014/chart" uri="{C3380CC4-5D6E-409C-BE32-E72D297353CC}">
                <c16:uniqueId val="{0000005F-D998-435A-9F4D-4B3222C5B8A7}"/>
              </c:ext>
            </c:extLst>
          </c:dPt>
          <c:dPt>
            <c:idx val="48"/>
            <c:bubble3D val="0"/>
            <c:spPr>
              <a:solidFill>
                <a:srgbClr val="4DBF35"/>
              </a:solidFill>
              <a:ln w="3175">
                <a:solidFill>
                  <a:schemeClr val="lt1"/>
                </a:solidFill>
              </a:ln>
              <a:effectLst/>
            </c:spPr>
            <c:extLst>
              <c:ext xmlns:c16="http://schemas.microsoft.com/office/drawing/2014/chart" uri="{C3380CC4-5D6E-409C-BE32-E72D297353CC}">
                <c16:uniqueId val="{00000061-D998-435A-9F4D-4B3222C5B8A7}"/>
              </c:ext>
            </c:extLst>
          </c:dPt>
          <c:dPt>
            <c:idx val="49"/>
            <c:bubble3D val="0"/>
            <c:spPr>
              <a:solidFill>
                <a:srgbClr val="4DBF35"/>
              </a:solidFill>
              <a:ln w="3175">
                <a:solidFill>
                  <a:schemeClr val="lt1"/>
                </a:solidFill>
              </a:ln>
              <a:effectLst/>
            </c:spPr>
            <c:extLst>
              <c:ext xmlns:c16="http://schemas.microsoft.com/office/drawing/2014/chart" uri="{C3380CC4-5D6E-409C-BE32-E72D297353CC}">
                <c16:uniqueId val="{00000063-D998-435A-9F4D-4B3222C5B8A7}"/>
              </c:ext>
            </c:extLst>
          </c:dPt>
          <c:dPt>
            <c:idx val="50"/>
            <c:bubble3D val="0"/>
            <c:spPr>
              <a:solidFill>
                <a:srgbClr val="4DBF35"/>
              </a:solidFill>
              <a:ln w="3175">
                <a:solidFill>
                  <a:schemeClr val="lt1"/>
                </a:solidFill>
              </a:ln>
              <a:effectLst/>
            </c:spPr>
            <c:extLst>
              <c:ext xmlns:c16="http://schemas.microsoft.com/office/drawing/2014/chart" uri="{C3380CC4-5D6E-409C-BE32-E72D297353CC}">
                <c16:uniqueId val="{00000065-D998-435A-9F4D-4B3222C5B8A7}"/>
              </c:ext>
            </c:extLst>
          </c:dPt>
          <c:dPt>
            <c:idx val="51"/>
            <c:bubble3D val="0"/>
            <c:spPr>
              <a:solidFill>
                <a:srgbClr val="4DBF35"/>
              </a:solidFill>
              <a:ln w="3175">
                <a:solidFill>
                  <a:schemeClr val="lt1"/>
                </a:solidFill>
              </a:ln>
              <a:effectLst/>
            </c:spPr>
            <c:extLst>
              <c:ext xmlns:c16="http://schemas.microsoft.com/office/drawing/2014/chart" uri="{C3380CC4-5D6E-409C-BE32-E72D297353CC}">
                <c16:uniqueId val="{00000067-D998-435A-9F4D-4B3222C5B8A7}"/>
              </c:ext>
            </c:extLst>
          </c:dPt>
          <c:dPt>
            <c:idx val="52"/>
            <c:bubble3D val="0"/>
            <c:spPr>
              <a:solidFill>
                <a:srgbClr val="4DBF35"/>
              </a:solidFill>
              <a:ln w="3175">
                <a:solidFill>
                  <a:schemeClr val="lt1"/>
                </a:solidFill>
              </a:ln>
              <a:effectLst/>
            </c:spPr>
            <c:extLst>
              <c:ext xmlns:c16="http://schemas.microsoft.com/office/drawing/2014/chart" uri="{C3380CC4-5D6E-409C-BE32-E72D297353CC}">
                <c16:uniqueId val="{00000069-D998-435A-9F4D-4B3222C5B8A7}"/>
              </c:ext>
            </c:extLst>
          </c:dPt>
          <c:dPt>
            <c:idx val="53"/>
            <c:bubble3D val="0"/>
            <c:spPr>
              <a:solidFill>
                <a:srgbClr val="4DBF35"/>
              </a:solidFill>
              <a:ln w="3175">
                <a:solidFill>
                  <a:schemeClr val="lt1"/>
                </a:solidFill>
              </a:ln>
              <a:effectLst/>
            </c:spPr>
            <c:extLst>
              <c:ext xmlns:c16="http://schemas.microsoft.com/office/drawing/2014/chart" uri="{C3380CC4-5D6E-409C-BE32-E72D297353CC}">
                <c16:uniqueId val="{0000006B-D998-435A-9F4D-4B3222C5B8A7}"/>
              </c:ext>
            </c:extLst>
          </c:dPt>
          <c:dPt>
            <c:idx val="54"/>
            <c:bubble3D val="0"/>
            <c:spPr>
              <a:solidFill>
                <a:srgbClr val="4DBF35"/>
              </a:solidFill>
              <a:ln w="3175">
                <a:solidFill>
                  <a:schemeClr val="lt1"/>
                </a:solidFill>
              </a:ln>
              <a:effectLst/>
            </c:spPr>
            <c:extLst>
              <c:ext xmlns:c16="http://schemas.microsoft.com/office/drawing/2014/chart" uri="{C3380CC4-5D6E-409C-BE32-E72D297353CC}">
                <c16:uniqueId val="{0000006D-D998-435A-9F4D-4B3222C5B8A7}"/>
              </c:ext>
            </c:extLst>
          </c:dPt>
          <c:dPt>
            <c:idx val="55"/>
            <c:bubble3D val="0"/>
            <c:spPr>
              <a:solidFill>
                <a:srgbClr val="4DBF35"/>
              </a:solidFill>
              <a:ln w="3175">
                <a:solidFill>
                  <a:schemeClr val="lt1"/>
                </a:solidFill>
              </a:ln>
              <a:effectLst/>
            </c:spPr>
            <c:extLst>
              <c:ext xmlns:c16="http://schemas.microsoft.com/office/drawing/2014/chart" uri="{C3380CC4-5D6E-409C-BE32-E72D297353CC}">
                <c16:uniqueId val="{0000006F-D998-435A-9F4D-4B3222C5B8A7}"/>
              </c:ext>
            </c:extLst>
          </c:dPt>
          <c:dPt>
            <c:idx val="56"/>
            <c:bubble3D val="0"/>
            <c:spPr>
              <a:solidFill>
                <a:srgbClr val="4DBF35"/>
              </a:solidFill>
              <a:ln w="3175">
                <a:solidFill>
                  <a:schemeClr val="lt1"/>
                </a:solidFill>
              </a:ln>
              <a:effectLst/>
            </c:spPr>
            <c:extLst>
              <c:ext xmlns:c16="http://schemas.microsoft.com/office/drawing/2014/chart" uri="{C3380CC4-5D6E-409C-BE32-E72D297353CC}">
                <c16:uniqueId val="{00000071-D998-435A-9F4D-4B3222C5B8A7}"/>
              </c:ext>
            </c:extLst>
          </c:dPt>
          <c:dPt>
            <c:idx val="57"/>
            <c:bubble3D val="0"/>
            <c:spPr>
              <a:solidFill>
                <a:srgbClr val="4DBF35"/>
              </a:solidFill>
              <a:ln w="3175">
                <a:solidFill>
                  <a:schemeClr val="lt1"/>
                </a:solidFill>
              </a:ln>
              <a:effectLst/>
            </c:spPr>
            <c:extLst>
              <c:ext xmlns:c16="http://schemas.microsoft.com/office/drawing/2014/chart" uri="{C3380CC4-5D6E-409C-BE32-E72D297353CC}">
                <c16:uniqueId val="{00000073-D998-435A-9F4D-4B3222C5B8A7}"/>
              </c:ext>
            </c:extLst>
          </c:dPt>
          <c:dPt>
            <c:idx val="58"/>
            <c:bubble3D val="0"/>
            <c:spPr>
              <a:solidFill>
                <a:srgbClr val="4DBF35"/>
              </a:solidFill>
              <a:ln w="3175">
                <a:solidFill>
                  <a:schemeClr val="lt1"/>
                </a:solidFill>
              </a:ln>
              <a:effectLst/>
            </c:spPr>
            <c:extLst>
              <c:ext xmlns:c16="http://schemas.microsoft.com/office/drawing/2014/chart" uri="{C3380CC4-5D6E-409C-BE32-E72D297353CC}">
                <c16:uniqueId val="{00000075-D998-435A-9F4D-4B3222C5B8A7}"/>
              </c:ext>
            </c:extLst>
          </c:dPt>
          <c:dPt>
            <c:idx val="59"/>
            <c:bubble3D val="0"/>
            <c:spPr>
              <a:solidFill>
                <a:srgbClr val="4DBF35"/>
              </a:solidFill>
              <a:ln w="3175">
                <a:solidFill>
                  <a:schemeClr val="lt1"/>
                </a:solidFill>
              </a:ln>
              <a:effectLst/>
            </c:spPr>
            <c:extLst>
              <c:ext xmlns:c16="http://schemas.microsoft.com/office/drawing/2014/chart" uri="{C3380CC4-5D6E-409C-BE32-E72D297353CC}">
                <c16:uniqueId val="{00000077-D998-435A-9F4D-4B3222C5B8A7}"/>
              </c:ext>
            </c:extLst>
          </c:dPt>
          <c:dPt>
            <c:idx val="60"/>
            <c:bubble3D val="0"/>
            <c:spPr>
              <a:solidFill>
                <a:srgbClr val="4DBF35"/>
              </a:solidFill>
              <a:ln w="3175">
                <a:solidFill>
                  <a:schemeClr val="lt1"/>
                </a:solidFill>
              </a:ln>
              <a:effectLst/>
            </c:spPr>
            <c:extLst>
              <c:ext xmlns:c16="http://schemas.microsoft.com/office/drawing/2014/chart" uri="{C3380CC4-5D6E-409C-BE32-E72D297353CC}">
                <c16:uniqueId val="{00000079-D998-435A-9F4D-4B3222C5B8A7}"/>
              </c:ext>
            </c:extLst>
          </c:dPt>
          <c:dPt>
            <c:idx val="61"/>
            <c:bubble3D val="0"/>
            <c:spPr>
              <a:solidFill>
                <a:srgbClr val="4DBF35"/>
              </a:solidFill>
              <a:ln w="3175">
                <a:solidFill>
                  <a:schemeClr val="lt1"/>
                </a:solidFill>
              </a:ln>
              <a:effectLst/>
            </c:spPr>
            <c:extLst>
              <c:ext xmlns:c16="http://schemas.microsoft.com/office/drawing/2014/chart" uri="{C3380CC4-5D6E-409C-BE32-E72D297353CC}">
                <c16:uniqueId val="{0000007B-D998-435A-9F4D-4B3222C5B8A7}"/>
              </c:ext>
            </c:extLst>
          </c:dPt>
          <c:dPt>
            <c:idx val="62"/>
            <c:bubble3D val="0"/>
            <c:spPr>
              <a:solidFill>
                <a:srgbClr val="4DBF35"/>
              </a:solidFill>
              <a:ln w="3175">
                <a:solidFill>
                  <a:schemeClr val="lt1"/>
                </a:solidFill>
              </a:ln>
              <a:effectLst/>
            </c:spPr>
            <c:extLst>
              <c:ext xmlns:c16="http://schemas.microsoft.com/office/drawing/2014/chart" uri="{C3380CC4-5D6E-409C-BE32-E72D297353CC}">
                <c16:uniqueId val="{0000007D-D998-435A-9F4D-4B3222C5B8A7}"/>
              </c:ext>
            </c:extLst>
          </c:dPt>
          <c:dPt>
            <c:idx val="63"/>
            <c:bubble3D val="0"/>
            <c:spPr>
              <a:solidFill>
                <a:srgbClr val="4DBF35"/>
              </a:solidFill>
              <a:ln w="3175">
                <a:solidFill>
                  <a:schemeClr val="lt1"/>
                </a:solidFill>
              </a:ln>
              <a:effectLst/>
            </c:spPr>
            <c:extLst>
              <c:ext xmlns:c16="http://schemas.microsoft.com/office/drawing/2014/chart" uri="{C3380CC4-5D6E-409C-BE32-E72D297353CC}">
                <c16:uniqueId val="{0000007F-D998-435A-9F4D-4B3222C5B8A7}"/>
              </c:ext>
            </c:extLst>
          </c:dPt>
          <c:dPt>
            <c:idx val="64"/>
            <c:bubble3D val="0"/>
            <c:spPr>
              <a:solidFill>
                <a:srgbClr val="4DBF35"/>
              </a:solidFill>
              <a:ln w="3175">
                <a:solidFill>
                  <a:schemeClr val="lt1"/>
                </a:solidFill>
              </a:ln>
              <a:effectLst/>
            </c:spPr>
            <c:extLst>
              <c:ext xmlns:c16="http://schemas.microsoft.com/office/drawing/2014/chart" uri="{C3380CC4-5D6E-409C-BE32-E72D297353CC}">
                <c16:uniqueId val="{00000081-D998-435A-9F4D-4B3222C5B8A7}"/>
              </c:ext>
            </c:extLst>
          </c:dPt>
          <c:dPt>
            <c:idx val="65"/>
            <c:bubble3D val="0"/>
            <c:spPr>
              <a:solidFill>
                <a:srgbClr val="4DBF35"/>
              </a:solidFill>
              <a:ln w="3175">
                <a:solidFill>
                  <a:schemeClr val="lt1"/>
                </a:solidFill>
              </a:ln>
              <a:effectLst/>
            </c:spPr>
            <c:extLst>
              <c:ext xmlns:c16="http://schemas.microsoft.com/office/drawing/2014/chart" uri="{C3380CC4-5D6E-409C-BE32-E72D297353CC}">
                <c16:uniqueId val="{00000083-D998-435A-9F4D-4B3222C5B8A7}"/>
              </c:ext>
            </c:extLst>
          </c:dPt>
          <c:dPt>
            <c:idx val="66"/>
            <c:bubble3D val="0"/>
            <c:spPr>
              <a:solidFill>
                <a:srgbClr val="4DBF35"/>
              </a:solidFill>
              <a:ln w="3175">
                <a:solidFill>
                  <a:schemeClr val="lt1"/>
                </a:solidFill>
              </a:ln>
              <a:effectLst/>
            </c:spPr>
            <c:extLst>
              <c:ext xmlns:c16="http://schemas.microsoft.com/office/drawing/2014/chart" uri="{C3380CC4-5D6E-409C-BE32-E72D297353CC}">
                <c16:uniqueId val="{00000085-D998-435A-9F4D-4B3222C5B8A7}"/>
              </c:ext>
            </c:extLst>
          </c:dPt>
          <c:dPt>
            <c:idx val="67"/>
            <c:bubble3D val="0"/>
            <c:spPr>
              <a:solidFill>
                <a:srgbClr val="4DBF35"/>
              </a:solidFill>
              <a:ln w="3175">
                <a:solidFill>
                  <a:schemeClr val="lt1"/>
                </a:solidFill>
              </a:ln>
              <a:effectLst/>
            </c:spPr>
            <c:extLst>
              <c:ext xmlns:c16="http://schemas.microsoft.com/office/drawing/2014/chart" uri="{C3380CC4-5D6E-409C-BE32-E72D297353CC}">
                <c16:uniqueId val="{00000087-D998-435A-9F4D-4B3222C5B8A7}"/>
              </c:ext>
            </c:extLst>
          </c:dPt>
          <c:dPt>
            <c:idx val="68"/>
            <c:bubble3D val="0"/>
            <c:spPr>
              <a:solidFill>
                <a:srgbClr val="4DBF35"/>
              </a:solidFill>
              <a:ln w="3175">
                <a:solidFill>
                  <a:schemeClr val="lt1"/>
                </a:solidFill>
              </a:ln>
              <a:effectLst/>
            </c:spPr>
            <c:extLst>
              <c:ext xmlns:c16="http://schemas.microsoft.com/office/drawing/2014/chart" uri="{C3380CC4-5D6E-409C-BE32-E72D297353CC}">
                <c16:uniqueId val="{00000089-D998-435A-9F4D-4B3222C5B8A7}"/>
              </c:ext>
            </c:extLst>
          </c:dPt>
          <c:dPt>
            <c:idx val="69"/>
            <c:bubble3D val="0"/>
            <c:spPr>
              <a:solidFill>
                <a:srgbClr val="4DBF35"/>
              </a:solidFill>
              <a:ln w="3175">
                <a:solidFill>
                  <a:schemeClr val="lt1"/>
                </a:solidFill>
              </a:ln>
              <a:effectLst/>
            </c:spPr>
            <c:extLst>
              <c:ext xmlns:c16="http://schemas.microsoft.com/office/drawing/2014/chart" uri="{C3380CC4-5D6E-409C-BE32-E72D297353CC}">
                <c16:uniqueId val="{0000008B-D998-435A-9F4D-4B3222C5B8A7}"/>
              </c:ext>
            </c:extLst>
          </c:dPt>
          <c:dPt>
            <c:idx val="70"/>
            <c:bubble3D val="0"/>
            <c:spPr>
              <a:solidFill>
                <a:srgbClr val="4DBF35"/>
              </a:solidFill>
              <a:ln w="3175">
                <a:solidFill>
                  <a:schemeClr val="lt1"/>
                </a:solidFill>
              </a:ln>
              <a:effectLst/>
            </c:spPr>
            <c:extLst>
              <c:ext xmlns:c16="http://schemas.microsoft.com/office/drawing/2014/chart" uri="{C3380CC4-5D6E-409C-BE32-E72D297353CC}">
                <c16:uniqueId val="{0000008D-D998-435A-9F4D-4B3222C5B8A7}"/>
              </c:ext>
            </c:extLst>
          </c:dPt>
          <c:dPt>
            <c:idx val="71"/>
            <c:bubble3D val="0"/>
            <c:spPr>
              <a:solidFill>
                <a:srgbClr val="4DBF35"/>
              </a:solidFill>
              <a:ln w="3175">
                <a:solidFill>
                  <a:schemeClr val="lt1"/>
                </a:solidFill>
              </a:ln>
              <a:effectLst/>
            </c:spPr>
            <c:extLst>
              <c:ext xmlns:c16="http://schemas.microsoft.com/office/drawing/2014/chart" uri="{C3380CC4-5D6E-409C-BE32-E72D297353CC}">
                <c16:uniqueId val="{0000008F-D998-435A-9F4D-4B3222C5B8A7}"/>
              </c:ext>
            </c:extLst>
          </c:dPt>
          <c:dPt>
            <c:idx val="72"/>
            <c:bubble3D val="0"/>
            <c:spPr>
              <a:solidFill>
                <a:srgbClr val="4DBF35"/>
              </a:solidFill>
              <a:ln w="3175">
                <a:solidFill>
                  <a:schemeClr val="lt1"/>
                </a:solidFill>
              </a:ln>
              <a:effectLst/>
            </c:spPr>
            <c:extLst>
              <c:ext xmlns:c16="http://schemas.microsoft.com/office/drawing/2014/chart" uri="{C3380CC4-5D6E-409C-BE32-E72D297353CC}">
                <c16:uniqueId val="{00000091-D998-435A-9F4D-4B3222C5B8A7}"/>
              </c:ext>
            </c:extLst>
          </c:dPt>
          <c:dPt>
            <c:idx val="73"/>
            <c:bubble3D val="0"/>
            <c:spPr>
              <a:solidFill>
                <a:srgbClr val="4DBF35"/>
              </a:solidFill>
              <a:ln w="3175">
                <a:solidFill>
                  <a:schemeClr val="lt1"/>
                </a:solidFill>
              </a:ln>
              <a:effectLst/>
            </c:spPr>
            <c:extLst>
              <c:ext xmlns:c16="http://schemas.microsoft.com/office/drawing/2014/chart" uri="{C3380CC4-5D6E-409C-BE32-E72D297353CC}">
                <c16:uniqueId val="{00000093-D998-435A-9F4D-4B3222C5B8A7}"/>
              </c:ext>
            </c:extLst>
          </c:dPt>
          <c:dPt>
            <c:idx val="74"/>
            <c:bubble3D val="0"/>
            <c:spPr>
              <a:solidFill>
                <a:srgbClr val="4DBF35"/>
              </a:solidFill>
              <a:ln w="3175">
                <a:solidFill>
                  <a:schemeClr val="lt1"/>
                </a:solidFill>
              </a:ln>
              <a:effectLst/>
            </c:spPr>
            <c:extLst>
              <c:ext xmlns:c16="http://schemas.microsoft.com/office/drawing/2014/chart" uri="{C3380CC4-5D6E-409C-BE32-E72D297353CC}">
                <c16:uniqueId val="{00000095-D998-435A-9F4D-4B3222C5B8A7}"/>
              </c:ext>
            </c:extLst>
          </c:dPt>
          <c:dPt>
            <c:idx val="75"/>
            <c:bubble3D val="0"/>
            <c:spPr>
              <a:solidFill>
                <a:srgbClr val="4DBF35"/>
              </a:solidFill>
              <a:ln w="3175">
                <a:solidFill>
                  <a:schemeClr val="lt1"/>
                </a:solidFill>
              </a:ln>
              <a:effectLst/>
            </c:spPr>
            <c:extLst>
              <c:ext xmlns:c16="http://schemas.microsoft.com/office/drawing/2014/chart" uri="{C3380CC4-5D6E-409C-BE32-E72D297353CC}">
                <c16:uniqueId val="{00000097-D998-435A-9F4D-4B3222C5B8A7}"/>
              </c:ext>
            </c:extLst>
          </c:dPt>
          <c:dPt>
            <c:idx val="76"/>
            <c:bubble3D val="0"/>
            <c:spPr>
              <a:solidFill>
                <a:srgbClr val="4DBF35"/>
              </a:solidFill>
              <a:ln w="3175">
                <a:solidFill>
                  <a:schemeClr val="lt1"/>
                </a:solidFill>
              </a:ln>
              <a:effectLst/>
            </c:spPr>
            <c:extLst>
              <c:ext xmlns:c16="http://schemas.microsoft.com/office/drawing/2014/chart" uri="{C3380CC4-5D6E-409C-BE32-E72D297353CC}">
                <c16:uniqueId val="{00000099-D998-435A-9F4D-4B3222C5B8A7}"/>
              </c:ext>
            </c:extLst>
          </c:dPt>
          <c:dPt>
            <c:idx val="77"/>
            <c:bubble3D val="0"/>
            <c:spPr>
              <a:solidFill>
                <a:srgbClr val="4DBF35"/>
              </a:solidFill>
              <a:ln w="3175">
                <a:solidFill>
                  <a:schemeClr val="lt1"/>
                </a:solidFill>
              </a:ln>
              <a:effectLst/>
            </c:spPr>
            <c:extLst>
              <c:ext xmlns:c16="http://schemas.microsoft.com/office/drawing/2014/chart" uri="{C3380CC4-5D6E-409C-BE32-E72D297353CC}">
                <c16:uniqueId val="{0000009B-D998-435A-9F4D-4B3222C5B8A7}"/>
              </c:ext>
            </c:extLst>
          </c:dPt>
          <c:dPt>
            <c:idx val="78"/>
            <c:bubble3D val="0"/>
            <c:spPr>
              <a:solidFill>
                <a:srgbClr val="4DBF35"/>
              </a:solidFill>
              <a:ln w="3175">
                <a:solidFill>
                  <a:schemeClr val="lt1"/>
                </a:solidFill>
              </a:ln>
              <a:effectLst/>
            </c:spPr>
            <c:extLst>
              <c:ext xmlns:c16="http://schemas.microsoft.com/office/drawing/2014/chart" uri="{C3380CC4-5D6E-409C-BE32-E72D297353CC}">
                <c16:uniqueId val="{0000009D-D998-435A-9F4D-4B3222C5B8A7}"/>
              </c:ext>
            </c:extLst>
          </c:dPt>
          <c:dPt>
            <c:idx val="79"/>
            <c:bubble3D val="0"/>
            <c:spPr>
              <a:solidFill>
                <a:srgbClr val="4DBF35"/>
              </a:solidFill>
              <a:ln w="3175">
                <a:solidFill>
                  <a:schemeClr val="lt1"/>
                </a:solidFill>
              </a:ln>
              <a:effectLst/>
            </c:spPr>
            <c:extLst>
              <c:ext xmlns:c16="http://schemas.microsoft.com/office/drawing/2014/chart" uri="{C3380CC4-5D6E-409C-BE32-E72D297353CC}">
                <c16:uniqueId val="{0000009F-D998-435A-9F4D-4B3222C5B8A7}"/>
              </c:ext>
            </c:extLst>
          </c:dPt>
          <c:dPt>
            <c:idx val="80"/>
            <c:bubble3D val="0"/>
            <c:spPr>
              <a:solidFill>
                <a:srgbClr val="4DBF35"/>
              </a:solidFill>
              <a:ln w="3175">
                <a:solidFill>
                  <a:schemeClr val="lt1"/>
                </a:solidFill>
              </a:ln>
              <a:effectLst/>
            </c:spPr>
            <c:extLst>
              <c:ext xmlns:c16="http://schemas.microsoft.com/office/drawing/2014/chart" uri="{C3380CC4-5D6E-409C-BE32-E72D297353CC}">
                <c16:uniqueId val="{000000A1-D998-435A-9F4D-4B3222C5B8A7}"/>
              </c:ext>
            </c:extLst>
          </c:dPt>
          <c:dPt>
            <c:idx val="81"/>
            <c:bubble3D val="0"/>
            <c:spPr>
              <a:solidFill>
                <a:srgbClr val="4DBF35"/>
              </a:solidFill>
              <a:ln w="3175">
                <a:solidFill>
                  <a:schemeClr val="lt1"/>
                </a:solidFill>
              </a:ln>
              <a:effectLst/>
            </c:spPr>
            <c:extLst>
              <c:ext xmlns:c16="http://schemas.microsoft.com/office/drawing/2014/chart" uri="{C3380CC4-5D6E-409C-BE32-E72D297353CC}">
                <c16:uniqueId val="{000000A3-D998-435A-9F4D-4B3222C5B8A7}"/>
              </c:ext>
            </c:extLst>
          </c:dPt>
          <c:dPt>
            <c:idx val="82"/>
            <c:bubble3D val="0"/>
            <c:spPr>
              <a:solidFill>
                <a:srgbClr val="4DBF35"/>
              </a:solidFill>
              <a:ln w="3175">
                <a:solidFill>
                  <a:schemeClr val="lt1"/>
                </a:solidFill>
              </a:ln>
              <a:effectLst/>
            </c:spPr>
            <c:extLst>
              <c:ext xmlns:c16="http://schemas.microsoft.com/office/drawing/2014/chart" uri="{C3380CC4-5D6E-409C-BE32-E72D297353CC}">
                <c16:uniqueId val="{000000A5-D998-435A-9F4D-4B3222C5B8A7}"/>
              </c:ext>
            </c:extLst>
          </c:dPt>
          <c:dPt>
            <c:idx val="83"/>
            <c:bubble3D val="0"/>
            <c:spPr>
              <a:solidFill>
                <a:srgbClr val="4DBF35"/>
              </a:solidFill>
              <a:ln w="3175">
                <a:solidFill>
                  <a:schemeClr val="lt1"/>
                </a:solidFill>
              </a:ln>
              <a:effectLst/>
            </c:spPr>
            <c:extLst>
              <c:ext xmlns:c16="http://schemas.microsoft.com/office/drawing/2014/chart" uri="{C3380CC4-5D6E-409C-BE32-E72D297353CC}">
                <c16:uniqueId val="{000000A7-D998-435A-9F4D-4B3222C5B8A7}"/>
              </c:ext>
            </c:extLst>
          </c:dPt>
          <c:dPt>
            <c:idx val="84"/>
            <c:bubble3D val="0"/>
            <c:spPr>
              <a:solidFill>
                <a:srgbClr val="4DBF35"/>
              </a:solidFill>
              <a:ln w="3175">
                <a:solidFill>
                  <a:schemeClr val="lt1"/>
                </a:solidFill>
              </a:ln>
              <a:effectLst/>
            </c:spPr>
            <c:extLst>
              <c:ext xmlns:c16="http://schemas.microsoft.com/office/drawing/2014/chart" uri="{C3380CC4-5D6E-409C-BE32-E72D297353CC}">
                <c16:uniqueId val="{000000A9-D998-435A-9F4D-4B3222C5B8A7}"/>
              </c:ext>
            </c:extLst>
          </c:dPt>
          <c:dPt>
            <c:idx val="85"/>
            <c:bubble3D val="0"/>
            <c:spPr>
              <a:solidFill>
                <a:srgbClr val="4DBF35"/>
              </a:solidFill>
              <a:ln w="3175">
                <a:solidFill>
                  <a:schemeClr val="lt1"/>
                </a:solidFill>
              </a:ln>
              <a:effectLst/>
            </c:spPr>
            <c:extLst>
              <c:ext xmlns:c16="http://schemas.microsoft.com/office/drawing/2014/chart" uri="{C3380CC4-5D6E-409C-BE32-E72D297353CC}">
                <c16:uniqueId val="{000000AB-D998-435A-9F4D-4B3222C5B8A7}"/>
              </c:ext>
            </c:extLst>
          </c:dPt>
          <c:dPt>
            <c:idx val="86"/>
            <c:bubble3D val="0"/>
            <c:spPr>
              <a:solidFill>
                <a:srgbClr val="4DBF35"/>
              </a:solidFill>
              <a:ln w="3175">
                <a:solidFill>
                  <a:schemeClr val="lt1"/>
                </a:solidFill>
              </a:ln>
              <a:effectLst/>
            </c:spPr>
            <c:extLst>
              <c:ext xmlns:c16="http://schemas.microsoft.com/office/drawing/2014/chart" uri="{C3380CC4-5D6E-409C-BE32-E72D297353CC}">
                <c16:uniqueId val="{000000AD-D998-435A-9F4D-4B3222C5B8A7}"/>
              </c:ext>
            </c:extLst>
          </c:dPt>
          <c:dPt>
            <c:idx val="87"/>
            <c:bubble3D val="0"/>
            <c:spPr>
              <a:solidFill>
                <a:srgbClr val="4DBF35"/>
              </a:solidFill>
              <a:ln w="3175">
                <a:solidFill>
                  <a:schemeClr val="lt1"/>
                </a:solidFill>
              </a:ln>
              <a:effectLst/>
            </c:spPr>
            <c:extLst>
              <c:ext xmlns:c16="http://schemas.microsoft.com/office/drawing/2014/chart" uri="{C3380CC4-5D6E-409C-BE32-E72D297353CC}">
                <c16:uniqueId val="{000000AF-D998-435A-9F4D-4B3222C5B8A7}"/>
              </c:ext>
            </c:extLst>
          </c:dPt>
          <c:dPt>
            <c:idx val="88"/>
            <c:bubble3D val="0"/>
            <c:spPr>
              <a:solidFill>
                <a:srgbClr val="4DBF35"/>
              </a:solidFill>
              <a:ln w="3175">
                <a:solidFill>
                  <a:schemeClr val="lt1"/>
                </a:solidFill>
              </a:ln>
              <a:effectLst/>
            </c:spPr>
            <c:extLst>
              <c:ext xmlns:c16="http://schemas.microsoft.com/office/drawing/2014/chart" uri="{C3380CC4-5D6E-409C-BE32-E72D297353CC}">
                <c16:uniqueId val="{000000B1-D998-435A-9F4D-4B3222C5B8A7}"/>
              </c:ext>
            </c:extLst>
          </c:dPt>
          <c:dPt>
            <c:idx val="89"/>
            <c:bubble3D val="0"/>
            <c:spPr>
              <a:solidFill>
                <a:srgbClr val="4DBF35"/>
              </a:solidFill>
              <a:ln w="3175">
                <a:solidFill>
                  <a:schemeClr val="lt1"/>
                </a:solidFill>
              </a:ln>
              <a:effectLst/>
            </c:spPr>
            <c:extLst>
              <c:ext xmlns:c16="http://schemas.microsoft.com/office/drawing/2014/chart" uri="{C3380CC4-5D6E-409C-BE32-E72D297353CC}">
                <c16:uniqueId val="{000000B3-D998-435A-9F4D-4B3222C5B8A7}"/>
              </c:ext>
            </c:extLst>
          </c:dPt>
          <c:dPt>
            <c:idx val="90"/>
            <c:bubble3D val="0"/>
            <c:spPr>
              <a:solidFill>
                <a:srgbClr val="4DBF35"/>
              </a:solidFill>
              <a:ln w="3175">
                <a:solidFill>
                  <a:schemeClr val="lt1"/>
                </a:solidFill>
              </a:ln>
              <a:effectLst/>
            </c:spPr>
            <c:extLst>
              <c:ext xmlns:c16="http://schemas.microsoft.com/office/drawing/2014/chart" uri="{C3380CC4-5D6E-409C-BE32-E72D297353CC}">
                <c16:uniqueId val="{000000B5-D998-435A-9F4D-4B3222C5B8A7}"/>
              </c:ext>
            </c:extLst>
          </c:dPt>
          <c:dPt>
            <c:idx val="91"/>
            <c:bubble3D val="0"/>
            <c:spPr>
              <a:solidFill>
                <a:srgbClr val="4DBF35"/>
              </a:solidFill>
              <a:ln w="3175">
                <a:solidFill>
                  <a:schemeClr val="lt1"/>
                </a:solidFill>
              </a:ln>
              <a:effectLst/>
            </c:spPr>
            <c:extLst>
              <c:ext xmlns:c16="http://schemas.microsoft.com/office/drawing/2014/chart" uri="{C3380CC4-5D6E-409C-BE32-E72D297353CC}">
                <c16:uniqueId val="{000000B7-D998-435A-9F4D-4B3222C5B8A7}"/>
              </c:ext>
            </c:extLst>
          </c:dPt>
          <c:dPt>
            <c:idx val="92"/>
            <c:bubble3D val="0"/>
            <c:spPr>
              <a:solidFill>
                <a:srgbClr val="4DBF35"/>
              </a:solidFill>
              <a:ln w="3175">
                <a:solidFill>
                  <a:schemeClr val="lt1"/>
                </a:solidFill>
              </a:ln>
              <a:effectLst/>
            </c:spPr>
            <c:extLst>
              <c:ext xmlns:c16="http://schemas.microsoft.com/office/drawing/2014/chart" uri="{C3380CC4-5D6E-409C-BE32-E72D297353CC}">
                <c16:uniqueId val="{000000B9-D998-435A-9F4D-4B3222C5B8A7}"/>
              </c:ext>
            </c:extLst>
          </c:dPt>
          <c:dPt>
            <c:idx val="93"/>
            <c:bubble3D val="0"/>
            <c:spPr>
              <a:solidFill>
                <a:srgbClr val="4DBF35"/>
              </a:solidFill>
              <a:ln w="3175">
                <a:solidFill>
                  <a:schemeClr val="lt1"/>
                </a:solidFill>
              </a:ln>
              <a:effectLst/>
            </c:spPr>
            <c:extLst>
              <c:ext xmlns:c16="http://schemas.microsoft.com/office/drawing/2014/chart" uri="{C3380CC4-5D6E-409C-BE32-E72D297353CC}">
                <c16:uniqueId val="{000000BB-D998-435A-9F4D-4B3222C5B8A7}"/>
              </c:ext>
            </c:extLst>
          </c:dPt>
          <c:dPt>
            <c:idx val="94"/>
            <c:bubble3D val="0"/>
            <c:spPr>
              <a:solidFill>
                <a:srgbClr val="4DBF35"/>
              </a:solidFill>
              <a:ln w="3175">
                <a:solidFill>
                  <a:schemeClr val="lt1"/>
                </a:solidFill>
              </a:ln>
              <a:effectLst/>
            </c:spPr>
            <c:extLst>
              <c:ext xmlns:c16="http://schemas.microsoft.com/office/drawing/2014/chart" uri="{C3380CC4-5D6E-409C-BE32-E72D297353CC}">
                <c16:uniqueId val="{000000BD-D998-435A-9F4D-4B3222C5B8A7}"/>
              </c:ext>
            </c:extLst>
          </c:dPt>
          <c:dPt>
            <c:idx val="95"/>
            <c:bubble3D val="0"/>
            <c:spPr>
              <a:solidFill>
                <a:srgbClr val="4DBF35"/>
              </a:solidFill>
              <a:ln w="3175">
                <a:solidFill>
                  <a:schemeClr val="lt1"/>
                </a:solidFill>
              </a:ln>
              <a:effectLst/>
            </c:spPr>
            <c:extLst>
              <c:ext xmlns:c16="http://schemas.microsoft.com/office/drawing/2014/chart" uri="{C3380CC4-5D6E-409C-BE32-E72D297353CC}">
                <c16:uniqueId val="{000000BF-D998-435A-9F4D-4B3222C5B8A7}"/>
              </c:ext>
            </c:extLst>
          </c:dPt>
          <c:dPt>
            <c:idx val="96"/>
            <c:bubble3D val="0"/>
            <c:spPr>
              <a:solidFill>
                <a:srgbClr val="4DBF35"/>
              </a:solidFill>
              <a:ln w="3175">
                <a:solidFill>
                  <a:schemeClr val="lt1"/>
                </a:solidFill>
              </a:ln>
              <a:effectLst/>
            </c:spPr>
            <c:extLst>
              <c:ext xmlns:c16="http://schemas.microsoft.com/office/drawing/2014/chart" uri="{C3380CC4-5D6E-409C-BE32-E72D297353CC}">
                <c16:uniqueId val="{000000C1-D998-435A-9F4D-4B3222C5B8A7}"/>
              </c:ext>
            </c:extLst>
          </c:dPt>
          <c:dPt>
            <c:idx val="97"/>
            <c:bubble3D val="0"/>
            <c:spPr>
              <a:solidFill>
                <a:srgbClr val="4DBF35"/>
              </a:solidFill>
              <a:ln w="3175">
                <a:solidFill>
                  <a:schemeClr val="lt1"/>
                </a:solidFill>
              </a:ln>
              <a:effectLst/>
            </c:spPr>
            <c:extLst>
              <c:ext xmlns:c16="http://schemas.microsoft.com/office/drawing/2014/chart" uri="{C3380CC4-5D6E-409C-BE32-E72D297353CC}">
                <c16:uniqueId val="{000000C3-D998-435A-9F4D-4B3222C5B8A7}"/>
              </c:ext>
            </c:extLst>
          </c:dPt>
          <c:dPt>
            <c:idx val="98"/>
            <c:bubble3D val="0"/>
            <c:spPr>
              <a:solidFill>
                <a:srgbClr val="4DBF35"/>
              </a:solidFill>
              <a:ln w="3175">
                <a:solidFill>
                  <a:schemeClr val="lt1"/>
                </a:solidFill>
              </a:ln>
              <a:effectLst/>
            </c:spPr>
            <c:extLst>
              <c:ext xmlns:c16="http://schemas.microsoft.com/office/drawing/2014/chart" uri="{C3380CC4-5D6E-409C-BE32-E72D297353CC}">
                <c16:uniqueId val="{000000C5-D998-435A-9F4D-4B3222C5B8A7}"/>
              </c:ext>
            </c:extLst>
          </c:dPt>
          <c:dPt>
            <c:idx val="99"/>
            <c:bubble3D val="0"/>
            <c:spPr>
              <a:solidFill>
                <a:srgbClr val="4DBF35"/>
              </a:solidFill>
              <a:ln w="3175">
                <a:solidFill>
                  <a:schemeClr val="lt1"/>
                </a:solidFill>
              </a:ln>
              <a:effectLst/>
            </c:spPr>
            <c:extLst>
              <c:ext xmlns:c16="http://schemas.microsoft.com/office/drawing/2014/chart" uri="{C3380CC4-5D6E-409C-BE32-E72D297353CC}">
                <c16:uniqueId val="{000000C7-D998-435A-9F4D-4B3222C5B8A7}"/>
              </c:ext>
            </c:extLst>
          </c:dPt>
          <c:dPt>
            <c:idx val="100"/>
            <c:bubble3D val="0"/>
            <c:spPr>
              <a:noFill/>
              <a:ln w="3175">
                <a:noFill/>
              </a:ln>
              <a:effectLst/>
            </c:spPr>
            <c:extLst>
              <c:ext xmlns:c16="http://schemas.microsoft.com/office/drawing/2014/chart" uri="{C3380CC4-5D6E-409C-BE32-E72D297353CC}">
                <c16:uniqueId val="{000000C9-D998-435A-9F4D-4B3222C5B8A7}"/>
              </c:ext>
            </c:extLst>
          </c:dPt>
          <c:val>
            <c:numRef>
              <c:f>Gauge!$O$2:$O$102</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153</c:v>
                </c:pt>
              </c:numCache>
            </c:numRef>
          </c:val>
          <c:extLst>
            <c:ext xmlns:c16="http://schemas.microsoft.com/office/drawing/2014/chart" uri="{C3380CC4-5D6E-409C-BE32-E72D297353CC}">
              <c16:uniqueId val="{000000CA-D998-435A-9F4D-4B3222C5B8A7}"/>
            </c:ext>
          </c:extLst>
        </c:ser>
        <c:dLbls>
          <c:showLegendKey val="0"/>
          <c:showVal val="0"/>
          <c:showCatName val="0"/>
          <c:showSerName val="0"/>
          <c:showPercent val="0"/>
          <c:showBubbleSize val="0"/>
          <c:showLeaderLines val="1"/>
        </c:dLbls>
        <c:firstSliceAng val="270"/>
        <c:holeSize val="61"/>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dPt>
            <c:idx val="0"/>
            <c:bubble3D val="0"/>
            <c:spPr>
              <a:pattFill prst="dkUpDiag">
                <a:fgClr>
                  <a:srgbClr val="00B0F0"/>
                </a:fgClr>
                <a:bgClr>
                  <a:srgbClr val="009ED6"/>
                </a:bgClr>
              </a:pattFill>
              <a:ln w="19050">
                <a:solidFill>
                  <a:schemeClr val="lt1"/>
                </a:solidFill>
              </a:ln>
              <a:effectLst/>
            </c:spPr>
            <c:extLst>
              <c:ext xmlns:c16="http://schemas.microsoft.com/office/drawing/2014/chart" uri="{C3380CC4-5D6E-409C-BE32-E72D297353CC}">
                <c16:uniqueId val="{00000001-2209-4D87-8330-23318381F6D3}"/>
              </c:ext>
            </c:extLst>
          </c:dPt>
          <c:dPt>
            <c:idx val="1"/>
            <c:bubble3D val="0"/>
            <c:spPr>
              <a:pattFill prst="dkUpDiag">
                <a:fgClr>
                  <a:schemeClr val="bg1">
                    <a:lumMod val="85000"/>
                  </a:schemeClr>
                </a:fgClr>
                <a:bgClr>
                  <a:srgbClr val="CFCFCF"/>
                </a:bgClr>
              </a:pattFill>
              <a:ln w="19050">
                <a:solidFill>
                  <a:schemeClr val="lt1"/>
                </a:solidFill>
              </a:ln>
              <a:effectLst/>
            </c:spPr>
            <c:extLst>
              <c:ext xmlns:c16="http://schemas.microsoft.com/office/drawing/2014/chart" uri="{C3380CC4-5D6E-409C-BE32-E72D297353CC}">
                <c16:uniqueId val="{00000003-2209-4D87-8330-23318381F6D3}"/>
              </c:ext>
            </c:extLst>
          </c:dPt>
          <c:dLbls>
            <c:delete val="1"/>
          </c:dLbls>
          <c:cat>
            <c:strRef>
              <c:f>Donut!$K$2:$K$3</c:f>
              <c:strCache>
                <c:ptCount val="2"/>
                <c:pt idx="0">
                  <c:v>Complete</c:v>
                </c:pt>
                <c:pt idx="1">
                  <c:v>Remainder</c:v>
                </c:pt>
              </c:strCache>
            </c:strRef>
          </c:cat>
          <c:val>
            <c:numRef>
              <c:f>Donut!$L$2:$L$3</c:f>
              <c:numCache>
                <c:formatCode>0%</c:formatCode>
                <c:ptCount val="2"/>
                <c:pt idx="0">
                  <c:v>0.85</c:v>
                </c:pt>
                <c:pt idx="1">
                  <c:v>0.15000000000000002</c:v>
                </c:pt>
              </c:numCache>
            </c:numRef>
          </c:val>
          <c:extLst>
            <c:ext xmlns:c16="http://schemas.microsoft.com/office/drawing/2014/chart" uri="{C3380CC4-5D6E-409C-BE32-E72D297353CC}">
              <c16:uniqueId val="{00000004-2209-4D87-8330-23318381F6D3}"/>
            </c:ext>
          </c:extLst>
        </c:ser>
        <c:dLbls>
          <c:showLegendKey val="0"/>
          <c:showVal val="1"/>
          <c:showCatName val="0"/>
          <c:showSerName val="0"/>
          <c:showPercent val="0"/>
          <c:showBubbleSize val="0"/>
          <c:showLeaderLines val="1"/>
        </c:dLbls>
        <c:firstSliceAng val="0"/>
        <c:holeSize val="63"/>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8534370946822308E-2"/>
          <c:y val="0.13333320607663462"/>
          <c:w val="0.94293125810635536"/>
          <c:h val="0.73333358784673064"/>
        </c:manualLayout>
      </c:layout>
      <c:barChart>
        <c:barDir val="bar"/>
        <c:grouping val="percentStacked"/>
        <c:varyColors val="0"/>
        <c:ser>
          <c:idx val="0"/>
          <c:order val="0"/>
          <c:tx>
            <c:strRef>
              <c:f>'Progress Bar'!$L$2</c:f>
              <c:strCache>
                <c:ptCount val="1"/>
                <c:pt idx="0">
                  <c:v>Complete</c:v>
                </c:pt>
              </c:strCache>
            </c:strRef>
          </c:tx>
          <c:spPr>
            <a:pattFill prst="dkUpDiag">
              <a:fgClr>
                <a:srgbClr val="66CF51"/>
              </a:fgClr>
              <a:bgClr>
                <a:srgbClr val="4DBF35"/>
              </a:bgClr>
            </a:patt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bg1"/>
                    </a:solidFill>
                    <a:latin typeface="Roboto Medium" panose="02000000000000000000" pitchFamily="2" charset="0"/>
                    <a:ea typeface="Roboto Medium" panose="02000000000000000000" pitchFamily="2" charset="0"/>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'Progress Bar'!$K$3</c:f>
              <c:strCache>
                <c:ptCount val="1"/>
                <c:pt idx="0">
                  <c:v>Progress</c:v>
                </c:pt>
              </c:strCache>
            </c:strRef>
          </c:cat>
          <c:val>
            <c:numRef>
              <c:f>'Progress Bar'!$L$3</c:f>
              <c:numCache>
                <c:formatCode>0%</c:formatCode>
                <c:ptCount val="1"/>
                <c:pt idx="0">
                  <c:v>0.54</c:v>
                </c:pt>
              </c:numCache>
            </c:numRef>
          </c:val>
          <c:extLst>
            <c:ext xmlns:c16="http://schemas.microsoft.com/office/drawing/2014/chart" uri="{C3380CC4-5D6E-409C-BE32-E72D297353CC}">
              <c16:uniqueId val="{00000000-230F-41A1-84C1-F27AE87D6485}"/>
            </c:ext>
          </c:extLst>
        </c:ser>
        <c:ser>
          <c:idx val="1"/>
          <c:order val="1"/>
          <c:tx>
            <c:strRef>
              <c:f>'Progress Bar'!$M$2</c:f>
              <c:strCache>
                <c:ptCount val="1"/>
                <c:pt idx="0">
                  <c:v>Remainder</c:v>
                </c:pt>
              </c:strCache>
            </c:strRef>
          </c:tx>
          <c:spPr>
            <a:pattFill prst="dkUpDiag">
              <a:fgClr>
                <a:schemeClr val="bg1">
                  <a:lumMod val="95000"/>
                </a:schemeClr>
              </a:fgClr>
              <a:bgClr>
                <a:schemeClr val="bg1">
                  <a:lumMod val="85000"/>
                </a:schemeClr>
              </a:bgClr>
            </a:pattFill>
            <a:ln>
              <a:noFill/>
            </a:ln>
            <a:effectLst/>
          </c:spPr>
          <c:invertIfNegative val="0"/>
          <c:dLbls>
            <c:delete val="1"/>
          </c:dLbls>
          <c:cat>
            <c:strRef>
              <c:f>'Progress Bar'!$K$3</c:f>
              <c:strCache>
                <c:ptCount val="1"/>
                <c:pt idx="0">
                  <c:v>Progress</c:v>
                </c:pt>
              </c:strCache>
            </c:strRef>
          </c:cat>
          <c:val>
            <c:numRef>
              <c:f>'Progress Bar'!$M$3</c:f>
              <c:numCache>
                <c:formatCode>0%</c:formatCode>
                <c:ptCount val="1"/>
                <c:pt idx="0">
                  <c:v>0.45999999999999996</c:v>
                </c:pt>
              </c:numCache>
            </c:numRef>
          </c:val>
          <c:extLst>
            <c:ext xmlns:c16="http://schemas.microsoft.com/office/drawing/2014/chart" uri="{C3380CC4-5D6E-409C-BE32-E72D297353CC}">
              <c16:uniqueId val="{00000001-230F-41A1-84C1-F27AE87D6485}"/>
            </c:ext>
          </c:extLst>
        </c:ser>
        <c:dLbls>
          <c:dLblPos val="inEnd"/>
          <c:showLegendKey val="0"/>
          <c:showVal val="1"/>
          <c:showCatName val="0"/>
          <c:showSerName val="0"/>
          <c:showPercent val="0"/>
          <c:showBubbleSize val="0"/>
        </c:dLbls>
        <c:gapWidth val="20"/>
        <c:overlap val="100"/>
        <c:axId val="996309183"/>
        <c:axId val="996270495"/>
      </c:barChart>
      <c:catAx>
        <c:axId val="996309183"/>
        <c:scaling>
          <c:orientation val="minMax"/>
        </c:scaling>
        <c:delete val="1"/>
        <c:axPos val="l"/>
        <c:numFmt formatCode="General" sourceLinked="1"/>
        <c:majorTickMark val="none"/>
        <c:minorTickMark val="none"/>
        <c:tickLblPos val="nextTo"/>
        <c:crossAx val="996270495"/>
        <c:crosses val="autoZero"/>
        <c:auto val="1"/>
        <c:lblAlgn val="ctr"/>
        <c:lblOffset val="100"/>
        <c:noMultiLvlLbl val="0"/>
      </c:catAx>
      <c:valAx>
        <c:axId val="996270495"/>
        <c:scaling>
          <c:orientation val="minMax"/>
        </c:scaling>
        <c:delete val="1"/>
        <c:axPos val="b"/>
        <c:numFmt formatCode="0%" sourceLinked="1"/>
        <c:majorTickMark val="none"/>
        <c:minorTickMark val="none"/>
        <c:tickLblPos val="nextTo"/>
        <c:crossAx val="99630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162176342831539E-2"/>
          <c:y val="0.34326072877253977"/>
          <c:w val="0.97569994919534053"/>
          <c:h val="0.60784947336128436"/>
        </c:manualLayout>
      </c:layout>
      <c:lineChart>
        <c:grouping val="standard"/>
        <c:varyColors val="0"/>
        <c:ser>
          <c:idx val="0"/>
          <c:order val="0"/>
          <c:tx>
            <c:strRef>
              <c:f>Dot!$J$2</c:f>
              <c:strCache>
                <c:ptCount val="1"/>
                <c:pt idx="0">
                  <c:v>Grey</c:v>
                </c:pt>
              </c:strCache>
            </c:strRef>
          </c:tx>
          <c:spPr>
            <a:ln w="190500" cap="rnd">
              <a:noFill/>
              <a:round/>
            </a:ln>
            <a:effectLst/>
          </c:spPr>
          <c:marker>
            <c:symbol val="circle"/>
            <c:size val="7"/>
            <c:spPr>
              <a:solidFill>
                <a:schemeClr val="bg1">
                  <a:lumMod val="85000"/>
                </a:schemeClr>
              </a:solidFill>
              <a:ln w="9525">
                <a:noFill/>
              </a:ln>
              <a:effectLst/>
            </c:spPr>
          </c:marker>
          <c:dLbls>
            <c:delete val="1"/>
          </c:dLbls>
          <c:val>
            <c:numRef>
              <c:f>Dot!$J$3:$J$22</c:f>
              <c:numCache>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Cache>
            </c:numRef>
          </c:val>
          <c:smooth val="0"/>
          <c:extLst>
            <c:ext xmlns:c16="http://schemas.microsoft.com/office/drawing/2014/chart" uri="{C3380CC4-5D6E-409C-BE32-E72D297353CC}">
              <c16:uniqueId val="{00000000-2B19-4886-99E7-863B43DA4C2A}"/>
            </c:ext>
          </c:extLst>
        </c:ser>
        <c:ser>
          <c:idx val="1"/>
          <c:order val="1"/>
          <c:tx>
            <c:strRef>
              <c:f>Dot!$K$2</c:f>
              <c:strCache>
                <c:ptCount val="1"/>
                <c:pt idx="0">
                  <c:v>Color</c:v>
                </c:pt>
              </c:strCache>
            </c:strRef>
          </c:tx>
          <c:spPr>
            <a:ln w="190500" cap="rnd">
              <a:noFill/>
              <a:round/>
            </a:ln>
            <a:effectLst/>
          </c:spPr>
          <c:marker>
            <c:symbol val="circle"/>
            <c:size val="7"/>
            <c:spPr>
              <a:solidFill>
                <a:srgbClr val="FF3399"/>
              </a:solidFill>
              <a:ln w="9525">
                <a:noFill/>
              </a:ln>
              <a:effectLst/>
            </c:spPr>
          </c:marker>
          <c:dLbls>
            <c:dLbl>
              <c:idx val="0"/>
              <c:tx>
                <c:rich>
                  <a:bodyPr/>
                  <a:lstStyle/>
                  <a:p>
                    <a:fld id="{7C145963-8513-4771-8326-E7A3F8FA6150}"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2B19-4886-99E7-863B43DA4C2A}"/>
                </c:ext>
              </c:extLst>
            </c:dLbl>
            <c:dLbl>
              <c:idx val="1"/>
              <c:tx>
                <c:rich>
                  <a:bodyPr/>
                  <a:lstStyle/>
                  <a:p>
                    <a:fld id="{B539FEE0-0507-4C2D-9A44-3A9BB5141BCC}"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2B19-4886-99E7-863B43DA4C2A}"/>
                </c:ext>
              </c:extLst>
            </c:dLbl>
            <c:dLbl>
              <c:idx val="2"/>
              <c:tx>
                <c:rich>
                  <a:bodyPr/>
                  <a:lstStyle/>
                  <a:p>
                    <a:fld id="{67FC376E-DA3E-4FDA-81AE-5048F16A7A46}"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2B19-4886-99E7-863B43DA4C2A}"/>
                </c:ext>
              </c:extLst>
            </c:dLbl>
            <c:dLbl>
              <c:idx val="3"/>
              <c:tx>
                <c:rich>
                  <a:bodyPr/>
                  <a:lstStyle/>
                  <a:p>
                    <a:fld id="{60F0BDD3-6149-42D0-9ED1-5DA19F6ABF62}"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2B19-4886-99E7-863B43DA4C2A}"/>
                </c:ext>
              </c:extLst>
            </c:dLbl>
            <c:dLbl>
              <c:idx val="4"/>
              <c:tx>
                <c:rich>
                  <a:bodyPr/>
                  <a:lstStyle/>
                  <a:p>
                    <a:fld id="{54081070-0799-4DA7-B1DF-DB312D45E67D}"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2B19-4886-99E7-863B43DA4C2A}"/>
                </c:ext>
              </c:extLst>
            </c:dLbl>
            <c:dLbl>
              <c:idx val="5"/>
              <c:tx>
                <c:rich>
                  <a:bodyPr/>
                  <a:lstStyle/>
                  <a:p>
                    <a:fld id="{15517524-6062-4698-A363-6AB1E423C02D}"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2B19-4886-99E7-863B43DA4C2A}"/>
                </c:ext>
              </c:extLst>
            </c:dLbl>
            <c:dLbl>
              <c:idx val="6"/>
              <c:tx>
                <c:rich>
                  <a:bodyPr/>
                  <a:lstStyle/>
                  <a:p>
                    <a:fld id="{DF447604-E318-400B-A6F2-42BF6128AA4C}"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2B19-4886-99E7-863B43DA4C2A}"/>
                </c:ext>
              </c:extLst>
            </c:dLbl>
            <c:dLbl>
              <c:idx val="7"/>
              <c:tx>
                <c:rich>
                  <a:bodyPr/>
                  <a:lstStyle/>
                  <a:p>
                    <a:fld id="{5D79C565-972A-46B6-B79B-D758C5F56670}"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2B19-4886-99E7-863B43DA4C2A}"/>
                </c:ext>
              </c:extLst>
            </c:dLbl>
            <c:dLbl>
              <c:idx val="8"/>
              <c:tx>
                <c:rich>
                  <a:bodyPr/>
                  <a:lstStyle/>
                  <a:p>
                    <a:fld id="{0D953473-97B3-43A3-AD00-1488A47FCC75}"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2B19-4886-99E7-863B43DA4C2A}"/>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B19-4886-99E7-863B43DA4C2A}"/>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B19-4886-99E7-863B43DA4C2A}"/>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B19-4886-99E7-863B43DA4C2A}"/>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B19-4886-99E7-863B43DA4C2A}"/>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B19-4886-99E7-863B43DA4C2A}"/>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B19-4886-99E7-863B43DA4C2A}"/>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B19-4886-99E7-863B43DA4C2A}"/>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B19-4886-99E7-863B43DA4C2A}"/>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B19-4886-99E7-863B43DA4C2A}"/>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B19-4886-99E7-863B43DA4C2A}"/>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B19-4886-99E7-863B43DA4C2A}"/>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rgbClr val="FF3399"/>
                    </a:solidFill>
                    <a:latin typeface="Roboto Medium" panose="02000000000000000000" pitchFamily="2" charset="0"/>
                    <a:ea typeface="Roboto Medium" panose="02000000000000000000" pitchFamily="2" charset="0"/>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val>
            <c:numRef>
              <c:f>Dot!$K$3:$K$22</c:f>
              <c:numCache>
                <c:formatCode>General</c:formatCode>
                <c:ptCount val="20"/>
                <c:pt idx="0">
                  <c:v>1</c:v>
                </c:pt>
                <c:pt idx="1">
                  <c:v>1</c:v>
                </c:pt>
                <c:pt idx="2">
                  <c:v>1</c:v>
                </c:pt>
                <c:pt idx="3">
                  <c:v>1</c:v>
                </c:pt>
                <c:pt idx="4">
                  <c:v>1</c:v>
                </c:pt>
                <c:pt idx="5">
                  <c:v>1</c:v>
                </c:pt>
                <c:pt idx="6">
                  <c:v>1</c:v>
                </c:pt>
                <c:pt idx="7">
                  <c:v>1</c:v>
                </c:pt>
                <c:pt idx="8">
                  <c:v>1</c:v>
                </c:pt>
                <c:pt idx="9">
                  <c:v>#N/A</c:v>
                </c:pt>
                <c:pt idx="10">
                  <c:v>#N/A</c:v>
                </c:pt>
                <c:pt idx="11">
                  <c:v>#N/A</c:v>
                </c:pt>
                <c:pt idx="12">
                  <c:v>#N/A</c:v>
                </c:pt>
                <c:pt idx="13">
                  <c:v>#N/A</c:v>
                </c:pt>
                <c:pt idx="14">
                  <c:v>#N/A</c:v>
                </c:pt>
                <c:pt idx="15">
                  <c:v>#N/A</c:v>
                </c:pt>
                <c:pt idx="16">
                  <c:v>#N/A</c:v>
                </c:pt>
                <c:pt idx="17">
                  <c:v>#N/A</c:v>
                </c:pt>
                <c:pt idx="18">
                  <c:v>#N/A</c:v>
                </c:pt>
                <c:pt idx="19">
                  <c:v>#N/A</c:v>
                </c:pt>
              </c:numCache>
            </c:numRef>
          </c:val>
          <c:smooth val="0"/>
          <c:extLst>
            <c:ext xmlns:c15="http://schemas.microsoft.com/office/drawing/2012/chart" uri="{02D57815-91ED-43cb-92C2-25804820EDAC}">
              <c15:datalabelsRange>
                <c15:f>Dot!$L$3:$L$22</c15:f>
                <c15:dlblRangeCache>
                  <c:ptCount val="20"/>
                  <c:pt idx="8">
                    <c:v>45%</c:v>
                  </c:pt>
                </c15:dlblRangeCache>
              </c15:datalabelsRange>
            </c:ext>
            <c:ext xmlns:c16="http://schemas.microsoft.com/office/drawing/2014/chart" uri="{C3380CC4-5D6E-409C-BE32-E72D297353CC}">
              <c16:uniqueId val="{00000015-2B19-4886-99E7-863B43DA4C2A}"/>
            </c:ext>
          </c:extLst>
        </c:ser>
        <c:dLbls>
          <c:dLblPos val="t"/>
          <c:showLegendKey val="0"/>
          <c:showVal val="1"/>
          <c:showCatName val="0"/>
          <c:showSerName val="0"/>
          <c:showPercent val="0"/>
          <c:showBubbleSize val="0"/>
        </c:dLbls>
        <c:marker val="1"/>
        <c:smooth val="0"/>
        <c:axId val="2092351199"/>
        <c:axId val="2092344959"/>
      </c:lineChart>
      <c:catAx>
        <c:axId val="2092351199"/>
        <c:scaling>
          <c:orientation val="minMax"/>
        </c:scaling>
        <c:delete val="1"/>
        <c:axPos val="b"/>
        <c:numFmt formatCode="General" sourceLinked="1"/>
        <c:majorTickMark val="none"/>
        <c:minorTickMark val="none"/>
        <c:tickLblPos val="nextTo"/>
        <c:crossAx val="2092344959"/>
        <c:crosses val="autoZero"/>
        <c:auto val="1"/>
        <c:lblAlgn val="ctr"/>
        <c:lblOffset val="100"/>
        <c:noMultiLvlLbl val="0"/>
      </c:catAx>
      <c:valAx>
        <c:axId val="2092344959"/>
        <c:scaling>
          <c:orientation val="minMax"/>
          <c:max val="2"/>
        </c:scaling>
        <c:delete val="1"/>
        <c:axPos val="l"/>
        <c:numFmt formatCode="General" sourceLinked="1"/>
        <c:majorTickMark val="none"/>
        <c:minorTickMark val="none"/>
        <c:tickLblPos val="nextTo"/>
        <c:crossAx val="209235119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921610252902777E-2"/>
          <c:y val="0.18820599805117472"/>
          <c:w val="0.91169296145674095"/>
          <c:h val="0.68060441255382187"/>
        </c:manualLayout>
      </c:layout>
      <c:barChart>
        <c:barDir val="col"/>
        <c:grouping val="clustered"/>
        <c:varyColors val="0"/>
        <c:ser>
          <c:idx val="0"/>
          <c:order val="0"/>
          <c:tx>
            <c:strRef>
              <c:f>Scorecard!$H$3</c:f>
              <c:strCache>
                <c:ptCount val="1"/>
                <c:pt idx="0">
                  <c:v>Grey</c:v>
                </c:pt>
              </c:strCache>
            </c:strRef>
          </c:tx>
          <c:spPr>
            <a:blipFill>
              <a:blip xmlns:r="http://schemas.openxmlformats.org/officeDocument/2006/relationships" r:embed="rId3">
                <a:extLst>
                  <a:ext uri="{96DAC541-7B7A-43D3-8B79-37D633B846F1}">
                    <asvg:svgBlip xmlns:asvg="http://schemas.microsoft.com/office/drawing/2016/SVG/main" r:embed="rId4"/>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Scorecard!$I$3:$M$3</c:f>
              <c:numCache>
                <c:formatCode>General</c:formatCode>
                <c:ptCount val="5"/>
                <c:pt idx="0">
                  <c:v>0</c:v>
                </c:pt>
                <c:pt idx="1">
                  <c:v>0</c:v>
                </c:pt>
                <c:pt idx="2">
                  <c:v>1</c:v>
                </c:pt>
                <c:pt idx="3">
                  <c:v>0</c:v>
                </c:pt>
                <c:pt idx="4">
                  <c:v>1</c:v>
                </c:pt>
              </c:numCache>
            </c:numRef>
          </c:val>
          <c:extLst>
            <c:ext xmlns:c16="http://schemas.microsoft.com/office/drawing/2014/chart" uri="{C3380CC4-5D6E-409C-BE32-E72D297353CC}">
              <c16:uniqueId val="{00000000-982A-4DB3-973B-2B66461196EF}"/>
            </c:ext>
          </c:extLst>
        </c:ser>
        <c:ser>
          <c:idx val="1"/>
          <c:order val="1"/>
          <c:tx>
            <c:strRef>
              <c:f>Scorecard!$H$4</c:f>
              <c:strCache>
                <c:ptCount val="1"/>
                <c:pt idx="0">
                  <c:v>Green</c:v>
                </c:pt>
              </c:strCache>
            </c:strRef>
          </c:tx>
          <c:spPr>
            <a:blipFill>
              <a:blip xmlns:r="http://schemas.openxmlformats.org/officeDocument/2006/relationships" r:embed="rId5">
                <a:extLst>
                  <a:ext uri="{96DAC541-7B7A-43D3-8B79-37D633B846F1}">
                    <asvg:svgBlip xmlns:asvg="http://schemas.microsoft.com/office/drawing/2016/SVG/main" r:embed="rId6"/>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Scorecard!$I$4:$M$4</c:f>
              <c:numCache>
                <c:formatCode>General</c:formatCode>
                <c:ptCount val="5"/>
                <c:pt idx="0">
                  <c:v>1</c:v>
                </c:pt>
                <c:pt idx="1">
                  <c:v>0</c:v>
                </c:pt>
                <c:pt idx="2">
                  <c:v>0</c:v>
                </c:pt>
                <c:pt idx="3">
                  <c:v>1</c:v>
                </c:pt>
                <c:pt idx="4">
                  <c:v>0</c:v>
                </c:pt>
              </c:numCache>
            </c:numRef>
          </c:val>
          <c:extLst>
            <c:ext xmlns:c16="http://schemas.microsoft.com/office/drawing/2014/chart" uri="{C3380CC4-5D6E-409C-BE32-E72D297353CC}">
              <c16:uniqueId val="{00000001-982A-4DB3-973B-2B66461196EF}"/>
            </c:ext>
          </c:extLst>
        </c:ser>
        <c:ser>
          <c:idx val="2"/>
          <c:order val="2"/>
          <c:tx>
            <c:strRef>
              <c:f>Scorecard!$H$5</c:f>
              <c:strCache>
                <c:ptCount val="1"/>
                <c:pt idx="0">
                  <c:v>Red</c:v>
                </c:pt>
              </c:strCache>
            </c:strRef>
          </c:tx>
          <c:spPr>
            <a:blipFill>
              <a:blip xmlns:r="http://schemas.openxmlformats.org/officeDocument/2006/relationships" r:embed="rId7">
                <a:extLst>
                  <a:ext uri="{96DAC541-7B7A-43D3-8B79-37D633B846F1}">
                    <asvg:svgBlip xmlns:asvg="http://schemas.microsoft.com/office/drawing/2016/SVG/main" r:embed="rId8"/>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Scorecard!$I$5:$M$5</c:f>
              <c:numCache>
                <c:formatCode>General</c:formatCode>
                <c:ptCount val="5"/>
                <c:pt idx="0">
                  <c:v>0</c:v>
                </c:pt>
                <c:pt idx="1">
                  <c:v>1</c:v>
                </c:pt>
                <c:pt idx="2">
                  <c:v>0</c:v>
                </c:pt>
                <c:pt idx="3">
                  <c:v>0</c:v>
                </c:pt>
                <c:pt idx="4">
                  <c:v>0</c:v>
                </c:pt>
              </c:numCache>
            </c:numRef>
          </c:val>
          <c:extLst>
            <c:ext xmlns:c16="http://schemas.microsoft.com/office/drawing/2014/chart" uri="{C3380CC4-5D6E-409C-BE32-E72D297353CC}">
              <c16:uniqueId val="{00000002-982A-4DB3-973B-2B66461196EF}"/>
            </c:ext>
          </c:extLst>
        </c:ser>
        <c:dLbls>
          <c:showLegendKey val="0"/>
          <c:showVal val="0"/>
          <c:showCatName val="0"/>
          <c:showSerName val="0"/>
          <c:showPercent val="0"/>
          <c:showBubbleSize val="0"/>
        </c:dLbls>
        <c:gapWidth val="0"/>
        <c:overlap val="100"/>
        <c:axId val="2098106031"/>
        <c:axId val="1124814463"/>
      </c:barChart>
      <c:dateAx>
        <c:axId val="2098106031"/>
        <c:scaling>
          <c:orientation val="minMax"/>
        </c:scaling>
        <c:delete val="1"/>
        <c:axPos val="b"/>
        <c:numFmt formatCode="General" sourceLinked="1"/>
        <c:majorTickMark val="none"/>
        <c:minorTickMark val="none"/>
        <c:tickLblPos val="nextTo"/>
        <c:crossAx val="1124814463"/>
        <c:crosses val="autoZero"/>
        <c:auto val="0"/>
        <c:lblOffset val="100"/>
        <c:baseTimeUnit val="days"/>
      </c:dateAx>
      <c:valAx>
        <c:axId val="1124814463"/>
        <c:scaling>
          <c:orientation val="minMax"/>
          <c:max val="1"/>
        </c:scaling>
        <c:delete val="1"/>
        <c:axPos val="l"/>
        <c:numFmt formatCode="General" sourceLinked="1"/>
        <c:majorTickMark val="out"/>
        <c:minorTickMark val="none"/>
        <c:tickLblPos val="nextTo"/>
        <c:crossAx val="2098106031"/>
        <c:crosses val="autoZero"/>
        <c:crossBetween val="between"/>
      </c:valAx>
      <c:spPr>
        <a:solidFill>
          <a:schemeClr val="bg1"/>
        </a:solid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9997594050743651E-2"/>
          <c:y val="0.10935375536650475"/>
          <c:w val="0.93944685039370079"/>
          <c:h val="0.7850697651083407"/>
        </c:manualLayout>
      </c:layout>
      <c:lineChart>
        <c:grouping val="standard"/>
        <c:varyColors val="0"/>
        <c:ser>
          <c:idx val="0"/>
          <c:order val="0"/>
          <c:tx>
            <c:strRef>
              <c:f>Steps!$J$3</c:f>
              <c:strCache>
                <c:ptCount val="1"/>
                <c:pt idx="0">
                  <c:v>Grey</c:v>
                </c:pt>
              </c:strCache>
            </c:strRef>
          </c:tx>
          <c:spPr>
            <a:ln w="127000" cap="rnd">
              <a:solidFill>
                <a:schemeClr val="bg1">
                  <a:lumMod val="85000"/>
                </a:schemeClr>
              </a:solidFill>
              <a:round/>
            </a:ln>
            <a:effectLst/>
          </c:spPr>
          <c:marker>
            <c:symbol val="circle"/>
            <c:size val="25"/>
            <c:spPr>
              <a:solidFill>
                <a:schemeClr val="bg1">
                  <a:lumMod val="85000"/>
                </a:schemeClr>
              </a:solidFill>
              <a:ln w="9525">
                <a:noFill/>
              </a:ln>
              <a:effectLst/>
            </c:spPr>
          </c:marker>
          <c:dLbls>
            <c:dLbl>
              <c:idx val="0"/>
              <c:tx>
                <c:rich>
                  <a:bodyPr/>
                  <a:lstStyle/>
                  <a:p>
                    <a:fld id="{5913E9C1-400F-4DB5-AE2D-6000C556BA0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B4B1-4EB1-A14B-D6E747ECD580}"/>
                </c:ext>
              </c:extLst>
            </c:dLbl>
            <c:dLbl>
              <c:idx val="1"/>
              <c:tx>
                <c:rich>
                  <a:bodyPr/>
                  <a:lstStyle/>
                  <a:p>
                    <a:fld id="{73C84EEC-6A9B-403A-9A4F-9B16BCF3DCF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B4B1-4EB1-A14B-D6E747ECD580}"/>
                </c:ext>
              </c:extLst>
            </c:dLbl>
            <c:dLbl>
              <c:idx val="2"/>
              <c:tx>
                <c:rich>
                  <a:bodyPr/>
                  <a:lstStyle/>
                  <a:p>
                    <a:fld id="{A22E3D88-CFDE-4E52-9648-8D823845A49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B4B1-4EB1-A14B-D6E747ECD580}"/>
                </c:ext>
              </c:extLst>
            </c:dLbl>
            <c:dLbl>
              <c:idx val="3"/>
              <c:tx>
                <c:rich>
                  <a:bodyPr/>
                  <a:lstStyle/>
                  <a:p>
                    <a:fld id="{25F8B86A-82EA-42D0-857B-D91D421042C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B4B1-4EB1-A14B-D6E747ECD580}"/>
                </c:ext>
              </c:extLst>
            </c:dLbl>
            <c:dLbl>
              <c:idx val="4"/>
              <c:tx>
                <c:rich>
                  <a:bodyPr/>
                  <a:lstStyle/>
                  <a:p>
                    <a:fld id="{7F8F1A96-C4D6-47AC-839B-E08BF65D90A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B4B1-4EB1-A14B-D6E747ECD580}"/>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numRef>
              <c:f>Steps!$K$2:$O$2</c:f>
              <c:numCache>
                <c:formatCode>General</c:formatCode>
                <c:ptCount val="5"/>
                <c:pt idx="0">
                  <c:v>1</c:v>
                </c:pt>
                <c:pt idx="1">
                  <c:v>2</c:v>
                </c:pt>
                <c:pt idx="2">
                  <c:v>3</c:v>
                </c:pt>
                <c:pt idx="3">
                  <c:v>4</c:v>
                </c:pt>
                <c:pt idx="4">
                  <c:v>5</c:v>
                </c:pt>
              </c:numCache>
            </c:numRef>
          </c:cat>
          <c:val>
            <c:numRef>
              <c:f>Steps!$K$3:$O$3</c:f>
              <c:numCache>
                <c:formatCode>General</c:formatCode>
                <c:ptCount val="5"/>
                <c:pt idx="0">
                  <c:v>1</c:v>
                </c:pt>
                <c:pt idx="1">
                  <c:v>1</c:v>
                </c:pt>
                <c:pt idx="2">
                  <c:v>1</c:v>
                </c:pt>
                <c:pt idx="3">
                  <c:v>1</c:v>
                </c:pt>
                <c:pt idx="4">
                  <c:v>1</c:v>
                </c:pt>
              </c:numCache>
            </c:numRef>
          </c:val>
          <c:smooth val="0"/>
          <c:extLst>
            <c:ext xmlns:c15="http://schemas.microsoft.com/office/drawing/2012/chart" uri="{02D57815-91ED-43cb-92C2-25804820EDAC}">
              <c15:datalabelsRange>
                <c15:f>Steps!$K$2:$O$2</c15:f>
                <c15:dlblRangeCache>
                  <c:ptCount val="5"/>
                  <c:pt idx="0">
                    <c:v>1</c:v>
                  </c:pt>
                  <c:pt idx="1">
                    <c:v>2</c:v>
                  </c:pt>
                  <c:pt idx="2">
                    <c:v>3</c:v>
                  </c:pt>
                  <c:pt idx="3">
                    <c:v>4</c:v>
                  </c:pt>
                  <c:pt idx="4">
                    <c:v>5</c:v>
                  </c:pt>
                </c15:dlblRangeCache>
              </c15:datalabelsRange>
            </c:ext>
            <c:ext xmlns:c16="http://schemas.microsoft.com/office/drawing/2014/chart" uri="{C3380CC4-5D6E-409C-BE32-E72D297353CC}">
              <c16:uniqueId val="{00000005-B4B1-4EB1-A14B-D6E747ECD580}"/>
            </c:ext>
          </c:extLst>
        </c:ser>
        <c:ser>
          <c:idx val="1"/>
          <c:order val="1"/>
          <c:tx>
            <c:strRef>
              <c:f>Steps!$J$4</c:f>
              <c:strCache>
                <c:ptCount val="1"/>
                <c:pt idx="0">
                  <c:v>Complete</c:v>
                </c:pt>
              </c:strCache>
            </c:strRef>
          </c:tx>
          <c:spPr>
            <a:ln w="127000" cap="rnd">
              <a:solidFill>
                <a:srgbClr val="4DBF35"/>
              </a:solidFill>
              <a:round/>
            </a:ln>
            <a:effectLst/>
          </c:spPr>
          <c:marker>
            <c:symbol val="circle"/>
            <c:size val="25"/>
            <c:spPr>
              <a:solidFill>
                <a:srgbClr val="4DBF35"/>
              </a:solidFill>
              <a:ln w="9525">
                <a:noFill/>
              </a:ln>
              <a:effectLst/>
            </c:spPr>
          </c:marker>
          <c:cat>
            <c:numRef>
              <c:f>Steps!$K$2:$O$2</c:f>
              <c:numCache>
                <c:formatCode>General</c:formatCode>
                <c:ptCount val="5"/>
                <c:pt idx="0">
                  <c:v>1</c:v>
                </c:pt>
                <c:pt idx="1">
                  <c:v>2</c:v>
                </c:pt>
                <c:pt idx="2">
                  <c:v>3</c:v>
                </c:pt>
                <c:pt idx="3">
                  <c:v>4</c:v>
                </c:pt>
                <c:pt idx="4">
                  <c:v>5</c:v>
                </c:pt>
              </c:numCache>
            </c:numRef>
          </c:cat>
          <c:val>
            <c:numRef>
              <c:f>Steps!$K$4:$O$4</c:f>
              <c:numCache>
                <c:formatCode>General</c:formatCode>
                <c:ptCount val="5"/>
                <c:pt idx="0">
                  <c:v>1</c:v>
                </c:pt>
                <c:pt idx="1">
                  <c:v>1</c:v>
                </c:pt>
                <c:pt idx="2">
                  <c:v>1</c:v>
                </c:pt>
                <c:pt idx="3">
                  <c:v>#N/A</c:v>
                </c:pt>
                <c:pt idx="4">
                  <c:v>#N/A</c:v>
                </c:pt>
              </c:numCache>
            </c:numRef>
          </c:val>
          <c:smooth val="0"/>
          <c:extLst>
            <c:ext xmlns:c16="http://schemas.microsoft.com/office/drawing/2014/chart" uri="{C3380CC4-5D6E-409C-BE32-E72D297353CC}">
              <c16:uniqueId val="{00000006-B4B1-4EB1-A14B-D6E747ECD580}"/>
            </c:ext>
          </c:extLst>
        </c:ser>
        <c:dLbls>
          <c:showLegendKey val="0"/>
          <c:showVal val="0"/>
          <c:showCatName val="0"/>
          <c:showSerName val="0"/>
          <c:showPercent val="0"/>
          <c:showBubbleSize val="0"/>
        </c:dLbls>
        <c:marker val="1"/>
        <c:smooth val="0"/>
        <c:axId val="1273216191"/>
        <c:axId val="1273220031"/>
      </c:lineChart>
      <c:catAx>
        <c:axId val="1273216191"/>
        <c:scaling>
          <c:orientation val="minMax"/>
        </c:scaling>
        <c:delete val="1"/>
        <c:axPos val="b"/>
        <c:numFmt formatCode="General" sourceLinked="1"/>
        <c:majorTickMark val="none"/>
        <c:minorTickMark val="none"/>
        <c:tickLblPos val="nextTo"/>
        <c:crossAx val="1273220031"/>
        <c:crosses val="autoZero"/>
        <c:auto val="1"/>
        <c:lblAlgn val="ctr"/>
        <c:lblOffset val="100"/>
        <c:noMultiLvlLbl val="0"/>
      </c:catAx>
      <c:valAx>
        <c:axId val="1273220031"/>
        <c:scaling>
          <c:orientation val="minMax"/>
          <c:max val="2"/>
          <c:min val="0"/>
        </c:scaling>
        <c:delete val="1"/>
        <c:axPos val="l"/>
        <c:numFmt formatCode="General" sourceLinked="1"/>
        <c:majorTickMark val="out"/>
        <c:minorTickMark val="none"/>
        <c:tickLblPos val="nextTo"/>
        <c:crossAx val="127321619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890589003885432E-2"/>
          <c:y val="0.12071903407623043"/>
          <c:w val="0.74907619325494934"/>
          <c:h val="0.82635650435524843"/>
        </c:manualLayout>
      </c:layout>
      <c:scatterChart>
        <c:scatterStyle val="lineMarker"/>
        <c:varyColors val="0"/>
        <c:ser>
          <c:idx val="0"/>
          <c:order val="0"/>
          <c:tx>
            <c:strRef>
              <c:f>Waffle!$H$2</c:f>
              <c:strCache>
                <c:ptCount val="1"/>
                <c:pt idx="0">
                  <c:v>Grey</c:v>
                </c:pt>
              </c:strCache>
            </c:strRef>
          </c:tx>
          <c:spPr>
            <a:ln w="25400" cap="rnd">
              <a:noFill/>
              <a:round/>
            </a:ln>
            <a:effectLst/>
          </c:spPr>
          <c:marker>
            <c:symbol val="square"/>
            <c:size val="13"/>
            <c:spPr>
              <a:solidFill>
                <a:schemeClr val="bg1">
                  <a:lumMod val="85000"/>
                </a:schemeClr>
              </a:solidFill>
              <a:ln w="9525">
                <a:solidFill>
                  <a:schemeClr val="bg1"/>
                </a:solidFill>
              </a:ln>
              <a:effectLst/>
            </c:spPr>
          </c:marker>
          <c:xVal>
            <c:numRef>
              <c:f>Waffle!$H$4:$H$103</c:f>
              <c:numCache>
                <c:formatCode>General</c:formatCode>
                <c:ptCount val="100"/>
                <c:pt idx="0">
                  <c:v>1</c:v>
                </c:pt>
                <c:pt idx="1">
                  <c:v>2</c:v>
                </c:pt>
                <c:pt idx="2">
                  <c:v>3</c:v>
                </c:pt>
                <c:pt idx="3">
                  <c:v>4</c:v>
                </c:pt>
                <c:pt idx="4">
                  <c:v>5</c:v>
                </c:pt>
                <c:pt idx="5">
                  <c:v>6</c:v>
                </c:pt>
                <c:pt idx="6">
                  <c:v>7</c:v>
                </c:pt>
                <c:pt idx="7">
                  <c:v>8</c:v>
                </c:pt>
                <c:pt idx="8">
                  <c:v>9</c:v>
                </c:pt>
                <c:pt idx="9">
                  <c:v>10</c:v>
                </c:pt>
                <c:pt idx="10">
                  <c:v>1</c:v>
                </c:pt>
                <c:pt idx="11">
                  <c:v>2</c:v>
                </c:pt>
                <c:pt idx="12">
                  <c:v>3</c:v>
                </c:pt>
                <c:pt idx="13">
                  <c:v>4</c:v>
                </c:pt>
                <c:pt idx="14">
                  <c:v>5</c:v>
                </c:pt>
                <c:pt idx="15">
                  <c:v>6</c:v>
                </c:pt>
                <c:pt idx="16">
                  <c:v>7</c:v>
                </c:pt>
                <c:pt idx="17">
                  <c:v>8</c:v>
                </c:pt>
                <c:pt idx="18">
                  <c:v>9</c:v>
                </c:pt>
                <c:pt idx="19">
                  <c:v>10</c:v>
                </c:pt>
                <c:pt idx="20">
                  <c:v>1</c:v>
                </c:pt>
                <c:pt idx="21">
                  <c:v>2</c:v>
                </c:pt>
                <c:pt idx="22">
                  <c:v>3</c:v>
                </c:pt>
                <c:pt idx="23">
                  <c:v>4</c:v>
                </c:pt>
                <c:pt idx="24">
                  <c:v>5</c:v>
                </c:pt>
                <c:pt idx="25">
                  <c:v>6</c:v>
                </c:pt>
                <c:pt idx="26">
                  <c:v>7</c:v>
                </c:pt>
                <c:pt idx="27">
                  <c:v>8</c:v>
                </c:pt>
                <c:pt idx="28">
                  <c:v>9</c:v>
                </c:pt>
                <c:pt idx="29">
                  <c:v>10</c:v>
                </c:pt>
                <c:pt idx="30">
                  <c:v>1</c:v>
                </c:pt>
                <c:pt idx="31">
                  <c:v>2</c:v>
                </c:pt>
                <c:pt idx="32">
                  <c:v>3</c:v>
                </c:pt>
                <c:pt idx="33">
                  <c:v>4</c:v>
                </c:pt>
                <c:pt idx="34">
                  <c:v>5</c:v>
                </c:pt>
                <c:pt idx="35">
                  <c:v>6</c:v>
                </c:pt>
                <c:pt idx="36">
                  <c:v>7</c:v>
                </c:pt>
                <c:pt idx="37">
                  <c:v>8</c:v>
                </c:pt>
                <c:pt idx="38">
                  <c:v>9</c:v>
                </c:pt>
                <c:pt idx="39">
                  <c:v>10</c:v>
                </c:pt>
                <c:pt idx="40">
                  <c:v>1</c:v>
                </c:pt>
                <c:pt idx="41">
                  <c:v>2</c:v>
                </c:pt>
                <c:pt idx="42">
                  <c:v>3</c:v>
                </c:pt>
                <c:pt idx="43">
                  <c:v>4</c:v>
                </c:pt>
                <c:pt idx="44">
                  <c:v>5</c:v>
                </c:pt>
                <c:pt idx="45">
                  <c:v>6</c:v>
                </c:pt>
                <c:pt idx="46">
                  <c:v>7</c:v>
                </c:pt>
                <c:pt idx="47">
                  <c:v>8</c:v>
                </c:pt>
                <c:pt idx="48">
                  <c:v>9</c:v>
                </c:pt>
                <c:pt idx="49">
                  <c:v>10</c:v>
                </c:pt>
                <c:pt idx="50">
                  <c:v>1</c:v>
                </c:pt>
                <c:pt idx="51">
                  <c:v>2</c:v>
                </c:pt>
                <c:pt idx="52">
                  <c:v>3</c:v>
                </c:pt>
                <c:pt idx="53">
                  <c:v>4</c:v>
                </c:pt>
                <c:pt idx="54">
                  <c:v>5</c:v>
                </c:pt>
                <c:pt idx="55">
                  <c:v>6</c:v>
                </c:pt>
                <c:pt idx="56">
                  <c:v>7</c:v>
                </c:pt>
                <c:pt idx="57">
                  <c:v>8</c:v>
                </c:pt>
                <c:pt idx="58">
                  <c:v>9</c:v>
                </c:pt>
                <c:pt idx="59">
                  <c:v>10</c:v>
                </c:pt>
                <c:pt idx="60">
                  <c:v>1</c:v>
                </c:pt>
                <c:pt idx="61">
                  <c:v>2</c:v>
                </c:pt>
                <c:pt idx="62">
                  <c:v>3</c:v>
                </c:pt>
                <c:pt idx="63">
                  <c:v>4</c:v>
                </c:pt>
                <c:pt idx="64">
                  <c:v>5</c:v>
                </c:pt>
                <c:pt idx="65">
                  <c:v>6</c:v>
                </c:pt>
                <c:pt idx="66">
                  <c:v>7</c:v>
                </c:pt>
                <c:pt idx="67">
                  <c:v>8</c:v>
                </c:pt>
                <c:pt idx="68">
                  <c:v>9</c:v>
                </c:pt>
                <c:pt idx="69">
                  <c:v>10</c:v>
                </c:pt>
                <c:pt idx="70">
                  <c:v>1</c:v>
                </c:pt>
                <c:pt idx="71">
                  <c:v>2</c:v>
                </c:pt>
                <c:pt idx="72">
                  <c:v>3</c:v>
                </c:pt>
                <c:pt idx="73">
                  <c:v>4</c:v>
                </c:pt>
                <c:pt idx="74">
                  <c:v>5</c:v>
                </c:pt>
                <c:pt idx="75">
                  <c:v>6</c:v>
                </c:pt>
                <c:pt idx="76">
                  <c:v>7</c:v>
                </c:pt>
                <c:pt idx="77">
                  <c:v>8</c:v>
                </c:pt>
                <c:pt idx="78">
                  <c:v>9</c:v>
                </c:pt>
                <c:pt idx="79">
                  <c:v>10</c:v>
                </c:pt>
                <c:pt idx="80">
                  <c:v>1</c:v>
                </c:pt>
                <c:pt idx="81">
                  <c:v>2</c:v>
                </c:pt>
                <c:pt idx="82">
                  <c:v>3</c:v>
                </c:pt>
                <c:pt idx="83">
                  <c:v>4</c:v>
                </c:pt>
                <c:pt idx="84">
                  <c:v>5</c:v>
                </c:pt>
                <c:pt idx="85">
                  <c:v>6</c:v>
                </c:pt>
                <c:pt idx="86">
                  <c:v>7</c:v>
                </c:pt>
                <c:pt idx="87">
                  <c:v>8</c:v>
                </c:pt>
                <c:pt idx="88">
                  <c:v>9</c:v>
                </c:pt>
                <c:pt idx="89">
                  <c:v>10</c:v>
                </c:pt>
                <c:pt idx="90">
                  <c:v>1</c:v>
                </c:pt>
                <c:pt idx="91">
                  <c:v>2</c:v>
                </c:pt>
                <c:pt idx="92">
                  <c:v>3</c:v>
                </c:pt>
                <c:pt idx="93">
                  <c:v>4</c:v>
                </c:pt>
                <c:pt idx="94">
                  <c:v>5</c:v>
                </c:pt>
                <c:pt idx="95">
                  <c:v>6</c:v>
                </c:pt>
                <c:pt idx="96">
                  <c:v>7</c:v>
                </c:pt>
                <c:pt idx="97">
                  <c:v>8</c:v>
                </c:pt>
                <c:pt idx="98">
                  <c:v>9</c:v>
                </c:pt>
                <c:pt idx="99">
                  <c:v>10</c:v>
                </c:pt>
              </c:numCache>
            </c:numRef>
          </c:xVal>
          <c:yVal>
            <c:numRef>
              <c:f>Waffle!$I$4:$I$103</c:f>
              <c:numCache>
                <c:formatCode>General</c:formatCode>
                <c:ptCount val="100"/>
                <c:pt idx="0">
                  <c:v>1</c:v>
                </c:pt>
                <c:pt idx="1">
                  <c:v>1</c:v>
                </c:pt>
                <c:pt idx="2">
                  <c:v>1</c:v>
                </c:pt>
                <c:pt idx="3">
                  <c:v>1</c:v>
                </c:pt>
                <c:pt idx="4">
                  <c:v>1</c:v>
                </c:pt>
                <c:pt idx="5">
                  <c:v>1</c:v>
                </c:pt>
                <c:pt idx="6">
                  <c:v>1</c:v>
                </c:pt>
                <c:pt idx="7">
                  <c:v>1</c:v>
                </c:pt>
                <c:pt idx="8">
                  <c:v>1</c:v>
                </c:pt>
                <c:pt idx="9">
                  <c:v>1</c:v>
                </c:pt>
                <c:pt idx="10">
                  <c:v>2</c:v>
                </c:pt>
                <c:pt idx="11">
                  <c:v>2</c:v>
                </c:pt>
                <c:pt idx="12">
                  <c:v>2</c:v>
                </c:pt>
                <c:pt idx="13">
                  <c:v>2</c:v>
                </c:pt>
                <c:pt idx="14">
                  <c:v>2</c:v>
                </c:pt>
                <c:pt idx="15">
                  <c:v>2</c:v>
                </c:pt>
                <c:pt idx="16">
                  <c:v>2</c:v>
                </c:pt>
                <c:pt idx="17">
                  <c:v>2</c:v>
                </c:pt>
                <c:pt idx="18">
                  <c:v>2</c:v>
                </c:pt>
                <c:pt idx="19">
                  <c:v>2</c:v>
                </c:pt>
                <c:pt idx="20">
                  <c:v>3</c:v>
                </c:pt>
                <c:pt idx="21">
                  <c:v>3</c:v>
                </c:pt>
                <c:pt idx="22">
                  <c:v>3</c:v>
                </c:pt>
                <c:pt idx="23">
                  <c:v>3</c:v>
                </c:pt>
                <c:pt idx="24">
                  <c:v>3</c:v>
                </c:pt>
                <c:pt idx="25">
                  <c:v>3</c:v>
                </c:pt>
                <c:pt idx="26">
                  <c:v>3</c:v>
                </c:pt>
                <c:pt idx="27">
                  <c:v>3</c:v>
                </c:pt>
                <c:pt idx="28">
                  <c:v>3</c:v>
                </c:pt>
                <c:pt idx="29">
                  <c:v>3</c:v>
                </c:pt>
                <c:pt idx="30">
                  <c:v>4</c:v>
                </c:pt>
                <c:pt idx="31">
                  <c:v>4</c:v>
                </c:pt>
                <c:pt idx="32">
                  <c:v>4</c:v>
                </c:pt>
                <c:pt idx="33">
                  <c:v>4</c:v>
                </c:pt>
                <c:pt idx="34">
                  <c:v>4</c:v>
                </c:pt>
                <c:pt idx="35">
                  <c:v>4</c:v>
                </c:pt>
                <c:pt idx="36">
                  <c:v>4</c:v>
                </c:pt>
                <c:pt idx="37">
                  <c:v>4</c:v>
                </c:pt>
                <c:pt idx="38">
                  <c:v>4</c:v>
                </c:pt>
                <c:pt idx="39">
                  <c:v>4</c:v>
                </c:pt>
                <c:pt idx="40">
                  <c:v>5</c:v>
                </c:pt>
                <c:pt idx="41">
                  <c:v>5</c:v>
                </c:pt>
                <c:pt idx="42">
                  <c:v>5</c:v>
                </c:pt>
                <c:pt idx="43">
                  <c:v>5</c:v>
                </c:pt>
                <c:pt idx="44">
                  <c:v>5</c:v>
                </c:pt>
                <c:pt idx="45">
                  <c:v>5</c:v>
                </c:pt>
                <c:pt idx="46">
                  <c:v>5</c:v>
                </c:pt>
                <c:pt idx="47">
                  <c:v>5</c:v>
                </c:pt>
                <c:pt idx="48">
                  <c:v>5</c:v>
                </c:pt>
                <c:pt idx="49">
                  <c:v>5</c:v>
                </c:pt>
                <c:pt idx="50">
                  <c:v>6</c:v>
                </c:pt>
                <c:pt idx="51">
                  <c:v>6</c:v>
                </c:pt>
                <c:pt idx="52">
                  <c:v>6</c:v>
                </c:pt>
                <c:pt idx="53">
                  <c:v>6</c:v>
                </c:pt>
                <c:pt idx="54">
                  <c:v>6</c:v>
                </c:pt>
                <c:pt idx="55">
                  <c:v>6</c:v>
                </c:pt>
                <c:pt idx="56">
                  <c:v>6</c:v>
                </c:pt>
                <c:pt idx="57">
                  <c:v>6</c:v>
                </c:pt>
                <c:pt idx="58">
                  <c:v>6</c:v>
                </c:pt>
                <c:pt idx="59">
                  <c:v>6</c:v>
                </c:pt>
                <c:pt idx="60">
                  <c:v>7</c:v>
                </c:pt>
                <c:pt idx="61">
                  <c:v>7</c:v>
                </c:pt>
                <c:pt idx="62">
                  <c:v>7</c:v>
                </c:pt>
                <c:pt idx="63">
                  <c:v>7</c:v>
                </c:pt>
                <c:pt idx="64">
                  <c:v>7</c:v>
                </c:pt>
                <c:pt idx="65">
                  <c:v>7</c:v>
                </c:pt>
                <c:pt idx="66">
                  <c:v>7</c:v>
                </c:pt>
                <c:pt idx="67">
                  <c:v>7</c:v>
                </c:pt>
                <c:pt idx="68">
                  <c:v>7</c:v>
                </c:pt>
                <c:pt idx="69">
                  <c:v>7</c:v>
                </c:pt>
                <c:pt idx="70">
                  <c:v>8</c:v>
                </c:pt>
                <c:pt idx="71">
                  <c:v>8</c:v>
                </c:pt>
                <c:pt idx="72">
                  <c:v>8</c:v>
                </c:pt>
                <c:pt idx="73">
                  <c:v>8</c:v>
                </c:pt>
                <c:pt idx="74">
                  <c:v>8</c:v>
                </c:pt>
                <c:pt idx="75">
                  <c:v>8</c:v>
                </c:pt>
                <c:pt idx="76">
                  <c:v>8</c:v>
                </c:pt>
                <c:pt idx="77">
                  <c:v>8</c:v>
                </c:pt>
                <c:pt idx="78">
                  <c:v>8</c:v>
                </c:pt>
                <c:pt idx="79">
                  <c:v>8</c:v>
                </c:pt>
                <c:pt idx="80">
                  <c:v>9</c:v>
                </c:pt>
                <c:pt idx="81">
                  <c:v>9</c:v>
                </c:pt>
                <c:pt idx="82">
                  <c:v>9</c:v>
                </c:pt>
                <c:pt idx="83">
                  <c:v>9</c:v>
                </c:pt>
                <c:pt idx="84">
                  <c:v>9</c:v>
                </c:pt>
                <c:pt idx="85">
                  <c:v>9</c:v>
                </c:pt>
                <c:pt idx="86">
                  <c:v>9</c:v>
                </c:pt>
                <c:pt idx="87">
                  <c:v>9</c:v>
                </c:pt>
                <c:pt idx="88">
                  <c:v>9</c:v>
                </c:pt>
                <c:pt idx="89">
                  <c:v>9</c:v>
                </c:pt>
                <c:pt idx="90">
                  <c:v>10</c:v>
                </c:pt>
                <c:pt idx="91">
                  <c:v>10</c:v>
                </c:pt>
                <c:pt idx="92">
                  <c:v>10</c:v>
                </c:pt>
                <c:pt idx="93">
                  <c:v>10</c:v>
                </c:pt>
                <c:pt idx="94">
                  <c:v>10</c:v>
                </c:pt>
                <c:pt idx="95">
                  <c:v>10</c:v>
                </c:pt>
                <c:pt idx="96">
                  <c:v>10</c:v>
                </c:pt>
                <c:pt idx="97">
                  <c:v>10</c:v>
                </c:pt>
                <c:pt idx="98">
                  <c:v>10</c:v>
                </c:pt>
                <c:pt idx="99">
                  <c:v>10</c:v>
                </c:pt>
              </c:numCache>
            </c:numRef>
          </c:yVal>
          <c:smooth val="0"/>
          <c:extLst>
            <c:ext xmlns:c16="http://schemas.microsoft.com/office/drawing/2014/chart" uri="{C3380CC4-5D6E-409C-BE32-E72D297353CC}">
              <c16:uniqueId val="{00000000-FC69-472F-B8F1-FB5D85FF698D}"/>
            </c:ext>
          </c:extLst>
        </c:ser>
        <c:ser>
          <c:idx val="1"/>
          <c:order val="1"/>
          <c:tx>
            <c:strRef>
              <c:f>Waffle!$J$2</c:f>
              <c:strCache>
                <c:ptCount val="1"/>
                <c:pt idx="0">
                  <c:v>Color</c:v>
                </c:pt>
              </c:strCache>
            </c:strRef>
          </c:tx>
          <c:spPr>
            <a:ln w="25400" cap="rnd">
              <a:noFill/>
              <a:round/>
            </a:ln>
            <a:effectLst/>
          </c:spPr>
          <c:marker>
            <c:symbol val="square"/>
            <c:size val="13"/>
            <c:spPr>
              <a:solidFill>
                <a:srgbClr val="FF3399"/>
              </a:solidFill>
              <a:ln w="9525">
                <a:solidFill>
                  <a:schemeClr val="bg1"/>
                </a:solidFill>
              </a:ln>
              <a:effectLst/>
            </c:spPr>
          </c:marker>
          <c:xVal>
            <c:numRef>
              <c:f>Waffle!$J$4:$J$103</c:f>
              <c:numCache>
                <c:formatCode>General</c:formatCode>
                <c:ptCount val="100"/>
                <c:pt idx="0">
                  <c:v>1</c:v>
                </c:pt>
                <c:pt idx="1">
                  <c:v>2</c:v>
                </c:pt>
                <c:pt idx="2">
                  <c:v>3</c:v>
                </c:pt>
                <c:pt idx="3">
                  <c:v>4</c:v>
                </c:pt>
                <c:pt idx="4">
                  <c:v>5</c:v>
                </c:pt>
                <c:pt idx="5">
                  <c:v>6</c:v>
                </c:pt>
                <c:pt idx="6">
                  <c:v>7</c:v>
                </c:pt>
                <c:pt idx="7">
                  <c:v>8</c:v>
                </c:pt>
                <c:pt idx="8">
                  <c:v>9</c:v>
                </c:pt>
                <c:pt idx="9">
                  <c:v>10</c:v>
                </c:pt>
                <c:pt idx="10">
                  <c:v>1</c:v>
                </c:pt>
                <c:pt idx="11">
                  <c:v>2</c:v>
                </c:pt>
                <c:pt idx="12">
                  <c:v>3</c:v>
                </c:pt>
                <c:pt idx="13">
                  <c:v>4</c:v>
                </c:pt>
                <c:pt idx="14">
                  <c:v>5</c:v>
                </c:pt>
                <c:pt idx="15">
                  <c:v>6</c:v>
                </c:pt>
                <c:pt idx="16">
                  <c:v>7</c:v>
                </c:pt>
                <c:pt idx="17">
                  <c:v>8</c:v>
                </c:pt>
                <c:pt idx="18">
                  <c:v>9</c:v>
                </c:pt>
                <c:pt idx="19">
                  <c:v>10</c:v>
                </c:pt>
                <c:pt idx="20">
                  <c:v>1</c:v>
                </c:pt>
                <c:pt idx="21">
                  <c:v>2</c:v>
                </c:pt>
                <c:pt idx="22">
                  <c:v>3</c:v>
                </c:pt>
                <c:pt idx="23">
                  <c:v>4</c:v>
                </c:pt>
                <c:pt idx="24">
                  <c:v>5</c:v>
                </c:pt>
                <c:pt idx="25">
                  <c:v>6</c:v>
                </c:pt>
                <c:pt idx="26">
                  <c:v>7</c:v>
                </c:pt>
                <c:pt idx="27">
                  <c:v>8</c:v>
                </c:pt>
                <c:pt idx="28">
                  <c:v>9</c:v>
                </c:pt>
                <c:pt idx="29">
                  <c:v>10</c:v>
                </c:pt>
                <c:pt idx="30">
                  <c:v>1</c:v>
                </c:pt>
                <c:pt idx="31">
                  <c:v>2</c:v>
                </c:pt>
                <c:pt idx="32">
                  <c:v>3</c:v>
                </c:pt>
                <c:pt idx="33">
                  <c:v>4</c:v>
                </c:pt>
                <c:pt idx="34">
                  <c:v>5</c:v>
                </c:pt>
                <c:pt idx="35">
                  <c:v>6</c:v>
                </c:pt>
                <c:pt idx="36">
                  <c:v>7</c:v>
                </c:pt>
                <c:pt idx="37">
                  <c:v>8</c:v>
                </c:pt>
                <c:pt idx="38">
                  <c:v>9</c:v>
                </c:pt>
                <c:pt idx="39">
                  <c:v>10</c:v>
                </c:pt>
                <c:pt idx="40">
                  <c:v>1</c:v>
                </c:pt>
                <c:pt idx="41">
                  <c:v>2</c:v>
                </c:pt>
                <c:pt idx="42">
                  <c:v>3</c:v>
                </c:pt>
                <c:pt idx="43">
                  <c:v>4</c:v>
                </c:pt>
                <c:pt idx="44">
                  <c:v>5</c:v>
                </c:pt>
                <c:pt idx="45">
                  <c:v>6</c:v>
                </c:pt>
                <c:pt idx="46">
                  <c:v>7</c:v>
                </c:pt>
                <c:pt idx="47">
                  <c:v>8</c:v>
                </c:pt>
                <c:pt idx="48">
                  <c:v>9</c:v>
                </c:pt>
                <c:pt idx="49">
                  <c:v>10</c:v>
                </c:pt>
                <c:pt idx="50">
                  <c:v>1</c:v>
                </c:pt>
                <c:pt idx="51">
                  <c:v>2</c:v>
                </c:pt>
                <c:pt idx="52">
                  <c:v>3</c:v>
                </c:pt>
                <c:pt idx="53">
                  <c:v>4</c:v>
                </c:pt>
                <c:pt idx="54">
                  <c:v>5</c:v>
                </c:pt>
                <c:pt idx="55">
                  <c:v>6</c:v>
                </c:pt>
                <c:pt idx="56">
                  <c:v>7</c:v>
                </c:pt>
                <c:pt idx="57">
                  <c:v>8</c:v>
                </c:pt>
                <c:pt idx="58">
                  <c:v>9</c:v>
                </c:pt>
                <c:pt idx="59">
                  <c:v>10</c:v>
                </c:pt>
                <c:pt idx="60">
                  <c:v>1</c:v>
                </c:pt>
                <c:pt idx="61">
                  <c:v>2</c:v>
                </c:pt>
                <c:pt idx="62">
                  <c:v>3</c:v>
                </c:pt>
                <c:pt idx="63">
                  <c:v>4</c:v>
                </c:pt>
                <c:pt idx="64">
                  <c:v>5</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xVal>
          <c:yVal>
            <c:numRef>
              <c:f>Waffle!$K$4:$K$103</c:f>
              <c:numCache>
                <c:formatCode>General</c:formatCode>
                <c:ptCount val="100"/>
                <c:pt idx="0">
                  <c:v>1</c:v>
                </c:pt>
                <c:pt idx="1">
                  <c:v>1</c:v>
                </c:pt>
                <c:pt idx="2">
                  <c:v>1</c:v>
                </c:pt>
                <c:pt idx="3">
                  <c:v>1</c:v>
                </c:pt>
                <c:pt idx="4">
                  <c:v>1</c:v>
                </c:pt>
                <c:pt idx="5">
                  <c:v>1</c:v>
                </c:pt>
                <c:pt idx="6">
                  <c:v>1</c:v>
                </c:pt>
                <c:pt idx="7">
                  <c:v>1</c:v>
                </c:pt>
                <c:pt idx="8">
                  <c:v>1</c:v>
                </c:pt>
                <c:pt idx="9">
                  <c:v>1</c:v>
                </c:pt>
                <c:pt idx="10">
                  <c:v>2</c:v>
                </c:pt>
                <c:pt idx="11">
                  <c:v>2</c:v>
                </c:pt>
                <c:pt idx="12">
                  <c:v>2</c:v>
                </c:pt>
                <c:pt idx="13">
                  <c:v>2</c:v>
                </c:pt>
                <c:pt idx="14">
                  <c:v>2</c:v>
                </c:pt>
                <c:pt idx="15">
                  <c:v>2</c:v>
                </c:pt>
                <c:pt idx="16">
                  <c:v>2</c:v>
                </c:pt>
                <c:pt idx="17">
                  <c:v>2</c:v>
                </c:pt>
                <c:pt idx="18">
                  <c:v>2</c:v>
                </c:pt>
                <c:pt idx="19">
                  <c:v>2</c:v>
                </c:pt>
                <c:pt idx="20">
                  <c:v>3</c:v>
                </c:pt>
                <c:pt idx="21">
                  <c:v>3</c:v>
                </c:pt>
                <c:pt idx="22">
                  <c:v>3</c:v>
                </c:pt>
                <c:pt idx="23">
                  <c:v>3</c:v>
                </c:pt>
                <c:pt idx="24">
                  <c:v>3</c:v>
                </c:pt>
                <c:pt idx="25">
                  <c:v>3</c:v>
                </c:pt>
                <c:pt idx="26">
                  <c:v>3</c:v>
                </c:pt>
                <c:pt idx="27">
                  <c:v>3</c:v>
                </c:pt>
                <c:pt idx="28">
                  <c:v>3</c:v>
                </c:pt>
                <c:pt idx="29">
                  <c:v>3</c:v>
                </c:pt>
                <c:pt idx="30">
                  <c:v>4</c:v>
                </c:pt>
                <c:pt idx="31">
                  <c:v>4</c:v>
                </c:pt>
                <c:pt idx="32">
                  <c:v>4</c:v>
                </c:pt>
                <c:pt idx="33">
                  <c:v>4</c:v>
                </c:pt>
                <c:pt idx="34">
                  <c:v>4</c:v>
                </c:pt>
                <c:pt idx="35">
                  <c:v>4</c:v>
                </c:pt>
                <c:pt idx="36">
                  <c:v>4</c:v>
                </c:pt>
                <c:pt idx="37">
                  <c:v>4</c:v>
                </c:pt>
                <c:pt idx="38">
                  <c:v>4</c:v>
                </c:pt>
                <c:pt idx="39">
                  <c:v>4</c:v>
                </c:pt>
                <c:pt idx="40">
                  <c:v>5</c:v>
                </c:pt>
                <c:pt idx="41">
                  <c:v>5</c:v>
                </c:pt>
                <c:pt idx="42">
                  <c:v>5</c:v>
                </c:pt>
                <c:pt idx="43">
                  <c:v>5</c:v>
                </c:pt>
                <c:pt idx="44">
                  <c:v>5</c:v>
                </c:pt>
                <c:pt idx="45">
                  <c:v>5</c:v>
                </c:pt>
                <c:pt idx="46">
                  <c:v>5</c:v>
                </c:pt>
                <c:pt idx="47">
                  <c:v>5</c:v>
                </c:pt>
                <c:pt idx="48">
                  <c:v>5</c:v>
                </c:pt>
                <c:pt idx="49">
                  <c:v>5</c:v>
                </c:pt>
                <c:pt idx="50">
                  <c:v>6</c:v>
                </c:pt>
                <c:pt idx="51">
                  <c:v>6</c:v>
                </c:pt>
                <c:pt idx="52">
                  <c:v>6</c:v>
                </c:pt>
                <c:pt idx="53">
                  <c:v>6</c:v>
                </c:pt>
                <c:pt idx="54">
                  <c:v>6</c:v>
                </c:pt>
                <c:pt idx="55">
                  <c:v>6</c:v>
                </c:pt>
                <c:pt idx="56">
                  <c:v>6</c:v>
                </c:pt>
                <c:pt idx="57">
                  <c:v>6</c:v>
                </c:pt>
                <c:pt idx="58">
                  <c:v>6</c:v>
                </c:pt>
                <c:pt idx="59">
                  <c:v>6</c:v>
                </c:pt>
                <c:pt idx="60">
                  <c:v>7</c:v>
                </c:pt>
                <c:pt idx="61">
                  <c:v>7</c:v>
                </c:pt>
                <c:pt idx="62">
                  <c:v>7</c:v>
                </c:pt>
                <c:pt idx="63">
                  <c:v>7</c:v>
                </c:pt>
                <c:pt idx="64">
                  <c:v>7</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yVal>
          <c:smooth val="0"/>
          <c:extLst>
            <c:ext xmlns:c16="http://schemas.microsoft.com/office/drawing/2014/chart" uri="{C3380CC4-5D6E-409C-BE32-E72D297353CC}">
              <c16:uniqueId val="{00000001-FC69-472F-B8F1-FB5D85FF698D}"/>
            </c:ext>
          </c:extLst>
        </c:ser>
        <c:ser>
          <c:idx val="2"/>
          <c:order val="2"/>
          <c:tx>
            <c:strRef>
              <c:f>Waffle!$L$2</c:f>
              <c:strCache>
                <c:ptCount val="1"/>
                <c:pt idx="0">
                  <c:v>Marker</c:v>
                </c:pt>
              </c:strCache>
            </c:strRef>
          </c:tx>
          <c:spPr>
            <a:ln w="25400" cap="rnd">
              <a:noFill/>
              <a:round/>
            </a:ln>
            <a:effectLst/>
          </c:spPr>
          <c:marker>
            <c:symbol val="none"/>
          </c:marker>
          <c:dLbls>
            <c:dLbl>
              <c:idx val="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69-472F-B8F1-FB5D85FF698D}"/>
                </c:ext>
              </c:extLst>
            </c:dLbl>
            <c:dLbl>
              <c:idx val="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69-472F-B8F1-FB5D85FF698D}"/>
                </c:ext>
              </c:extLst>
            </c:dLbl>
            <c:dLbl>
              <c:idx val="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69-472F-B8F1-FB5D85FF698D}"/>
                </c:ext>
              </c:extLst>
            </c:dLbl>
            <c:dLbl>
              <c:idx val="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69-472F-B8F1-FB5D85FF698D}"/>
                </c:ext>
              </c:extLst>
            </c:dLbl>
            <c:dLbl>
              <c:idx val="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69-472F-B8F1-FB5D85FF698D}"/>
                </c:ext>
              </c:extLst>
            </c:dLbl>
            <c:dLbl>
              <c:idx val="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69-472F-B8F1-FB5D85FF698D}"/>
                </c:ext>
              </c:extLst>
            </c:dLbl>
            <c:dLbl>
              <c:idx val="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69-472F-B8F1-FB5D85FF698D}"/>
                </c:ext>
              </c:extLst>
            </c:dLbl>
            <c:dLbl>
              <c:idx val="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69-472F-B8F1-FB5D85FF698D}"/>
                </c:ext>
              </c:extLst>
            </c:dLbl>
            <c:dLbl>
              <c:idx val="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69-472F-B8F1-FB5D85FF698D}"/>
                </c:ext>
              </c:extLst>
            </c:dLbl>
            <c:dLbl>
              <c:idx val="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69-472F-B8F1-FB5D85FF698D}"/>
                </c:ext>
              </c:extLst>
            </c:dLbl>
            <c:dLbl>
              <c:idx val="1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69-472F-B8F1-FB5D85FF698D}"/>
                </c:ext>
              </c:extLst>
            </c:dLbl>
            <c:dLbl>
              <c:idx val="1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69-472F-B8F1-FB5D85FF698D}"/>
                </c:ext>
              </c:extLst>
            </c:dLbl>
            <c:dLbl>
              <c:idx val="1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69-472F-B8F1-FB5D85FF698D}"/>
                </c:ext>
              </c:extLst>
            </c:dLbl>
            <c:dLbl>
              <c:idx val="1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69-472F-B8F1-FB5D85FF698D}"/>
                </c:ext>
              </c:extLst>
            </c:dLbl>
            <c:dLbl>
              <c:idx val="1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69-472F-B8F1-FB5D85FF698D}"/>
                </c:ext>
              </c:extLst>
            </c:dLbl>
            <c:dLbl>
              <c:idx val="1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69-472F-B8F1-FB5D85FF698D}"/>
                </c:ext>
              </c:extLst>
            </c:dLbl>
            <c:dLbl>
              <c:idx val="1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69-472F-B8F1-FB5D85FF698D}"/>
                </c:ext>
              </c:extLst>
            </c:dLbl>
            <c:dLbl>
              <c:idx val="1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69-472F-B8F1-FB5D85FF698D}"/>
                </c:ext>
              </c:extLst>
            </c:dLbl>
            <c:dLbl>
              <c:idx val="1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69-472F-B8F1-FB5D85FF698D}"/>
                </c:ext>
              </c:extLst>
            </c:dLbl>
            <c:dLbl>
              <c:idx val="1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69-472F-B8F1-FB5D85FF698D}"/>
                </c:ext>
              </c:extLst>
            </c:dLbl>
            <c:dLbl>
              <c:idx val="2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69-472F-B8F1-FB5D85FF698D}"/>
                </c:ext>
              </c:extLst>
            </c:dLbl>
            <c:dLbl>
              <c:idx val="2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69-472F-B8F1-FB5D85FF698D}"/>
                </c:ext>
              </c:extLst>
            </c:dLbl>
            <c:dLbl>
              <c:idx val="2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C69-472F-B8F1-FB5D85FF698D}"/>
                </c:ext>
              </c:extLst>
            </c:dLbl>
            <c:dLbl>
              <c:idx val="2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C69-472F-B8F1-FB5D85FF698D}"/>
                </c:ext>
              </c:extLst>
            </c:dLbl>
            <c:dLbl>
              <c:idx val="2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C69-472F-B8F1-FB5D85FF698D}"/>
                </c:ext>
              </c:extLst>
            </c:dLbl>
            <c:dLbl>
              <c:idx val="2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C69-472F-B8F1-FB5D85FF698D}"/>
                </c:ext>
              </c:extLst>
            </c:dLbl>
            <c:dLbl>
              <c:idx val="2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C69-472F-B8F1-FB5D85FF698D}"/>
                </c:ext>
              </c:extLst>
            </c:dLbl>
            <c:dLbl>
              <c:idx val="2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C69-472F-B8F1-FB5D85FF698D}"/>
                </c:ext>
              </c:extLst>
            </c:dLbl>
            <c:dLbl>
              <c:idx val="2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C69-472F-B8F1-FB5D85FF698D}"/>
                </c:ext>
              </c:extLst>
            </c:dLbl>
            <c:dLbl>
              <c:idx val="2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C69-472F-B8F1-FB5D85FF698D}"/>
                </c:ext>
              </c:extLst>
            </c:dLbl>
            <c:dLbl>
              <c:idx val="3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C69-472F-B8F1-FB5D85FF698D}"/>
                </c:ext>
              </c:extLst>
            </c:dLbl>
            <c:dLbl>
              <c:idx val="3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C69-472F-B8F1-FB5D85FF698D}"/>
                </c:ext>
              </c:extLst>
            </c:dLbl>
            <c:dLbl>
              <c:idx val="3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C69-472F-B8F1-FB5D85FF698D}"/>
                </c:ext>
              </c:extLst>
            </c:dLbl>
            <c:dLbl>
              <c:idx val="3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C69-472F-B8F1-FB5D85FF698D}"/>
                </c:ext>
              </c:extLst>
            </c:dLbl>
            <c:dLbl>
              <c:idx val="3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C69-472F-B8F1-FB5D85FF698D}"/>
                </c:ext>
              </c:extLst>
            </c:dLbl>
            <c:dLbl>
              <c:idx val="3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C69-472F-B8F1-FB5D85FF698D}"/>
                </c:ext>
              </c:extLst>
            </c:dLbl>
            <c:dLbl>
              <c:idx val="3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C69-472F-B8F1-FB5D85FF698D}"/>
                </c:ext>
              </c:extLst>
            </c:dLbl>
            <c:dLbl>
              <c:idx val="3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C69-472F-B8F1-FB5D85FF698D}"/>
                </c:ext>
              </c:extLst>
            </c:dLbl>
            <c:dLbl>
              <c:idx val="3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C69-472F-B8F1-FB5D85FF698D}"/>
                </c:ext>
              </c:extLst>
            </c:dLbl>
            <c:dLbl>
              <c:idx val="3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C69-472F-B8F1-FB5D85FF698D}"/>
                </c:ext>
              </c:extLst>
            </c:dLbl>
            <c:dLbl>
              <c:idx val="4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C69-472F-B8F1-FB5D85FF698D}"/>
                </c:ext>
              </c:extLst>
            </c:dLbl>
            <c:dLbl>
              <c:idx val="4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C69-472F-B8F1-FB5D85FF698D}"/>
                </c:ext>
              </c:extLst>
            </c:dLbl>
            <c:dLbl>
              <c:idx val="4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C69-472F-B8F1-FB5D85FF698D}"/>
                </c:ext>
              </c:extLst>
            </c:dLbl>
            <c:dLbl>
              <c:idx val="4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C69-472F-B8F1-FB5D85FF698D}"/>
                </c:ext>
              </c:extLst>
            </c:dLbl>
            <c:dLbl>
              <c:idx val="4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C69-472F-B8F1-FB5D85FF698D}"/>
                </c:ext>
              </c:extLst>
            </c:dLbl>
            <c:dLbl>
              <c:idx val="4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C69-472F-B8F1-FB5D85FF698D}"/>
                </c:ext>
              </c:extLst>
            </c:dLbl>
            <c:dLbl>
              <c:idx val="4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C69-472F-B8F1-FB5D85FF698D}"/>
                </c:ext>
              </c:extLst>
            </c:dLbl>
            <c:dLbl>
              <c:idx val="4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C69-472F-B8F1-FB5D85FF698D}"/>
                </c:ext>
              </c:extLst>
            </c:dLbl>
            <c:dLbl>
              <c:idx val="4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C69-472F-B8F1-FB5D85FF698D}"/>
                </c:ext>
              </c:extLst>
            </c:dLbl>
            <c:dLbl>
              <c:idx val="4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C69-472F-B8F1-FB5D85FF698D}"/>
                </c:ext>
              </c:extLst>
            </c:dLbl>
            <c:dLbl>
              <c:idx val="5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C69-472F-B8F1-FB5D85FF698D}"/>
                </c:ext>
              </c:extLst>
            </c:dLbl>
            <c:dLbl>
              <c:idx val="5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C69-472F-B8F1-FB5D85FF698D}"/>
                </c:ext>
              </c:extLst>
            </c:dLbl>
            <c:dLbl>
              <c:idx val="5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C69-472F-B8F1-FB5D85FF698D}"/>
                </c:ext>
              </c:extLst>
            </c:dLbl>
            <c:dLbl>
              <c:idx val="5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C69-472F-B8F1-FB5D85FF698D}"/>
                </c:ext>
              </c:extLst>
            </c:dLbl>
            <c:dLbl>
              <c:idx val="5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C69-472F-B8F1-FB5D85FF698D}"/>
                </c:ext>
              </c:extLst>
            </c:dLbl>
            <c:dLbl>
              <c:idx val="5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C69-472F-B8F1-FB5D85FF698D}"/>
                </c:ext>
              </c:extLst>
            </c:dLbl>
            <c:dLbl>
              <c:idx val="5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C69-472F-B8F1-FB5D85FF698D}"/>
                </c:ext>
              </c:extLst>
            </c:dLbl>
            <c:dLbl>
              <c:idx val="5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C69-472F-B8F1-FB5D85FF698D}"/>
                </c:ext>
              </c:extLst>
            </c:dLbl>
            <c:dLbl>
              <c:idx val="5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C69-472F-B8F1-FB5D85FF698D}"/>
                </c:ext>
              </c:extLst>
            </c:dLbl>
            <c:dLbl>
              <c:idx val="5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C69-472F-B8F1-FB5D85FF698D}"/>
                </c:ext>
              </c:extLst>
            </c:dLbl>
            <c:dLbl>
              <c:idx val="6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C69-472F-B8F1-FB5D85FF698D}"/>
                </c:ext>
              </c:extLst>
            </c:dLbl>
            <c:dLbl>
              <c:idx val="6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C69-472F-B8F1-FB5D85FF698D}"/>
                </c:ext>
              </c:extLst>
            </c:dLbl>
            <c:dLbl>
              <c:idx val="6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C69-472F-B8F1-FB5D85FF698D}"/>
                </c:ext>
              </c:extLst>
            </c:dLbl>
            <c:dLbl>
              <c:idx val="6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C69-472F-B8F1-FB5D85FF698D}"/>
                </c:ext>
              </c:extLst>
            </c:dLbl>
            <c:dLbl>
              <c:idx val="6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C69-472F-B8F1-FB5D85FF698D}"/>
                </c:ext>
              </c:extLst>
            </c:dLbl>
            <c:dLbl>
              <c:idx val="6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C69-472F-B8F1-FB5D85FF698D}"/>
                </c:ext>
              </c:extLst>
            </c:dLbl>
            <c:dLbl>
              <c:idx val="6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C69-472F-B8F1-FB5D85FF698D}"/>
                </c:ext>
              </c:extLst>
            </c:dLbl>
            <c:dLbl>
              <c:idx val="6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C69-472F-B8F1-FB5D85FF698D}"/>
                </c:ext>
              </c:extLst>
            </c:dLbl>
            <c:dLbl>
              <c:idx val="6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C69-472F-B8F1-FB5D85FF698D}"/>
                </c:ext>
              </c:extLst>
            </c:dLbl>
            <c:dLbl>
              <c:idx val="69"/>
              <c:tx>
                <c:rich>
                  <a:bodyPr/>
                  <a:lstStyle/>
                  <a:p>
                    <a:fld id="{B7324C96-BA98-41BB-9149-DD2B8AEEE61C}"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7-FC69-472F-B8F1-FB5D85FF698D}"/>
                </c:ext>
              </c:extLst>
            </c:dLbl>
            <c:dLbl>
              <c:idx val="7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C69-472F-B8F1-FB5D85FF698D}"/>
                </c:ext>
              </c:extLst>
            </c:dLbl>
            <c:dLbl>
              <c:idx val="7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C69-472F-B8F1-FB5D85FF698D}"/>
                </c:ext>
              </c:extLst>
            </c:dLbl>
            <c:dLbl>
              <c:idx val="7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C69-472F-B8F1-FB5D85FF698D}"/>
                </c:ext>
              </c:extLst>
            </c:dLbl>
            <c:dLbl>
              <c:idx val="7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C69-472F-B8F1-FB5D85FF698D}"/>
                </c:ext>
              </c:extLst>
            </c:dLbl>
            <c:dLbl>
              <c:idx val="7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C69-472F-B8F1-FB5D85FF698D}"/>
                </c:ext>
              </c:extLst>
            </c:dLbl>
            <c:dLbl>
              <c:idx val="7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C69-472F-B8F1-FB5D85FF698D}"/>
                </c:ext>
              </c:extLst>
            </c:dLbl>
            <c:dLbl>
              <c:idx val="7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C69-472F-B8F1-FB5D85FF698D}"/>
                </c:ext>
              </c:extLst>
            </c:dLbl>
            <c:dLbl>
              <c:idx val="7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C69-472F-B8F1-FB5D85FF698D}"/>
                </c:ext>
              </c:extLst>
            </c:dLbl>
            <c:dLbl>
              <c:idx val="7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C69-472F-B8F1-FB5D85FF698D}"/>
                </c:ext>
              </c:extLst>
            </c:dLbl>
            <c:dLbl>
              <c:idx val="7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C69-472F-B8F1-FB5D85FF698D}"/>
                </c:ext>
              </c:extLst>
            </c:dLbl>
            <c:dLbl>
              <c:idx val="8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C69-472F-B8F1-FB5D85FF698D}"/>
                </c:ext>
              </c:extLst>
            </c:dLbl>
            <c:dLbl>
              <c:idx val="8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C69-472F-B8F1-FB5D85FF698D}"/>
                </c:ext>
              </c:extLst>
            </c:dLbl>
            <c:dLbl>
              <c:idx val="8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C69-472F-B8F1-FB5D85FF698D}"/>
                </c:ext>
              </c:extLst>
            </c:dLbl>
            <c:dLbl>
              <c:idx val="8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C69-472F-B8F1-FB5D85FF698D}"/>
                </c:ext>
              </c:extLst>
            </c:dLbl>
            <c:dLbl>
              <c:idx val="8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C69-472F-B8F1-FB5D85FF698D}"/>
                </c:ext>
              </c:extLst>
            </c:dLbl>
            <c:dLbl>
              <c:idx val="8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C69-472F-B8F1-FB5D85FF698D}"/>
                </c:ext>
              </c:extLst>
            </c:dLbl>
            <c:dLbl>
              <c:idx val="8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C69-472F-B8F1-FB5D85FF698D}"/>
                </c:ext>
              </c:extLst>
            </c:dLbl>
            <c:dLbl>
              <c:idx val="8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C69-472F-B8F1-FB5D85FF698D}"/>
                </c:ext>
              </c:extLst>
            </c:dLbl>
            <c:dLbl>
              <c:idx val="8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C69-472F-B8F1-FB5D85FF698D}"/>
                </c:ext>
              </c:extLst>
            </c:dLbl>
            <c:dLbl>
              <c:idx val="8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C69-472F-B8F1-FB5D85FF698D}"/>
                </c:ext>
              </c:extLst>
            </c:dLbl>
            <c:dLbl>
              <c:idx val="9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C69-472F-B8F1-FB5D85FF698D}"/>
                </c:ext>
              </c:extLst>
            </c:dLbl>
            <c:dLbl>
              <c:idx val="9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C69-472F-B8F1-FB5D85FF698D}"/>
                </c:ext>
              </c:extLst>
            </c:dLbl>
            <c:dLbl>
              <c:idx val="9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C69-472F-B8F1-FB5D85FF698D}"/>
                </c:ext>
              </c:extLst>
            </c:dLbl>
            <c:dLbl>
              <c:idx val="9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C69-472F-B8F1-FB5D85FF698D}"/>
                </c:ext>
              </c:extLst>
            </c:dLbl>
            <c:dLbl>
              <c:idx val="9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FC69-472F-B8F1-FB5D85FF698D}"/>
                </c:ext>
              </c:extLst>
            </c:dLbl>
            <c:dLbl>
              <c:idx val="9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1-FC69-472F-B8F1-FB5D85FF698D}"/>
                </c:ext>
              </c:extLst>
            </c:dLbl>
            <c:dLbl>
              <c:idx val="9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2-FC69-472F-B8F1-FB5D85FF698D}"/>
                </c:ext>
              </c:extLst>
            </c:dLbl>
            <c:dLbl>
              <c:idx val="9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3-FC69-472F-B8F1-FB5D85FF698D}"/>
                </c:ext>
              </c:extLst>
            </c:dLbl>
            <c:dLbl>
              <c:idx val="9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4-FC69-472F-B8F1-FB5D85FF698D}"/>
                </c:ext>
              </c:extLst>
            </c:dLbl>
            <c:dLbl>
              <c:idx val="9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5-FC69-472F-B8F1-FB5D85FF698D}"/>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rgbClr val="FF3399"/>
                    </a:solidFill>
                    <a:latin typeface="Roboto Medium" panose="02000000000000000000" pitchFamily="2" charset="0"/>
                    <a:ea typeface="Roboto Medium" panose="02000000000000000000" pitchFamily="2" charset="0"/>
                    <a:cs typeface="+mn-cs"/>
                  </a:defRPr>
                </a:pPr>
                <a:endParaRPr lang="en-US"/>
              </a:p>
            </c:txPr>
            <c:dLblPos val="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Waffle!$L$4:$L$103</c:f>
              <c:numCache>
                <c:formatCode>General</c:formatCod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10</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xVal>
          <c:yVal>
            <c:numRef>
              <c:f>Waffle!$M$4:$M$103</c:f>
              <c:numCache>
                <c:formatCode>General</c:formatCod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7</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yVal>
          <c:smooth val="0"/>
          <c:extLst>
            <c:ext xmlns:c15="http://schemas.microsoft.com/office/drawing/2012/chart" uri="{02D57815-91ED-43cb-92C2-25804820EDAC}">
              <c15:datalabelsRange>
                <c15:f>Waffle!$N$4:$N$103</c15:f>
                <c15:dlblRangeCach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65%</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15:dlblRangeCache>
              </c15:datalabelsRange>
            </c:ext>
            <c:ext xmlns:c16="http://schemas.microsoft.com/office/drawing/2014/chart" uri="{C3380CC4-5D6E-409C-BE32-E72D297353CC}">
              <c16:uniqueId val="{00000066-FC69-472F-B8F1-FB5D85FF698D}"/>
            </c:ext>
          </c:extLst>
        </c:ser>
        <c:dLbls>
          <c:showLegendKey val="0"/>
          <c:showVal val="0"/>
          <c:showCatName val="0"/>
          <c:showSerName val="0"/>
          <c:showPercent val="0"/>
          <c:showBubbleSize val="0"/>
        </c:dLbls>
        <c:axId val="2094569183"/>
        <c:axId val="2094562463"/>
      </c:scatterChart>
      <c:valAx>
        <c:axId val="2094569183"/>
        <c:scaling>
          <c:orientation val="minMax"/>
          <c:max val="10"/>
        </c:scaling>
        <c:delete val="1"/>
        <c:axPos val="b"/>
        <c:numFmt formatCode="General" sourceLinked="1"/>
        <c:majorTickMark val="out"/>
        <c:minorTickMark val="none"/>
        <c:tickLblPos val="nextTo"/>
        <c:crossAx val="2094562463"/>
        <c:crosses val="autoZero"/>
        <c:crossBetween val="midCat"/>
      </c:valAx>
      <c:valAx>
        <c:axId val="2094562463"/>
        <c:scaling>
          <c:orientation val="minMax"/>
          <c:max val="10"/>
        </c:scaling>
        <c:delete val="1"/>
        <c:axPos val="l"/>
        <c:numFmt formatCode="General" sourceLinked="1"/>
        <c:majorTickMark val="out"/>
        <c:minorTickMark val="none"/>
        <c:tickLblPos val="nextTo"/>
        <c:crossAx val="2094569183"/>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bg1"/>
      </a:solid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en-US" sz="1000">
                <a:latin typeface="Roboto" panose="02000000000000000000" pitchFamily="2" charset="0"/>
                <a:ea typeface="Roboto" panose="02000000000000000000" pitchFamily="2" charset="0"/>
              </a:rPr>
              <a:t>June 2023</a:t>
            </a:r>
          </a:p>
        </c:rich>
      </c:tx>
      <c:layout>
        <c:manualLayout>
          <c:xMode val="edge"/>
          <c:yMode val="edge"/>
          <c:x val="0.3636792761391287"/>
          <c:y val="3.4482758620689655E-2"/>
        </c:manualLayout>
      </c:layout>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en-US"/>
        </a:p>
      </c:txPr>
    </c:title>
    <c:autoTitleDeleted val="0"/>
    <c:plotArea>
      <c:layout>
        <c:manualLayout>
          <c:layoutTarget val="inner"/>
          <c:xMode val="edge"/>
          <c:yMode val="edge"/>
          <c:x val="3.7870827199954368E-2"/>
          <c:y val="0.2463462756810571"/>
          <c:w val="0.91624047713588097"/>
          <c:h val="0.73435695538057744"/>
        </c:manualLayout>
      </c:layout>
      <c:barChart>
        <c:barDir val="col"/>
        <c:grouping val="clustered"/>
        <c:varyColors val="0"/>
        <c:ser>
          <c:idx val="2"/>
          <c:order val="2"/>
          <c:tx>
            <c:strRef>
              <c:f>Calendar!$AD$3</c:f>
              <c:strCache>
                <c:ptCount val="1"/>
                <c:pt idx="0">
                  <c:v>Day</c:v>
                </c:pt>
              </c:strCache>
            </c:strRef>
          </c:tx>
          <c:spPr>
            <a:solidFill>
              <a:schemeClr val="accent3"/>
            </a:solidFill>
            <a:ln>
              <a:noFill/>
            </a:ln>
            <a:effectLst/>
          </c:spPr>
          <c:invertIfNegative val="0"/>
          <c:cat>
            <c:strRef>
              <c:f>Calendar!$AD$4:$AD$10</c:f>
              <c:strCache>
                <c:ptCount val="7"/>
                <c:pt idx="0">
                  <c:v>S</c:v>
                </c:pt>
                <c:pt idx="1">
                  <c:v>M</c:v>
                </c:pt>
                <c:pt idx="2">
                  <c:v>T</c:v>
                </c:pt>
                <c:pt idx="3">
                  <c:v>W</c:v>
                </c:pt>
                <c:pt idx="4">
                  <c:v>T</c:v>
                </c:pt>
                <c:pt idx="5">
                  <c:v>F</c:v>
                </c:pt>
                <c:pt idx="6">
                  <c:v>S</c:v>
                </c:pt>
              </c:strCache>
            </c:strRef>
          </c:cat>
          <c:val>
            <c:numRef>
              <c:f>Calendar!$AE$4:$AE$10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0C75-4414-94AD-E49C1D42B905}"/>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Calendar!$I$2</c:f>
              <c:strCache>
                <c:ptCount val="1"/>
                <c:pt idx="0">
                  <c:v>Current Month</c:v>
                </c:pt>
              </c:strCache>
            </c:strRef>
          </c:tx>
          <c:spPr>
            <a:ln w="25400" cap="rnd">
              <a:noFill/>
              <a:round/>
            </a:ln>
            <a:effectLst/>
          </c:spPr>
          <c:marker>
            <c:symbol val="circle"/>
            <c:size val="19"/>
            <c:spPr>
              <a:solidFill>
                <a:schemeClr val="bg1">
                  <a:lumMod val="85000"/>
                </a:schemeClr>
              </a:solidFill>
              <a:ln w="9525">
                <a:noFill/>
              </a:ln>
              <a:effectLst/>
            </c:spPr>
          </c:marker>
          <c:dLbls>
            <c:dLbl>
              <c:idx val="0"/>
              <c:tx>
                <c:rich>
                  <a:bodyPr/>
                  <a:lstStyle/>
                  <a:p>
                    <a:fld id="{6B6C424A-C703-47FC-8822-ECE9BDA4B35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0C75-4414-94AD-E49C1D42B905}"/>
                </c:ext>
              </c:extLst>
            </c:dLbl>
            <c:dLbl>
              <c:idx val="1"/>
              <c:tx>
                <c:rich>
                  <a:bodyPr/>
                  <a:lstStyle/>
                  <a:p>
                    <a:fld id="{8E734C9E-2921-473A-9E30-E63B5C05953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0C75-4414-94AD-E49C1D42B905}"/>
                </c:ext>
              </c:extLst>
            </c:dLbl>
            <c:dLbl>
              <c:idx val="2"/>
              <c:tx>
                <c:rich>
                  <a:bodyPr/>
                  <a:lstStyle/>
                  <a:p>
                    <a:fld id="{8C9FAA55-5F97-4A8F-91F9-050B33CBE8D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0C75-4414-94AD-E49C1D42B905}"/>
                </c:ext>
              </c:extLst>
            </c:dLbl>
            <c:dLbl>
              <c:idx val="3"/>
              <c:tx>
                <c:rich>
                  <a:bodyPr/>
                  <a:lstStyle/>
                  <a:p>
                    <a:fld id="{2C8667A7-2202-423C-B8E1-93FE9513130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0C75-4414-94AD-E49C1D42B905}"/>
                </c:ext>
              </c:extLst>
            </c:dLbl>
            <c:dLbl>
              <c:idx val="4"/>
              <c:tx>
                <c:rich>
                  <a:bodyPr/>
                  <a:lstStyle/>
                  <a:p>
                    <a:fld id="{D4CA9CF8-C591-4C67-A83C-344932B9F5A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0C75-4414-94AD-E49C1D42B905}"/>
                </c:ext>
              </c:extLst>
            </c:dLbl>
            <c:dLbl>
              <c:idx val="5"/>
              <c:tx>
                <c:rich>
                  <a:bodyPr/>
                  <a:lstStyle/>
                  <a:p>
                    <a:fld id="{2E01E9C2-327B-44A4-A83B-AC865B92995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0C75-4414-94AD-E49C1D42B905}"/>
                </c:ext>
              </c:extLst>
            </c:dLbl>
            <c:dLbl>
              <c:idx val="6"/>
              <c:tx>
                <c:rich>
                  <a:bodyPr/>
                  <a:lstStyle/>
                  <a:p>
                    <a:fld id="{4E764F97-2567-4235-976F-4D5744B87DE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0C75-4414-94AD-E49C1D42B905}"/>
                </c:ext>
              </c:extLst>
            </c:dLbl>
            <c:dLbl>
              <c:idx val="7"/>
              <c:tx>
                <c:rich>
                  <a:bodyPr/>
                  <a:lstStyle/>
                  <a:p>
                    <a:fld id="{9630E36F-9CBE-4F42-A271-D5ECAA6BFB6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0C75-4414-94AD-E49C1D42B905}"/>
                </c:ext>
              </c:extLst>
            </c:dLbl>
            <c:dLbl>
              <c:idx val="8"/>
              <c:tx>
                <c:rich>
                  <a:bodyPr/>
                  <a:lstStyle/>
                  <a:p>
                    <a:fld id="{9F50CA60-1713-4381-992E-36CE424FF1B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0C75-4414-94AD-E49C1D42B905}"/>
                </c:ext>
              </c:extLst>
            </c:dLbl>
            <c:dLbl>
              <c:idx val="9"/>
              <c:tx>
                <c:rich>
                  <a:bodyPr/>
                  <a:lstStyle/>
                  <a:p>
                    <a:fld id="{A428A70B-7D1B-43F9-A7AE-6F0C2B7F04A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0C75-4414-94AD-E49C1D42B905}"/>
                </c:ext>
              </c:extLst>
            </c:dLbl>
            <c:dLbl>
              <c:idx val="10"/>
              <c:tx>
                <c:rich>
                  <a:bodyPr/>
                  <a:lstStyle/>
                  <a:p>
                    <a:fld id="{40960436-4A2A-416C-B0C4-410515C2E2C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0C75-4414-94AD-E49C1D42B905}"/>
                </c:ext>
              </c:extLst>
            </c:dLbl>
            <c:dLbl>
              <c:idx val="11"/>
              <c:tx>
                <c:rich>
                  <a:bodyPr/>
                  <a:lstStyle/>
                  <a:p>
                    <a:fld id="{E6194AED-5928-413A-AEF9-C2E91A328CE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0C75-4414-94AD-E49C1D42B905}"/>
                </c:ext>
              </c:extLst>
            </c:dLbl>
            <c:dLbl>
              <c:idx val="12"/>
              <c:tx>
                <c:rich>
                  <a:bodyPr/>
                  <a:lstStyle/>
                  <a:p>
                    <a:fld id="{CB8537A8-3E92-479F-A572-F0D834A5F6E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0C75-4414-94AD-E49C1D42B905}"/>
                </c:ext>
              </c:extLst>
            </c:dLbl>
            <c:dLbl>
              <c:idx val="13"/>
              <c:tx>
                <c:rich>
                  <a:bodyPr/>
                  <a:lstStyle/>
                  <a:p>
                    <a:fld id="{E8A70149-4CDD-4A07-A27A-002A2D6E3EE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0C75-4414-94AD-E49C1D42B905}"/>
                </c:ext>
              </c:extLst>
            </c:dLbl>
            <c:dLbl>
              <c:idx val="14"/>
              <c:tx>
                <c:rich>
                  <a:bodyPr/>
                  <a:lstStyle/>
                  <a:p>
                    <a:fld id="{B9B23B14-410E-4B9B-9303-70C7AF5DC4E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0C75-4414-94AD-E49C1D42B905}"/>
                </c:ext>
              </c:extLst>
            </c:dLbl>
            <c:dLbl>
              <c:idx val="15"/>
              <c:tx>
                <c:rich>
                  <a:bodyPr/>
                  <a:lstStyle/>
                  <a:p>
                    <a:fld id="{0F3C9CCF-AAE7-4085-AB64-6A72C087BD5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0C75-4414-94AD-E49C1D42B905}"/>
                </c:ext>
              </c:extLst>
            </c:dLbl>
            <c:dLbl>
              <c:idx val="16"/>
              <c:tx>
                <c:rich>
                  <a:bodyPr/>
                  <a:lstStyle/>
                  <a:p>
                    <a:fld id="{E5A0D4FE-9348-4AAC-8CD3-C7500E9D716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0C75-4414-94AD-E49C1D42B905}"/>
                </c:ext>
              </c:extLst>
            </c:dLbl>
            <c:dLbl>
              <c:idx val="17"/>
              <c:tx>
                <c:rich>
                  <a:bodyPr/>
                  <a:lstStyle/>
                  <a:p>
                    <a:fld id="{39AC57AF-BB04-4833-BE50-E51E2809DF7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0C75-4414-94AD-E49C1D42B905}"/>
                </c:ext>
              </c:extLst>
            </c:dLbl>
            <c:dLbl>
              <c:idx val="18"/>
              <c:tx>
                <c:rich>
                  <a:bodyPr/>
                  <a:lstStyle/>
                  <a:p>
                    <a:fld id="{49134CEB-91B3-4A74-8464-C0DCC5AABF8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0C75-4414-94AD-E49C1D42B905}"/>
                </c:ext>
              </c:extLst>
            </c:dLbl>
            <c:dLbl>
              <c:idx val="19"/>
              <c:tx>
                <c:rich>
                  <a:bodyPr/>
                  <a:lstStyle/>
                  <a:p>
                    <a:fld id="{A7DB86C4-A010-4715-BA0D-D967A53A95E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0C75-4414-94AD-E49C1D42B905}"/>
                </c:ext>
              </c:extLst>
            </c:dLbl>
            <c:dLbl>
              <c:idx val="20"/>
              <c:tx>
                <c:rich>
                  <a:bodyPr/>
                  <a:lstStyle/>
                  <a:p>
                    <a:fld id="{78FDDD1C-233A-49A1-8D21-6C806CFE537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0C75-4414-94AD-E49C1D42B905}"/>
                </c:ext>
              </c:extLst>
            </c:dLbl>
            <c:dLbl>
              <c:idx val="21"/>
              <c:tx>
                <c:rich>
                  <a:bodyPr/>
                  <a:lstStyle/>
                  <a:p>
                    <a:fld id="{46573AE4-ABA9-4D97-8C1D-D6A323E684C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0C75-4414-94AD-E49C1D42B905}"/>
                </c:ext>
              </c:extLst>
            </c:dLbl>
            <c:dLbl>
              <c:idx val="22"/>
              <c:tx>
                <c:rich>
                  <a:bodyPr/>
                  <a:lstStyle/>
                  <a:p>
                    <a:fld id="{3F3B1B8C-E955-447C-96B2-CA42DEC72BD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0C75-4414-94AD-E49C1D42B905}"/>
                </c:ext>
              </c:extLst>
            </c:dLbl>
            <c:dLbl>
              <c:idx val="23"/>
              <c:tx>
                <c:rich>
                  <a:bodyPr/>
                  <a:lstStyle/>
                  <a:p>
                    <a:fld id="{A967149B-D334-4E95-A8DF-82C9C0802FA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0C75-4414-94AD-E49C1D42B905}"/>
                </c:ext>
              </c:extLst>
            </c:dLbl>
            <c:dLbl>
              <c:idx val="24"/>
              <c:tx>
                <c:rich>
                  <a:bodyPr/>
                  <a:lstStyle/>
                  <a:p>
                    <a:fld id="{EA2FE53E-8109-40AE-93A8-D619FEB6A6A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0C75-4414-94AD-E49C1D42B905}"/>
                </c:ext>
              </c:extLst>
            </c:dLbl>
            <c:dLbl>
              <c:idx val="25"/>
              <c:tx>
                <c:rich>
                  <a:bodyPr/>
                  <a:lstStyle/>
                  <a:p>
                    <a:fld id="{55EB4D81-B3CA-4A30-AF79-26E49B82EFE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0C75-4414-94AD-E49C1D42B905}"/>
                </c:ext>
              </c:extLst>
            </c:dLbl>
            <c:dLbl>
              <c:idx val="26"/>
              <c:tx>
                <c:rich>
                  <a:bodyPr/>
                  <a:lstStyle/>
                  <a:p>
                    <a:fld id="{5BF985AD-5DCF-4185-AC8A-BEDB6DDE130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0C75-4414-94AD-E49C1D42B905}"/>
                </c:ext>
              </c:extLst>
            </c:dLbl>
            <c:dLbl>
              <c:idx val="27"/>
              <c:tx>
                <c:rich>
                  <a:bodyPr/>
                  <a:lstStyle/>
                  <a:p>
                    <a:fld id="{09539BDA-633D-4EFA-BA66-FE6BA590FE2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0C75-4414-94AD-E49C1D42B905}"/>
                </c:ext>
              </c:extLst>
            </c:dLbl>
            <c:dLbl>
              <c:idx val="28"/>
              <c:tx>
                <c:rich>
                  <a:bodyPr/>
                  <a:lstStyle/>
                  <a:p>
                    <a:fld id="{010302D3-FE31-48A4-8854-332AD8C3132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0C75-4414-94AD-E49C1D42B905}"/>
                </c:ext>
              </c:extLst>
            </c:dLbl>
            <c:dLbl>
              <c:idx val="29"/>
              <c:tx>
                <c:rich>
                  <a:bodyPr/>
                  <a:lstStyle/>
                  <a:p>
                    <a:fld id="{4480FF38-8ED7-4AA7-A8C5-1D7FD062CF5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0C75-4414-94AD-E49C1D42B905}"/>
                </c:ext>
              </c:extLst>
            </c:dLbl>
            <c:dLbl>
              <c:idx val="30"/>
              <c:tx>
                <c:rich>
                  <a:bodyPr/>
                  <a:lstStyle/>
                  <a:p>
                    <a:fld id="{1BDE839B-8690-435B-AF01-4DDAEDC6948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0C75-4414-94AD-E49C1D42B905}"/>
                </c:ext>
              </c:extLst>
            </c:dLbl>
            <c:dLbl>
              <c:idx val="31"/>
              <c:tx>
                <c:rich>
                  <a:bodyPr/>
                  <a:lstStyle/>
                  <a:p>
                    <a:fld id="{A65B3FC6-92EA-4005-8299-ABCFA4A5E32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0C75-4414-94AD-E49C1D42B905}"/>
                </c:ext>
              </c:extLst>
            </c:dLbl>
            <c:dLbl>
              <c:idx val="32"/>
              <c:tx>
                <c:rich>
                  <a:bodyPr/>
                  <a:lstStyle/>
                  <a:p>
                    <a:fld id="{FDE03BF9-9B09-4973-B74E-45199D8B759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0C75-4414-94AD-E49C1D42B905}"/>
                </c:ext>
              </c:extLst>
            </c:dLbl>
            <c:dLbl>
              <c:idx val="33"/>
              <c:tx>
                <c:rich>
                  <a:bodyPr/>
                  <a:lstStyle/>
                  <a:p>
                    <a:fld id="{E95FE519-4171-4756-A7E4-2A6478E7473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0C75-4414-94AD-E49C1D42B905}"/>
                </c:ext>
              </c:extLst>
            </c:dLbl>
            <c:dLbl>
              <c:idx val="34"/>
              <c:tx>
                <c:rich>
                  <a:bodyPr/>
                  <a:lstStyle/>
                  <a:p>
                    <a:fld id="{86C1E542-56BC-48D7-B36B-300ED3204F3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0C75-4414-94AD-E49C1D42B905}"/>
                </c:ext>
              </c:extLst>
            </c:dLbl>
            <c:dLbl>
              <c:idx val="35"/>
              <c:tx>
                <c:rich>
                  <a:bodyPr/>
                  <a:lstStyle/>
                  <a:p>
                    <a:fld id="{0259F77E-5C79-459E-AC56-5762F1CC141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0C75-4414-94AD-E49C1D42B905}"/>
                </c:ext>
              </c:extLst>
            </c:dLbl>
            <c:dLbl>
              <c:idx val="36"/>
              <c:tx>
                <c:rich>
                  <a:bodyPr/>
                  <a:lstStyle/>
                  <a:p>
                    <a:fld id="{B1AEE5D3-67AE-4AF5-9E0A-BD0464833F0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0C75-4414-94AD-E49C1D42B905}"/>
                </c:ext>
              </c:extLst>
            </c:dLbl>
            <c:dLbl>
              <c:idx val="37"/>
              <c:tx>
                <c:rich>
                  <a:bodyPr/>
                  <a:lstStyle/>
                  <a:p>
                    <a:fld id="{C7BA0248-7486-4562-800A-13496BF7429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0C75-4414-94AD-E49C1D42B905}"/>
                </c:ext>
              </c:extLst>
            </c:dLbl>
            <c:dLbl>
              <c:idx val="38"/>
              <c:tx>
                <c:rich>
                  <a:bodyPr/>
                  <a:lstStyle/>
                  <a:p>
                    <a:fld id="{3F9FF5DF-6AE7-4B4E-9B75-061FBA58F22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0C75-4414-94AD-E49C1D42B905}"/>
                </c:ext>
              </c:extLst>
            </c:dLbl>
            <c:dLbl>
              <c:idx val="39"/>
              <c:tx>
                <c:rich>
                  <a:bodyPr/>
                  <a:lstStyle/>
                  <a:p>
                    <a:fld id="{6A0BBF5F-E167-4495-8AB9-FF679CA31E6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0C75-4414-94AD-E49C1D42B905}"/>
                </c:ext>
              </c:extLst>
            </c:dLbl>
            <c:dLbl>
              <c:idx val="40"/>
              <c:tx>
                <c:rich>
                  <a:bodyPr/>
                  <a:lstStyle/>
                  <a:p>
                    <a:fld id="{F4E69AB0-FFFA-4795-9734-E6C1222B3CD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0C75-4414-94AD-E49C1D42B905}"/>
                </c:ext>
              </c:extLst>
            </c:dLbl>
            <c:dLbl>
              <c:idx val="41"/>
              <c:tx>
                <c:rich>
                  <a:bodyPr/>
                  <a:lstStyle/>
                  <a:p>
                    <a:fld id="{5E5CE7B1-332F-4986-A8B1-364EA041983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0C75-4414-94AD-E49C1D42B905}"/>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bg1"/>
                    </a:solidFill>
                    <a:latin typeface="Roboto Medium" panose="02000000000000000000" pitchFamily="2" charset="0"/>
                    <a:ea typeface="Roboto Medium" panose="02000000000000000000" pitchFamily="2" charset="0"/>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Calendar!$I$4:$I$45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Calendar!$J$4:$J$45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Calendar!$K$4:$K$45</c15:f>
                <c15:dlblRangeCache>
                  <c:ptCount val="42"/>
                  <c:pt idx="0">
                    <c:v>28</c:v>
                  </c:pt>
                  <c:pt idx="1">
                    <c:v>29</c:v>
                  </c:pt>
                  <c:pt idx="2">
                    <c:v>30</c:v>
                  </c:pt>
                  <c:pt idx="3">
                    <c:v>31</c:v>
                  </c:pt>
                  <c:pt idx="4">
                    <c:v>1</c:v>
                  </c:pt>
                  <c:pt idx="5">
                    <c:v>2</c:v>
                  </c:pt>
                  <c:pt idx="6">
                    <c:v>3</c:v>
                  </c:pt>
                  <c:pt idx="7">
                    <c:v>4</c:v>
                  </c:pt>
                  <c:pt idx="8">
                    <c:v>5</c:v>
                  </c:pt>
                  <c:pt idx="9">
                    <c:v>6</c:v>
                  </c:pt>
                  <c:pt idx="10">
                    <c:v>7</c:v>
                  </c:pt>
                  <c:pt idx="11">
                    <c:v>8</c:v>
                  </c:pt>
                  <c:pt idx="12">
                    <c:v>9</c:v>
                  </c:pt>
                  <c:pt idx="13">
                    <c:v>10</c:v>
                  </c:pt>
                  <c:pt idx="14">
                    <c:v>11</c:v>
                  </c:pt>
                  <c:pt idx="15">
                    <c:v>12</c:v>
                  </c:pt>
                  <c:pt idx="16">
                    <c:v>13</c:v>
                  </c:pt>
                  <c:pt idx="17">
                    <c:v>14</c:v>
                  </c:pt>
                  <c:pt idx="18">
                    <c:v>15</c:v>
                  </c:pt>
                  <c:pt idx="19">
                    <c:v>16</c:v>
                  </c:pt>
                  <c:pt idx="20">
                    <c:v>17</c:v>
                  </c:pt>
                  <c:pt idx="21">
                    <c:v>18</c:v>
                  </c:pt>
                  <c:pt idx="22">
                    <c:v>19</c:v>
                  </c:pt>
                  <c:pt idx="23">
                    <c:v>20</c:v>
                  </c:pt>
                  <c:pt idx="24">
                    <c:v>21</c:v>
                  </c:pt>
                  <c:pt idx="25">
                    <c:v>22</c:v>
                  </c:pt>
                  <c:pt idx="26">
                    <c:v>23</c:v>
                  </c:pt>
                  <c:pt idx="27">
                    <c:v>24</c:v>
                  </c:pt>
                  <c:pt idx="28">
                    <c:v>25</c:v>
                  </c:pt>
                  <c:pt idx="29">
                    <c:v>26</c:v>
                  </c:pt>
                  <c:pt idx="30">
                    <c:v>27</c:v>
                  </c:pt>
                  <c:pt idx="31">
                    <c:v>28</c:v>
                  </c:pt>
                  <c:pt idx="32">
                    <c:v>29</c:v>
                  </c:pt>
                  <c:pt idx="33">
                    <c:v>30</c:v>
                  </c:pt>
                  <c:pt idx="34">
                    <c:v>1</c:v>
                  </c:pt>
                  <c:pt idx="35">
                    <c:v>2</c:v>
                  </c:pt>
                  <c:pt idx="36">
                    <c:v>3</c:v>
                  </c:pt>
                  <c:pt idx="37">
                    <c:v>4</c:v>
                  </c:pt>
                  <c:pt idx="38">
                    <c:v>5</c:v>
                  </c:pt>
                  <c:pt idx="39">
                    <c:v>6</c:v>
                  </c:pt>
                  <c:pt idx="40">
                    <c:v>7</c:v>
                  </c:pt>
                  <c:pt idx="41">
                    <c:v>8</c:v>
                  </c:pt>
                </c15:dlblRangeCache>
              </c15:datalabelsRange>
            </c:ext>
            <c:ext xmlns:c16="http://schemas.microsoft.com/office/drawing/2014/chart" uri="{C3380CC4-5D6E-409C-BE32-E72D297353CC}">
              <c16:uniqueId val="{0000002B-0C75-4414-94AD-E49C1D42B905}"/>
            </c:ext>
          </c:extLst>
        </c:ser>
        <c:ser>
          <c:idx val="1"/>
          <c:order val="1"/>
          <c:tx>
            <c:strRef>
              <c:f>Calendar!$P$2</c:f>
              <c:strCache>
                <c:ptCount val="1"/>
                <c:pt idx="0">
                  <c:v>Color</c:v>
                </c:pt>
              </c:strCache>
            </c:strRef>
          </c:tx>
          <c:spPr>
            <a:ln w="25400" cap="rnd">
              <a:noFill/>
              <a:round/>
            </a:ln>
            <a:effectLst/>
          </c:spPr>
          <c:marker>
            <c:symbol val="circle"/>
            <c:size val="19"/>
            <c:spPr>
              <a:solidFill>
                <a:srgbClr val="00B0F0"/>
              </a:solidFill>
              <a:ln w="9525">
                <a:noFill/>
              </a:ln>
              <a:effectLst/>
            </c:spPr>
          </c:marker>
          <c:xVal>
            <c:numRef>
              <c:f>Calendar!$P$4:$P$45</c:f>
              <c:numCache>
                <c:formatCode>General</c:formatCode>
                <c:ptCount val="42"/>
                <c:pt idx="0">
                  <c:v>#N/A</c:v>
                </c:pt>
                <c:pt idx="1">
                  <c:v>#N/A</c:v>
                </c:pt>
                <c:pt idx="2">
                  <c:v>#N/A</c:v>
                </c:pt>
                <c:pt idx="3">
                  <c:v>#N/A</c:v>
                </c:pt>
                <c:pt idx="4">
                  <c:v>#N/A</c:v>
                </c:pt>
                <c:pt idx="5">
                  <c:v>6</c:v>
                </c:pt>
                <c:pt idx="6">
                  <c:v>#N/A</c:v>
                </c:pt>
                <c:pt idx="7">
                  <c:v>1</c:v>
                </c:pt>
                <c:pt idx="8">
                  <c:v>#N/A</c:v>
                </c:pt>
                <c:pt idx="9">
                  <c:v>3</c:v>
                </c:pt>
                <c:pt idx="10">
                  <c:v>#N/A</c:v>
                </c:pt>
                <c:pt idx="11">
                  <c:v>#N/A</c:v>
                </c:pt>
                <c:pt idx="12">
                  <c:v>6</c:v>
                </c:pt>
                <c:pt idx="13">
                  <c:v>7</c:v>
                </c:pt>
                <c:pt idx="14">
                  <c:v>1</c:v>
                </c:pt>
                <c:pt idx="15">
                  <c:v>2</c:v>
                </c:pt>
                <c:pt idx="16">
                  <c:v>#N/A</c:v>
                </c:pt>
                <c:pt idx="17">
                  <c:v>4</c:v>
                </c:pt>
                <c:pt idx="18">
                  <c:v>#N/A</c:v>
                </c:pt>
                <c:pt idx="19">
                  <c:v>6</c:v>
                </c:pt>
                <c:pt idx="20">
                  <c:v>7</c:v>
                </c:pt>
                <c:pt idx="21">
                  <c:v>1</c:v>
                </c:pt>
                <c:pt idx="22">
                  <c:v>2</c:v>
                </c:pt>
                <c:pt idx="23">
                  <c:v>3</c:v>
                </c:pt>
                <c:pt idx="24">
                  <c:v>#N/A</c:v>
                </c:pt>
                <c:pt idx="25">
                  <c:v>5</c:v>
                </c:pt>
                <c:pt idx="26">
                  <c:v>6</c:v>
                </c:pt>
                <c:pt idx="27">
                  <c:v>#N/A</c:v>
                </c:pt>
                <c:pt idx="28">
                  <c:v>#N/A</c:v>
                </c:pt>
                <c:pt idx="29">
                  <c:v>#N/A</c:v>
                </c:pt>
                <c:pt idx="30">
                  <c:v>3</c:v>
                </c:pt>
                <c:pt idx="31">
                  <c:v>4</c:v>
                </c:pt>
                <c:pt idx="32">
                  <c:v>5</c:v>
                </c:pt>
                <c:pt idx="33">
                  <c:v>#N/A</c:v>
                </c:pt>
                <c:pt idx="34">
                  <c:v>#N/A</c:v>
                </c:pt>
                <c:pt idx="35">
                  <c:v>#N/A</c:v>
                </c:pt>
                <c:pt idx="36">
                  <c:v>#N/A</c:v>
                </c:pt>
                <c:pt idx="37">
                  <c:v>#N/A</c:v>
                </c:pt>
                <c:pt idx="38">
                  <c:v>#N/A</c:v>
                </c:pt>
                <c:pt idx="39">
                  <c:v>#N/A</c:v>
                </c:pt>
                <c:pt idx="40">
                  <c:v>#N/A</c:v>
                </c:pt>
                <c:pt idx="41">
                  <c:v>#N/A</c:v>
                </c:pt>
              </c:numCache>
            </c:numRef>
          </c:xVal>
          <c:yVal>
            <c:numRef>
              <c:f>Calendar!$Q$4:$Q$45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0C75-4414-94AD-E49C1D42B905}"/>
            </c:ext>
          </c:extLst>
        </c:ser>
        <c:dLbls>
          <c:showLegendKey val="0"/>
          <c:showVal val="0"/>
          <c:showCatName val="0"/>
          <c:showSerName val="0"/>
          <c:showPercent val="0"/>
          <c:showBubbleSize val="0"/>
        </c:dLbls>
        <c:axId val="2094569183"/>
        <c:axId val="2094562463"/>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000" b="0" i="0" u="none" strike="noStrike" kern="1200" baseline="0">
                <a:solidFill>
                  <a:schemeClr val="tx1">
                    <a:lumMod val="50000"/>
                    <a:lumOff val="50000"/>
                  </a:schemeClr>
                </a:solidFill>
                <a:latin typeface="Roboto" panose="02000000000000000000" pitchFamily="2" charset="0"/>
                <a:ea typeface="Roboto" panose="02000000000000000000" pitchFamily="2" charset="0"/>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bg1"/>
      </a:solid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chemeClr val="tx1">
                <a:lumMod val="65000"/>
                <a:lumOff val="35000"/>
              </a:schemeClr>
            </a:solidFill>
            <a:ln w="3175">
              <a:solidFill>
                <a:schemeClr val="tx1">
                  <a:lumMod val="85000"/>
                  <a:lumOff val="15000"/>
                </a:schemeClr>
              </a:solidFill>
            </a:ln>
          </c:spPr>
          <c:dPt>
            <c:idx val="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1-8FC0-4FDB-9D38-CB1F3A06C5CE}"/>
              </c:ext>
            </c:extLst>
          </c:dPt>
          <c:dPt>
            <c:idx val="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3-8FC0-4FDB-9D38-CB1F3A06C5CE}"/>
              </c:ext>
            </c:extLst>
          </c:dPt>
          <c:dPt>
            <c:idx val="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5-8FC0-4FDB-9D38-CB1F3A06C5CE}"/>
              </c:ext>
            </c:extLst>
          </c:dPt>
          <c:dPt>
            <c:idx val="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7-8FC0-4FDB-9D38-CB1F3A06C5CE}"/>
              </c:ext>
            </c:extLst>
          </c:dPt>
          <c:dPt>
            <c:idx val="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9-8FC0-4FDB-9D38-CB1F3A06C5CE}"/>
              </c:ext>
            </c:extLst>
          </c:dPt>
          <c:dPt>
            <c:idx val="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B-8FC0-4FDB-9D38-CB1F3A06C5CE}"/>
              </c:ext>
            </c:extLst>
          </c:dPt>
          <c:dPt>
            <c:idx val="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D-8FC0-4FDB-9D38-CB1F3A06C5CE}"/>
              </c:ext>
            </c:extLst>
          </c:dPt>
          <c:dPt>
            <c:idx val="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F-8FC0-4FDB-9D38-CB1F3A06C5CE}"/>
              </c:ext>
            </c:extLst>
          </c:dPt>
          <c:dPt>
            <c:idx val="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1-8FC0-4FDB-9D38-CB1F3A06C5CE}"/>
              </c:ext>
            </c:extLst>
          </c:dPt>
          <c:dPt>
            <c:idx val="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3-8FC0-4FDB-9D38-CB1F3A06C5CE}"/>
              </c:ext>
            </c:extLst>
          </c:dPt>
          <c:dPt>
            <c:idx val="1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5-8FC0-4FDB-9D38-CB1F3A06C5CE}"/>
              </c:ext>
            </c:extLst>
          </c:dPt>
          <c:dPt>
            <c:idx val="1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7-8FC0-4FDB-9D38-CB1F3A06C5CE}"/>
              </c:ext>
            </c:extLst>
          </c:dPt>
          <c:dPt>
            <c:idx val="1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9-8FC0-4FDB-9D38-CB1F3A06C5CE}"/>
              </c:ext>
            </c:extLst>
          </c:dPt>
          <c:dPt>
            <c:idx val="1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B-8FC0-4FDB-9D38-CB1F3A06C5CE}"/>
              </c:ext>
            </c:extLst>
          </c:dPt>
          <c:dPt>
            <c:idx val="1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D-8FC0-4FDB-9D38-CB1F3A06C5CE}"/>
              </c:ext>
            </c:extLst>
          </c:dPt>
          <c:dPt>
            <c:idx val="1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F-8FC0-4FDB-9D38-CB1F3A06C5CE}"/>
              </c:ext>
            </c:extLst>
          </c:dPt>
          <c:dPt>
            <c:idx val="1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1-8FC0-4FDB-9D38-CB1F3A06C5CE}"/>
              </c:ext>
            </c:extLst>
          </c:dPt>
          <c:dPt>
            <c:idx val="1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3-8FC0-4FDB-9D38-CB1F3A06C5CE}"/>
              </c:ext>
            </c:extLst>
          </c:dPt>
          <c:dPt>
            <c:idx val="1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5-8FC0-4FDB-9D38-CB1F3A06C5CE}"/>
              </c:ext>
            </c:extLst>
          </c:dPt>
          <c:dPt>
            <c:idx val="1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7-8FC0-4FDB-9D38-CB1F3A06C5CE}"/>
              </c:ext>
            </c:extLst>
          </c:dPt>
          <c:dPt>
            <c:idx val="2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9-8FC0-4FDB-9D38-CB1F3A06C5CE}"/>
              </c:ext>
            </c:extLst>
          </c:dPt>
          <c:dPt>
            <c:idx val="2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B-8FC0-4FDB-9D38-CB1F3A06C5CE}"/>
              </c:ext>
            </c:extLst>
          </c:dPt>
          <c:dPt>
            <c:idx val="2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D-8FC0-4FDB-9D38-CB1F3A06C5CE}"/>
              </c:ext>
            </c:extLst>
          </c:dPt>
          <c:dPt>
            <c:idx val="2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F-8FC0-4FDB-9D38-CB1F3A06C5CE}"/>
              </c:ext>
            </c:extLst>
          </c:dPt>
          <c:dPt>
            <c:idx val="2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1-8FC0-4FDB-9D38-CB1F3A06C5CE}"/>
              </c:ext>
            </c:extLst>
          </c:dPt>
          <c:dPt>
            <c:idx val="2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3-8FC0-4FDB-9D38-CB1F3A06C5CE}"/>
              </c:ext>
            </c:extLst>
          </c:dPt>
          <c:dPt>
            <c:idx val="2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5-8FC0-4FDB-9D38-CB1F3A06C5CE}"/>
              </c:ext>
            </c:extLst>
          </c:dPt>
          <c:dPt>
            <c:idx val="2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7-8FC0-4FDB-9D38-CB1F3A06C5CE}"/>
              </c:ext>
            </c:extLst>
          </c:dPt>
          <c:dPt>
            <c:idx val="2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9-8FC0-4FDB-9D38-CB1F3A06C5CE}"/>
              </c:ext>
            </c:extLst>
          </c:dPt>
          <c:dPt>
            <c:idx val="2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B-8FC0-4FDB-9D38-CB1F3A06C5CE}"/>
              </c:ext>
            </c:extLst>
          </c:dPt>
          <c:dPt>
            <c:idx val="3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D-8FC0-4FDB-9D38-CB1F3A06C5CE}"/>
              </c:ext>
            </c:extLst>
          </c:dPt>
          <c:dPt>
            <c:idx val="3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F-8FC0-4FDB-9D38-CB1F3A06C5CE}"/>
              </c:ext>
            </c:extLst>
          </c:dPt>
          <c:dPt>
            <c:idx val="3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1-8FC0-4FDB-9D38-CB1F3A06C5CE}"/>
              </c:ext>
            </c:extLst>
          </c:dPt>
          <c:dPt>
            <c:idx val="3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3-8FC0-4FDB-9D38-CB1F3A06C5CE}"/>
              </c:ext>
            </c:extLst>
          </c:dPt>
          <c:dPt>
            <c:idx val="3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5-8FC0-4FDB-9D38-CB1F3A06C5CE}"/>
              </c:ext>
            </c:extLst>
          </c:dPt>
          <c:dPt>
            <c:idx val="3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7-8FC0-4FDB-9D38-CB1F3A06C5CE}"/>
              </c:ext>
            </c:extLst>
          </c:dPt>
          <c:dPt>
            <c:idx val="3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9-8FC0-4FDB-9D38-CB1F3A06C5CE}"/>
              </c:ext>
            </c:extLst>
          </c:dPt>
          <c:dPt>
            <c:idx val="3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B-8FC0-4FDB-9D38-CB1F3A06C5CE}"/>
              </c:ext>
            </c:extLst>
          </c:dPt>
          <c:dPt>
            <c:idx val="3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D-8FC0-4FDB-9D38-CB1F3A06C5CE}"/>
              </c:ext>
            </c:extLst>
          </c:dPt>
          <c:dPt>
            <c:idx val="3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F-8FC0-4FDB-9D38-CB1F3A06C5CE}"/>
              </c:ext>
            </c:extLst>
          </c:dPt>
          <c:dPt>
            <c:idx val="4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1-8FC0-4FDB-9D38-CB1F3A06C5CE}"/>
              </c:ext>
            </c:extLst>
          </c:dPt>
          <c:dPt>
            <c:idx val="4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3-8FC0-4FDB-9D38-CB1F3A06C5CE}"/>
              </c:ext>
            </c:extLst>
          </c:dPt>
          <c:dPt>
            <c:idx val="4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5-8FC0-4FDB-9D38-CB1F3A06C5CE}"/>
              </c:ext>
            </c:extLst>
          </c:dPt>
          <c:dPt>
            <c:idx val="4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7-8FC0-4FDB-9D38-CB1F3A06C5CE}"/>
              </c:ext>
            </c:extLst>
          </c:dPt>
          <c:dPt>
            <c:idx val="4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9-8FC0-4FDB-9D38-CB1F3A06C5CE}"/>
              </c:ext>
            </c:extLst>
          </c:dPt>
          <c:dPt>
            <c:idx val="4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B-8FC0-4FDB-9D38-CB1F3A06C5CE}"/>
              </c:ext>
            </c:extLst>
          </c:dPt>
          <c:dPt>
            <c:idx val="4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D-8FC0-4FDB-9D38-CB1F3A06C5CE}"/>
              </c:ext>
            </c:extLst>
          </c:dPt>
          <c:dPt>
            <c:idx val="4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F-8FC0-4FDB-9D38-CB1F3A06C5CE}"/>
              </c:ext>
            </c:extLst>
          </c:dPt>
          <c:dPt>
            <c:idx val="4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1-8FC0-4FDB-9D38-CB1F3A06C5CE}"/>
              </c:ext>
            </c:extLst>
          </c:dPt>
          <c:dPt>
            <c:idx val="4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3-8FC0-4FDB-9D38-CB1F3A06C5CE}"/>
              </c:ext>
            </c:extLst>
          </c:dPt>
          <c:dPt>
            <c:idx val="5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5-8FC0-4FDB-9D38-CB1F3A06C5CE}"/>
              </c:ext>
            </c:extLst>
          </c:dPt>
          <c:dPt>
            <c:idx val="5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7-8FC0-4FDB-9D38-CB1F3A06C5CE}"/>
              </c:ext>
            </c:extLst>
          </c:dPt>
          <c:dPt>
            <c:idx val="5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9-8FC0-4FDB-9D38-CB1F3A06C5CE}"/>
              </c:ext>
            </c:extLst>
          </c:dPt>
          <c:dPt>
            <c:idx val="5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B-8FC0-4FDB-9D38-CB1F3A06C5CE}"/>
              </c:ext>
            </c:extLst>
          </c:dPt>
          <c:dPt>
            <c:idx val="5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D-8FC0-4FDB-9D38-CB1F3A06C5CE}"/>
              </c:ext>
            </c:extLst>
          </c:dPt>
          <c:dPt>
            <c:idx val="5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F-8FC0-4FDB-9D38-CB1F3A06C5CE}"/>
              </c:ext>
            </c:extLst>
          </c:dPt>
          <c:dPt>
            <c:idx val="5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1-8FC0-4FDB-9D38-CB1F3A06C5CE}"/>
              </c:ext>
            </c:extLst>
          </c:dPt>
          <c:dPt>
            <c:idx val="5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3-8FC0-4FDB-9D38-CB1F3A06C5CE}"/>
              </c:ext>
            </c:extLst>
          </c:dPt>
          <c:dPt>
            <c:idx val="5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5-8FC0-4FDB-9D38-CB1F3A06C5CE}"/>
              </c:ext>
            </c:extLst>
          </c:dPt>
          <c:dPt>
            <c:idx val="5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7-8FC0-4FDB-9D38-CB1F3A06C5CE}"/>
              </c:ext>
            </c:extLst>
          </c:dPt>
          <c:dPt>
            <c:idx val="6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9-8FC0-4FDB-9D38-CB1F3A06C5CE}"/>
              </c:ext>
            </c:extLst>
          </c:dPt>
          <c:dPt>
            <c:idx val="6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B-8FC0-4FDB-9D38-CB1F3A06C5CE}"/>
              </c:ext>
            </c:extLst>
          </c:dPt>
          <c:dPt>
            <c:idx val="6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D-8FC0-4FDB-9D38-CB1F3A06C5CE}"/>
              </c:ext>
            </c:extLst>
          </c:dPt>
          <c:dPt>
            <c:idx val="6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F-8FC0-4FDB-9D38-CB1F3A06C5CE}"/>
              </c:ext>
            </c:extLst>
          </c:dPt>
          <c:dPt>
            <c:idx val="6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1-8FC0-4FDB-9D38-CB1F3A06C5CE}"/>
              </c:ext>
            </c:extLst>
          </c:dPt>
          <c:dPt>
            <c:idx val="6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3-8FC0-4FDB-9D38-CB1F3A06C5CE}"/>
              </c:ext>
            </c:extLst>
          </c:dPt>
          <c:dPt>
            <c:idx val="6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5-8FC0-4FDB-9D38-CB1F3A06C5CE}"/>
              </c:ext>
            </c:extLst>
          </c:dPt>
          <c:dPt>
            <c:idx val="6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7-8FC0-4FDB-9D38-CB1F3A06C5CE}"/>
              </c:ext>
            </c:extLst>
          </c:dPt>
          <c:dPt>
            <c:idx val="6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9-8FC0-4FDB-9D38-CB1F3A06C5CE}"/>
              </c:ext>
            </c:extLst>
          </c:dPt>
          <c:dPt>
            <c:idx val="6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B-8FC0-4FDB-9D38-CB1F3A06C5CE}"/>
              </c:ext>
            </c:extLst>
          </c:dPt>
          <c:dPt>
            <c:idx val="7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D-8FC0-4FDB-9D38-CB1F3A06C5CE}"/>
              </c:ext>
            </c:extLst>
          </c:dPt>
          <c:dPt>
            <c:idx val="7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F-8FC0-4FDB-9D38-CB1F3A06C5CE}"/>
              </c:ext>
            </c:extLst>
          </c:dPt>
          <c:dPt>
            <c:idx val="7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1-8FC0-4FDB-9D38-CB1F3A06C5CE}"/>
              </c:ext>
            </c:extLst>
          </c:dPt>
          <c:dPt>
            <c:idx val="7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3-8FC0-4FDB-9D38-CB1F3A06C5CE}"/>
              </c:ext>
            </c:extLst>
          </c:dPt>
          <c:dPt>
            <c:idx val="7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5-8FC0-4FDB-9D38-CB1F3A06C5CE}"/>
              </c:ext>
            </c:extLst>
          </c:dPt>
          <c:dPt>
            <c:idx val="7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7-8FC0-4FDB-9D38-CB1F3A06C5CE}"/>
              </c:ext>
            </c:extLst>
          </c:dPt>
          <c:dPt>
            <c:idx val="7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9-8FC0-4FDB-9D38-CB1F3A06C5CE}"/>
              </c:ext>
            </c:extLst>
          </c:dPt>
          <c:dPt>
            <c:idx val="7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B-8FC0-4FDB-9D38-CB1F3A06C5CE}"/>
              </c:ext>
            </c:extLst>
          </c:dPt>
          <c:dPt>
            <c:idx val="7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D-8FC0-4FDB-9D38-CB1F3A06C5CE}"/>
              </c:ext>
            </c:extLst>
          </c:dPt>
          <c:dPt>
            <c:idx val="7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F-8FC0-4FDB-9D38-CB1F3A06C5CE}"/>
              </c:ext>
            </c:extLst>
          </c:dPt>
          <c:dPt>
            <c:idx val="8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1-8FC0-4FDB-9D38-CB1F3A06C5CE}"/>
              </c:ext>
            </c:extLst>
          </c:dPt>
          <c:dPt>
            <c:idx val="8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3-8FC0-4FDB-9D38-CB1F3A06C5CE}"/>
              </c:ext>
            </c:extLst>
          </c:dPt>
          <c:dPt>
            <c:idx val="8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5-8FC0-4FDB-9D38-CB1F3A06C5CE}"/>
              </c:ext>
            </c:extLst>
          </c:dPt>
          <c:dPt>
            <c:idx val="8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7-8FC0-4FDB-9D38-CB1F3A06C5CE}"/>
              </c:ext>
            </c:extLst>
          </c:dPt>
          <c:dPt>
            <c:idx val="8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9-8FC0-4FDB-9D38-CB1F3A06C5CE}"/>
              </c:ext>
            </c:extLst>
          </c:dPt>
          <c:dPt>
            <c:idx val="8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B-8FC0-4FDB-9D38-CB1F3A06C5CE}"/>
              </c:ext>
            </c:extLst>
          </c:dPt>
          <c:dPt>
            <c:idx val="8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D-8FC0-4FDB-9D38-CB1F3A06C5CE}"/>
              </c:ext>
            </c:extLst>
          </c:dPt>
          <c:dPt>
            <c:idx val="8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F-8FC0-4FDB-9D38-CB1F3A06C5CE}"/>
              </c:ext>
            </c:extLst>
          </c:dPt>
          <c:dPt>
            <c:idx val="8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1-8FC0-4FDB-9D38-CB1F3A06C5CE}"/>
              </c:ext>
            </c:extLst>
          </c:dPt>
          <c:dPt>
            <c:idx val="8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3-8FC0-4FDB-9D38-CB1F3A06C5CE}"/>
              </c:ext>
            </c:extLst>
          </c:dPt>
          <c:dPt>
            <c:idx val="9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5-8FC0-4FDB-9D38-CB1F3A06C5CE}"/>
              </c:ext>
            </c:extLst>
          </c:dPt>
          <c:dPt>
            <c:idx val="9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7-8FC0-4FDB-9D38-CB1F3A06C5CE}"/>
              </c:ext>
            </c:extLst>
          </c:dPt>
          <c:dPt>
            <c:idx val="9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9-8FC0-4FDB-9D38-CB1F3A06C5CE}"/>
              </c:ext>
            </c:extLst>
          </c:dPt>
          <c:dPt>
            <c:idx val="9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B-8FC0-4FDB-9D38-CB1F3A06C5CE}"/>
              </c:ext>
            </c:extLst>
          </c:dPt>
          <c:dPt>
            <c:idx val="9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D-8FC0-4FDB-9D38-CB1F3A06C5CE}"/>
              </c:ext>
            </c:extLst>
          </c:dPt>
          <c:dPt>
            <c:idx val="9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F-8FC0-4FDB-9D38-CB1F3A06C5CE}"/>
              </c:ext>
            </c:extLst>
          </c:dPt>
          <c:dPt>
            <c:idx val="9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C1-8FC0-4FDB-9D38-CB1F3A06C5CE}"/>
              </c:ext>
            </c:extLst>
          </c:dPt>
          <c:dPt>
            <c:idx val="9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C3-8FC0-4FDB-9D38-CB1F3A06C5CE}"/>
              </c:ext>
            </c:extLst>
          </c:dPt>
          <c:dPt>
            <c:idx val="9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C5-8FC0-4FDB-9D38-CB1F3A06C5CE}"/>
              </c:ext>
            </c:extLst>
          </c:dPt>
          <c:dPt>
            <c:idx val="9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C7-8FC0-4FDB-9D38-CB1F3A06C5CE}"/>
              </c:ext>
            </c:extLst>
          </c:dPt>
          <c:dPt>
            <c:idx val="100"/>
            <c:bubble3D val="0"/>
            <c:spPr>
              <a:noFill/>
              <a:ln w="3175">
                <a:noFill/>
              </a:ln>
              <a:effectLst/>
            </c:spPr>
            <c:extLst>
              <c:ext xmlns:c16="http://schemas.microsoft.com/office/drawing/2014/chart" uri="{C3380CC4-5D6E-409C-BE32-E72D297353CC}">
                <c16:uniqueId val="{000000C9-8FC0-4FDB-9D38-CB1F3A06C5CE}"/>
              </c:ext>
            </c:extLst>
          </c:dPt>
          <c:val>
            <c:numRef>
              <c:f>Gauge!$N$2:$N$102</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100</c:v>
                </c:pt>
              </c:numCache>
            </c:numRef>
          </c:val>
          <c:extLst>
            <c:ext xmlns:c16="http://schemas.microsoft.com/office/drawing/2014/chart" uri="{C3380CC4-5D6E-409C-BE32-E72D297353CC}">
              <c16:uniqueId val="{000000CA-8FC0-4FDB-9D38-CB1F3A06C5CE}"/>
            </c:ext>
          </c:extLst>
        </c:ser>
        <c:dLbls>
          <c:showLegendKey val="0"/>
          <c:showVal val="0"/>
          <c:showCatName val="0"/>
          <c:showSerName val="0"/>
          <c:showPercent val="0"/>
          <c:showBubbleSize val="0"/>
          <c:showLeaderLines val="1"/>
        </c:dLbls>
        <c:firstSliceAng val="270"/>
        <c:holeSize val="61"/>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4DBF35"/>
            </a:solidFill>
            <a:ln w="3175">
              <a:solidFill>
                <a:schemeClr val="tx1">
                  <a:lumMod val="85000"/>
                  <a:lumOff val="15000"/>
                </a:schemeClr>
              </a:solidFill>
            </a:ln>
          </c:spPr>
          <c:dPt>
            <c:idx val="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1-8637-41C3-9AFD-67EFC5CBC4AC}"/>
              </c:ext>
            </c:extLst>
          </c:dPt>
          <c:dPt>
            <c:idx val="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3-8637-41C3-9AFD-67EFC5CBC4AC}"/>
              </c:ext>
            </c:extLst>
          </c:dPt>
          <c:dPt>
            <c:idx val="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5-8637-41C3-9AFD-67EFC5CBC4AC}"/>
              </c:ext>
            </c:extLst>
          </c:dPt>
          <c:dPt>
            <c:idx val="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7-8637-41C3-9AFD-67EFC5CBC4AC}"/>
              </c:ext>
            </c:extLst>
          </c:dPt>
          <c:dPt>
            <c:idx val="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9-8637-41C3-9AFD-67EFC5CBC4AC}"/>
              </c:ext>
            </c:extLst>
          </c:dPt>
          <c:dPt>
            <c:idx val="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B-8637-41C3-9AFD-67EFC5CBC4AC}"/>
              </c:ext>
            </c:extLst>
          </c:dPt>
          <c:dPt>
            <c:idx val="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D-8637-41C3-9AFD-67EFC5CBC4AC}"/>
              </c:ext>
            </c:extLst>
          </c:dPt>
          <c:dPt>
            <c:idx val="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F-8637-41C3-9AFD-67EFC5CBC4AC}"/>
              </c:ext>
            </c:extLst>
          </c:dPt>
          <c:dPt>
            <c:idx val="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1-8637-41C3-9AFD-67EFC5CBC4AC}"/>
              </c:ext>
            </c:extLst>
          </c:dPt>
          <c:dPt>
            <c:idx val="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3-8637-41C3-9AFD-67EFC5CBC4AC}"/>
              </c:ext>
            </c:extLst>
          </c:dPt>
          <c:dPt>
            <c:idx val="1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5-8637-41C3-9AFD-67EFC5CBC4AC}"/>
              </c:ext>
            </c:extLst>
          </c:dPt>
          <c:dPt>
            <c:idx val="1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7-8637-41C3-9AFD-67EFC5CBC4AC}"/>
              </c:ext>
            </c:extLst>
          </c:dPt>
          <c:dPt>
            <c:idx val="1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9-8637-41C3-9AFD-67EFC5CBC4AC}"/>
              </c:ext>
            </c:extLst>
          </c:dPt>
          <c:dPt>
            <c:idx val="1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B-8637-41C3-9AFD-67EFC5CBC4AC}"/>
              </c:ext>
            </c:extLst>
          </c:dPt>
          <c:dPt>
            <c:idx val="1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D-8637-41C3-9AFD-67EFC5CBC4AC}"/>
              </c:ext>
            </c:extLst>
          </c:dPt>
          <c:dPt>
            <c:idx val="1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F-8637-41C3-9AFD-67EFC5CBC4AC}"/>
              </c:ext>
            </c:extLst>
          </c:dPt>
          <c:dPt>
            <c:idx val="1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1-8637-41C3-9AFD-67EFC5CBC4AC}"/>
              </c:ext>
            </c:extLst>
          </c:dPt>
          <c:dPt>
            <c:idx val="1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3-8637-41C3-9AFD-67EFC5CBC4AC}"/>
              </c:ext>
            </c:extLst>
          </c:dPt>
          <c:dPt>
            <c:idx val="1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5-8637-41C3-9AFD-67EFC5CBC4AC}"/>
              </c:ext>
            </c:extLst>
          </c:dPt>
          <c:dPt>
            <c:idx val="1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7-8637-41C3-9AFD-67EFC5CBC4AC}"/>
              </c:ext>
            </c:extLst>
          </c:dPt>
          <c:dPt>
            <c:idx val="2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9-8637-41C3-9AFD-67EFC5CBC4AC}"/>
              </c:ext>
            </c:extLst>
          </c:dPt>
          <c:dPt>
            <c:idx val="2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B-8637-41C3-9AFD-67EFC5CBC4AC}"/>
              </c:ext>
            </c:extLst>
          </c:dPt>
          <c:dPt>
            <c:idx val="2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D-8637-41C3-9AFD-67EFC5CBC4AC}"/>
              </c:ext>
            </c:extLst>
          </c:dPt>
          <c:dPt>
            <c:idx val="2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F-8637-41C3-9AFD-67EFC5CBC4AC}"/>
              </c:ext>
            </c:extLst>
          </c:dPt>
          <c:dPt>
            <c:idx val="2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1-8637-41C3-9AFD-67EFC5CBC4AC}"/>
              </c:ext>
            </c:extLst>
          </c:dPt>
          <c:dPt>
            <c:idx val="2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3-8637-41C3-9AFD-67EFC5CBC4AC}"/>
              </c:ext>
            </c:extLst>
          </c:dPt>
          <c:dPt>
            <c:idx val="2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5-8637-41C3-9AFD-67EFC5CBC4AC}"/>
              </c:ext>
            </c:extLst>
          </c:dPt>
          <c:dPt>
            <c:idx val="2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7-8637-41C3-9AFD-67EFC5CBC4AC}"/>
              </c:ext>
            </c:extLst>
          </c:dPt>
          <c:dPt>
            <c:idx val="2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9-8637-41C3-9AFD-67EFC5CBC4AC}"/>
              </c:ext>
            </c:extLst>
          </c:dPt>
          <c:dPt>
            <c:idx val="2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B-8637-41C3-9AFD-67EFC5CBC4AC}"/>
              </c:ext>
            </c:extLst>
          </c:dPt>
          <c:dPt>
            <c:idx val="3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D-8637-41C3-9AFD-67EFC5CBC4AC}"/>
              </c:ext>
            </c:extLst>
          </c:dPt>
          <c:dPt>
            <c:idx val="3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F-8637-41C3-9AFD-67EFC5CBC4AC}"/>
              </c:ext>
            </c:extLst>
          </c:dPt>
          <c:dPt>
            <c:idx val="3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1-8637-41C3-9AFD-67EFC5CBC4AC}"/>
              </c:ext>
            </c:extLst>
          </c:dPt>
          <c:dPt>
            <c:idx val="3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3-8637-41C3-9AFD-67EFC5CBC4AC}"/>
              </c:ext>
            </c:extLst>
          </c:dPt>
          <c:dPt>
            <c:idx val="3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5-8637-41C3-9AFD-67EFC5CBC4AC}"/>
              </c:ext>
            </c:extLst>
          </c:dPt>
          <c:dPt>
            <c:idx val="3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7-8637-41C3-9AFD-67EFC5CBC4AC}"/>
              </c:ext>
            </c:extLst>
          </c:dPt>
          <c:dPt>
            <c:idx val="3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9-8637-41C3-9AFD-67EFC5CBC4AC}"/>
              </c:ext>
            </c:extLst>
          </c:dPt>
          <c:dPt>
            <c:idx val="3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B-8637-41C3-9AFD-67EFC5CBC4AC}"/>
              </c:ext>
            </c:extLst>
          </c:dPt>
          <c:dPt>
            <c:idx val="3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D-8637-41C3-9AFD-67EFC5CBC4AC}"/>
              </c:ext>
            </c:extLst>
          </c:dPt>
          <c:dPt>
            <c:idx val="3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F-8637-41C3-9AFD-67EFC5CBC4AC}"/>
              </c:ext>
            </c:extLst>
          </c:dPt>
          <c:dPt>
            <c:idx val="4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1-8637-41C3-9AFD-67EFC5CBC4AC}"/>
              </c:ext>
            </c:extLst>
          </c:dPt>
          <c:dPt>
            <c:idx val="4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3-8637-41C3-9AFD-67EFC5CBC4AC}"/>
              </c:ext>
            </c:extLst>
          </c:dPt>
          <c:dPt>
            <c:idx val="4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5-8637-41C3-9AFD-67EFC5CBC4AC}"/>
              </c:ext>
            </c:extLst>
          </c:dPt>
          <c:dPt>
            <c:idx val="4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7-8637-41C3-9AFD-67EFC5CBC4AC}"/>
              </c:ext>
            </c:extLst>
          </c:dPt>
          <c:dPt>
            <c:idx val="4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9-8637-41C3-9AFD-67EFC5CBC4AC}"/>
              </c:ext>
            </c:extLst>
          </c:dPt>
          <c:dPt>
            <c:idx val="4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B-8637-41C3-9AFD-67EFC5CBC4AC}"/>
              </c:ext>
            </c:extLst>
          </c:dPt>
          <c:dPt>
            <c:idx val="4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D-8637-41C3-9AFD-67EFC5CBC4AC}"/>
              </c:ext>
            </c:extLst>
          </c:dPt>
          <c:dPt>
            <c:idx val="4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F-8637-41C3-9AFD-67EFC5CBC4AC}"/>
              </c:ext>
            </c:extLst>
          </c:dPt>
          <c:dPt>
            <c:idx val="4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1-8637-41C3-9AFD-67EFC5CBC4AC}"/>
              </c:ext>
            </c:extLst>
          </c:dPt>
          <c:dPt>
            <c:idx val="4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3-8637-41C3-9AFD-67EFC5CBC4AC}"/>
              </c:ext>
            </c:extLst>
          </c:dPt>
          <c:dPt>
            <c:idx val="5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5-8637-41C3-9AFD-67EFC5CBC4AC}"/>
              </c:ext>
            </c:extLst>
          </c:dPt>
          <c:dPt>
            <c:idx val="5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7-8637-41C3-9AFD-67EFC5CBC4AC}"/>
              </c:ext>
            </c:extLst>
          </c:dPt>
          <c:dPt>
            <c:idx val="5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9-8637-41C3-9AFD-67EFC5CBC4AC}"/>
              </c:ext>
            </c:extLst>
          </c:dPt>
          <c:dPt>
            <c:idx val="5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B-8637-41C3-9AFD-67EFC5CBC4AC}"/>
              </c:ext>
            </c:extLst>
          </c:dPt>
          <c:dPt>
            <c:idx val="5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D-8637-41C3-9AFD-67EFC5CBC4AC}"/>
              </c:ext>
            </c:extLst>
          </c:dPt>
          <c:dPt>
            <c:idx val="5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F-8637-41C3-9AFD-67EFC5CBC4AC}"/>
              </c:ext>
            </c:extLst>
          </c:dPt>
          <c:dPt>
            <c:idx val="5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1-8637-41C3-9AFD-67EFC5CBC4AC}"/>
              </c:ext>
            </c:extLst>
          </c:dPt>
          <c:dPt>
            <c:idx val="5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3-8637-41C3-9AFD-67EFC5CBC4AC}"/>
              </c:ext>
            </c:extLst>
          </c:dPt>
          <c:dPt>
            <c:idx val="5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5-8637-41C3-9AFD-67EFC5CBC4AC}"/>
              </c:ext>
            </c:extLst>
          </c:dPt>
          <c:dPt>
            <c:idx val="5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7-8637-41C3-9AFD-67EFC5CBC4AC}"/>
              </c:ext>
            </c:extLst>
          </c:dPt>
          <c:dPt>
            <c:idx val="6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9-8637-41C3-9AFD-67EFC5CBC4AC}"/>
              </c:ext>
            </c:extLst>
          </c:dPt>
          <c:dPt>
            <c:idx val="6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B-8637-41C3-9AFD-67EFC5CBC4AC}"/>
              </c:ext>
            </c:extLst>
          </c:dPt>
          <c:dPt>
            <c:idx val="6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D-8637-41C3-9AFD-67EFC5CBC4AC}"/>
              </c:ext>
            </c:extLst>
          </c:dPt>
          <c:dPt>
            <c:idx val="6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F-8637-41C3-9AFD-67EFC5CBC4AC}"/>
              </c:ext>
            </c:extLst>
          </c:dPt>
          <c:dPt>
            <c:idx val="6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1-8637-41C3-9AFD-67EFC5CBC4AC}"/>
              </c:ext>
            </c:extLst>
          </c:dPt>
          <c:dPt>
            <c:idx val="6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3-8637-41C3-9AFD-67EFC5CBC4AC}"/>
              </c:ext>
            </c:extLst>
          </c:dPt>
          <c:dPt>
            <c:idx val="6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5-8637-41C3-9AFD-67EFC5CBC4AC}"/>
              </c:ext>
            </c:extLst>
          </c:dPt>
          <c:dPt>
            <c:idx val="6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7-8637-41C3-9AFD-67EFC5CBC4AC}"/>
              </c:ext>
            </c:extLst>
          </c:dPt>
          <c:dPt>
            <c:idx val="6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9-8637-41C3-9AFD-67EFC5CBC4AC}"/>
              </c:ext>
            </c:extLst>
          </c:dPt>
          <c:dPt>
            <c:idx val="6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B-8637-41C3-9AFD-67EFC5CBC4AC}"/>
              </c:ext>
            </c:extLst>
          </c:dPt>
          <c:dPt>
            <c:idx val="7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D-8637-41C3-9AFD-67EFC5CBC4AC}"/>
              </c:ext>
            </c:extLst>
          </c:dPt>
          <c:dPt>
            <c:idx val="7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F-8637-41C3-9AFD-67EFC5CBC4AC}"/>
              </c:ext>
            </c:extLst>
          </c:dPt>
          <c:dPt>
            <c:idx val="7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1-8637-41C3-9AFD-67EFC5CBC4AC}"/>
              </c:ext>
            </c:extLst>
          </c:dPt>
          <c:dPt>
            <c:idx val="7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3-8637-41C3-9AFD-67EFC5CBC4AC}"/>
              </c:ext>
            </c:extLst>
          </c:dPt>
          <c:dPt>
            <c:idx val="7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5-8637-41C3-9AFD-67EFC5CBC4AC}"/>
              </c:ext>
            </c:extLst>
          </c:dPt>
          <c:dPt>
            <c:idx val="7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7-8637-41C3-9AFD-67EFC5CBC4AC}"/>
              </c:ext>
            </c:extLst>
          </c:dPt>
          <c:dPt>
            <c:idx val="7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9-8637-41C3-9AFD-67EFC5CBC4AC}"/>
              </c:ext>
            </c:extLst>
          </c:dPt>
          <c:dPt>
            <c:idx val="7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B-8637-41C3-9AFD-67EFC5CBC4AC}"/>
              </c:ext>
            </c:extLst>
          </c:dPt>
          <c:dPt>
            <c:idx val="7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D-8637-41C3-9AFD-67EFC5CBC4AC}"/>
              </c:ext>
            </c:extLst>
          </c:dPt>
          <c:dPt>
            <c:idx val="7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F-8637-41C3-9AFD-67EFC5CBC4AC}"/>
              </c:ext>
            </c:extLst>
          </c:dPt>
          <c:dPt>
            <c:idx val="8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1-8637-41C3-9AFD-67EFC5CBC4AC}"/>
              </c:ext>
            </c:extLst>
          </c:dPt>
          <c:dPt>
            <c:idx val="8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3-8637-41C3-9AFD-67EFC5CBC4AC}"/>
              </c:ext>
            </c:extLst>
          </c:dPt>
          <c:dPt>
            <c:idx val="8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5-8637-41C3-9AFD-67EFC5CBC4AC}"/>
              </c:ext>
            </c:extLst>
          </c:dPt>
          <c:dPt>
            <c:idx val="8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7-8637-41C3-9AFD-67EFC5CBC4AC}"/>
              </c:ext>
            </c:extLst>
          </c:dPt>
          <c:dPt>
            <c:idx val="8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9-8637-41C3-9AFD-67EFC5CBC4AC}"/>
              </c:ext>
            </c:extLst>
          </c:dPt>
          <c:dPt>
            <c:idx val="8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B-8637-41C3-9AFD-67EFC5CBC4AC}"/>
              </c:ext>
            </c:extLst>
          </c:dPt>
          <c:dPt>
            <c:idx val="8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D-8637-41C3-9AFD-67EFC5CBC4AC}"/>
              </c:ext>
            </c:extLst>
          </c:dPt>
          <c:dPt>
            <c:idx val="8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F-8637-41C3-9AFD-67EFC5CBC4AC}"/>
              </c:ext>
            </c:extLst>
          </c:dPt>
          <c:dPt>
            <c:idx val="8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1-8637-41C3-9AFD-67EFC5CBC4AC}"/>
              </c:ext>
            </c:extLst>
          </c:dPt>
          <c:dPt>
            <c:idx val="8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3-8637-41C3-9AFD-67EFC5CBC4AC}"/>
              </c:ext>
            </c:extLst>
          </c:dPt>
          <c:dPt>
            <c:idx val="9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5-8637-41C3-9AFD-67EFC5CBC4AC}"/>
              </c:ext>
            </c:extLst>
          </c:dPt>
          <c:dPt>
            <c:idx val="9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7-8637-41C3-9AFD-67EFC5CBC4AC}"/>
              </c:ext>
            </c:extLst>
          </c:dPt>
          <c:dPt>
            <c:idx val="9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9-8637-41C3-9AFD-67EFC5CBC4AC}"/>
              </c:ext>
            </c:extLst>
          </c:dPt>
          <c:dPt>
            <c:idx val="9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B-8637-41C3-9AFD-67EFC5CBC4AC}"/>
              </c:ext>
            </c:extLst>
          </c:dPt>
          <c:dPt>
            <c:idx val="9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D-8637-41C3-9AFD-67EFC5CBC4AC}"/>
              </c:ext>
            </c:extLst>
          </c:dPt>
          <c:dPt>
            <c:idx val="9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F-8637-41C3-9AFD-67EFC5CBC4AC}"/>
              </c:ext>
            </c:extLst>
          </c:dPt>
          <c:dPt>
            <c:idx val="9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C1-8637-41C3-9AFD-67EFC5CBC4AC}"/>
              </c:ext>
            </c:extLst>
          </c:dPt>
          <c:dPt>
            <c:idx val="9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C3-8637-41C3-9AFD-67EFC5CBC4AC}"/>
              </c:ext>
            </c:extLst>
          </c:dPt>
          <c:dPt>
            <c:idx val="9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C5-8637-41C3-9AFD-67EFC5CBC4AC}"/>
              </c:ext>
            </c:extLst>
          </c:dPt>
          <c:dPt>
            <c:idx val="9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C7-8637-41C3-9AFD-67EFC5CBC4AC}"/>
              </c:ext>
            </c:extLst>
          </c:dPt>
          <c:dPt>
            <c:idx val="100"/>
            <c:bubble3D val="0"/>
            <c:spPr>
              <a:noFill/>
              <a:ln w="3175">
                <a:noFill/>
              </a:ln>
              <a:effectLst/>
            </c:spPr>
            <c:extLst>
              <c:ext xmlns:c16="http://schemas.microsoft.com/office/drawing/2014/chart" uri="{C3380CC4-5D6E-409C-BE32-E72D297353CC}">
                <c16:uniqueId val="{000000C9-8637-41C3-9AFD-67EFC5CBC4AC}"/>
              </c:ext>
            </c:extLst>
          </c:dPt>
          <c:val>
            <c:numRef>
              <c:f>Gauge!$O$2:$O$102</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153</c:v>
                </c:pt>
              </c:numCache>
            </c:numRef>
          </c:val>
          <c:extLst>
            <c:ext xmlns:c16="http://schemas.microsoft.com/office/drawing/2014/chart" uri="{C3380CC4-5D6E-409C-BE32-E72D297353CC}">
              <c16:uniqueId val="{000000CA-8637-41C3-9AFD-67EFC5CBC4AC}"/>
            </c:ext>
          </c:extLst>
        </c:ser>
        <c:dLbls>
          <c:showLegendKey val="0"/>
          <c:showVal val="0"/>
          <c:showCatName val="0"/>
          <c:showSerName val="0"/>
          <c:showPercent val="0"/>
          <c:showBubbleSize val="0"/>
          <c:showLeaderLines val="1"/>
        </c:dLbls>
        <c:firstSliceAng val="270"/>
        <c:holeSize val="61"/>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ln w="12700">
              <a:solidFill>
                <a:schemeClr val="tx1">
                  <a:lumMod val="65000"/>
                  <a:lumOff val="35000"/>
                </a:schemeClr>
              </a:solidFill>
            </a:ln>
          </c:spPr>
          <c:dPt>
            <c:idx val="0"/>
            <c:bubble3D val="0"/>
            <c:spPr>
              <a:pattFill prst="dkUpDiag">
                <a:fgClr>
                  <a:srgbClr val="00B0F0"/>
                </a:fgClr>
                <a:bgClr>
                  <a:srgbClr val="009ED6"/>
                </a:bgClr>
              </a:pattFill>
              <a:ln w="12700">
                <a:solidFill>
                  <a:schemeClr val="tx1">
                    <a:lumMod val="65000"/>
                    <a:lumOff val="35000"/>
                  </a:schemeClr>
                </a:solidFill>
              </a:ln>
              <a:effectLst/>
            </c:spPr>
            <c:extLst>
              <c:ext xmlns:c16="http://schemas.microsoft.com/office/drawing/2014/chart" uri="{C3380CC4-5D6E-409C-BE32-E72D297353CC}">
                <c16:uniqueId val="{00000001-B6E4-460F-A5A0-CF9DDCDD19BE}"/>
              </c:ext>
            </c:extLst>
          </c:dPt>
          <c:dPt>
            <c:idx val="1"/>
            <c:bubble3D val="0"/>
            <c:spPr>
              <a:pattFill prst="dkUpDiag">
                <a:fgClr>
                  <a:schemeClr val="tx1">
                    <a:lumMod val="50000"/>
                    <a:lumOff val="50000"/>
                  </a:schemeClr>
                </a:fgClr>
                <a:bgClr>
                  <a:schemeClr val="tx1">
                    <a:lumMod val="65000"/>
                    <a:lumOff val="35000"/>
                  </a:schemeClr>
                </a:bgClr>
              </a:pattFill>
              <a:ln w="12700">
                <a:solidFill>
                  <a:schemeClr val="tx1">
                    <a:lumMod val="65000"/>
                    <a:lumOff val="35000"/>
                  </a:schemeClr>
                </a:solidFill>
              </a:ln>
              <a:effectLst/>
            </c:spPr>
            <c:extLst>
              <c:ext xmlns:c16="http://schemas.microsoft.com/office/drawing/2014/chart" uri="{C3380CC4-5D6E-409C-BE32-E72D297353CC}">
                <c16:uniqueId val="{00000003-B6E4-460F-A5A0-CF9DDCDD19BE}"/>
              </c:ext>
            </c:extLst>
          </c:dPt>
          <c:dLbls>
            <c:delete val="1"/>
          </c:dLbls>
          <c:cat>
            <c:strRef>
              <c:f>Donut!$K$2:$K$3</c:f>
              <c:strCache>
                <c:ptCount val="2"/>
                <c:pt idx="0">
                  <c:v>Complete</c:v>
                </c:pt>
                <c:pt idx="1">
                  <c:v>Remainder</c:v>
                </c:pt>
              </c:strCache>
            </c:strRef>
          </c:cat>
          <c:val>
            <c:numRef>
              <c:f>Donut!$L$2:$L$3</c:f>
              <c:numCache>
                <c:formatCode>0%</c:formatCode>
                <c:ptCount val="2"/>
                <c:pt idx="0">
                  <c:v>0.85</c:v>
                </c:pt>
                <c:pt idx="1">
                  <c:v>0.15000000000000002</c:v>
                </c:pt>
              </c:numCache>
            </c:numRef>
          </c:val>
          <c:extLst>
            <c:ext xmlns:c16="http://schemas.microsoft.com/office/drawing/2014/chart" uri="{C3380CC4-5D6E-409C-BE32-E72D297353CC}">
              <c16:uniqueId val="{00000004-B6E4-460F-A5A0-CF9DDCDD19BE}"/>
            </c:ext>
          </c:extLst>
        </c:ser>
        <c:dLbls>
          <c:showLegendKey val="0"/>
          <c:showVal val="1"/>
          <c:showCatName val="0"/>
          <c:showSerName val="0"/>
          <c:showPercent val="0"/>
          <c:showBubbleSize val="0"/>
          <c:showLeaderLines val="1"/>
        </c:dLbls>
        <c:firstSliceAng val="0"/>
        <c:holeSize val="63"/>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8534370946822308E-2"/>
          <c:y val="0.13333320607663462"/>
          <c:w val="0.94293125810635536"/>
          <c:h val="0.73333358784673064"/>
        </c:manualLayout>
      </c:layout>
      <c:barChart>
        <c:barDir val="bar"/>
        <c:grouping val="percentStacked"/>
        <c:varyColors val="0"/>
        <c:ser>
          <c:idx val="0"/>
          <c:order val="0"/>
          <c:tx>
            <c:strRef>
              <c:f>'Progress Bar'!$L$2</c:f>
              <c:strCache>
                <c:ptCount val="1"/>
                <c:pt idx="0">
                  <c:v>Complete</c:v>
                </c:pt>
              </c:strCache>
            </c:strRef>
          </c:tx>
          <c:spPr>
            <a:pattFill prst="dkUpDiag">
              <a:fgClr>
                <a:srgbClr val="66CF51"/>
              </a:fgClr>
              <a:bgClr>
                <a:srgbClr val="4DBF35"/>
              </a:bgClr>
            </a:patt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85000"/>
                        <a:lumOff val="15000"/>
                      </a:schemeClr>
                    </a:solidFill>
                    <a:latin typeface="Roboto Medium" panose="02000000000000000000" pitchFamily="2" charset="0"/>
                    <a:ea typeface="Roboto Medium" panose="02000000000000000000" pitchFamily="2" charset="0"/>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'Progress Bar'!$K$3</c:f>
              <c:strCache>
                <c:ptCount val="1"/>
                <c:pt idx="0">
                  <c:v>Progress</c:v>
                </c:pt>
              </c:strCache>
            </c:strRef>
          </c:cat>
          <c:val>
            <c:numRef>
              <c:f>'Progress Bar'!$L$3</c:f>
              <c:numCache>
                <c:formatCode>0%</c:formatCode>
                <c:ptCount val="1"/>
                <c:pt idx="0">
                  <c:v>0.54</c:v>
                </c:pt>
              </c:numCache>
            </c:numRef>
          </c:val>
          <c:extLst>
            <c:ext xmlns:c16="http://schemas.microsoft.com/office/drawing/2014/chart" uri="{C3380CC4-5D6E-409C-BE32-E72D297353CC}">
              <c16:uniqueId val="{00000000-34AF-46E6-BA66-327C07535D7B}"/>
            </c:ext>
          </c:extLst>
        </c:ser>
        <c:ser>
          <c:idx val="1"/>
          <c:order val="1"/>
          <c:tx>
            <c:strRef>
              <c:f>'Progress Bar'!$M$2</c:f>
              <c:strCache>
                <c:ptCount val="1"/>
                <c:pt idx="0">
                  <c:v>Remainder</c:v>
                </c:pt>
              </c:strCache>
            </c:strRef>
          </c:tx>
          <c:spPr>
            <a:pattFill prst="dkUpDiag">
              <a:fgClr>
                <a:schemeClr val="tx1">
                  <a:lumMod val="50000"/>
                  <a:lumOff val="50000"/>
                </a:schemeClr>
              </a:fgClr>
              <a:bgClr>
                <a:schemeClr val="tx1">
                  <a:lumMod val="65000"/>
                  <a:lumOff val="35000"/>
                </a:schemeClr>
              </a:bgClr>
            </a:pattFill>
            <a:ln>
              <a:noFill/>
            </a:ln>
            <a:effectLst/>
          </c:spPr>
          <c:invertIfNegative val="0"/>
          <c:dLbls>
            <c:delete val="1"/>
          </c:dLbls>
          <c:cat>
            <c:strRef>
              <c:f>'Progress Bar'!$K$3</c:f>
              <c:strCache>
                <c:ptCount val="1"/>
                <c:pt idx="0">
                  <c:v>Progress</c:v>
                </c:pt>
              </c:strCache>
            </c:strRef>
          </c:cat>
          <c:val>
            <c:numRef>
              <c:f>'Progress Bar'!$M$3</c:f>
              <c:numCache>
                <c:formatCode>0%</c:formatCode>
                <c:ptCount val="1"/>
                <c:pt idx="0">
                  <c:v>0.45999999999999996</c:v>
                </c:pt>
              </c:numCache>
            </c:numRef>
          </c:val>
          <c:extLst>
            <c:ext xmlns:c16="http://schemas.microsoft.com/office/drawing/2014/chart" uri="{C3380CC4-5D6E-409C-BE32-E72D297353CC}">
              <c16:uniqueId val="{00000001-34AF-46E6-BA66-327C07535D7B}"/>
            </c:ext>
          </c:extLst>
        </c:ser>
        <c:dLbls>
          <c:dLblPos val="inEnd"/>
          <c:showLegendKey val="0"/>
          <c:showVal val="1"/>
          <c:showCatName val="0"/>
          <c:showSerName val="0"/>
          <c:showPercent val="0"/>
          <c:showBubbleSize val="0"/>
        </c:dLbls>
        <c:gapWidth val="20"/>
        <c:overlap val="100"/>
        <c:axId val="996309183"/>
        <c:axId val="996270495"/>
      </c:barChart>
      <c:catAx>
        <c:axId val="996309183"/>
        <c:scaling>
          <c:orientation val="minMax"/>
        </c:scaling>
        <c:delete val="1"/>
        <c:axPos val="l"/>
        <c:numFmt formatCode="General" sourceLinked="1"/>
        <c:majorTickMark val="none"/>
        <c:minorTickMark val="none"/>
        <c:tickLblPos val="nextTo"/>
        <c:crossAx val="996270495"/>
        <c:crosses val="autoZero"/>
        <c:auto val="1"/>
        <c:lblAlgn val="ctr"/>
        <c:lblOffset val="100"/>
        <c:noMultiLvlLbl val="0"/>
      </c:catAx>
      <c:valAx>
        <c:axId val="996270495"/>
        <c:scaling>
          <c:orientation val="minMax"/>
        </c:scaling>
        <c:delete val="1"/>
        <c:axPos val="b"/>
        <c:numFmt formatCode="0%" sourceLinked="1"/>
        <c:majorTickMark val="none"/>
        <c:minorTickMark val="none"/>
        <c:tickLblPos val="nextTo"/>
        <c:crossAx val="99630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162176342831539E-2"/>
          <c:y val="0.34326072877253977"/>
          <c:w val="0.97569994919534053"/>
          <c:h val="0.60784947336128436"/>
        </c:manualLayout>
      </c:layout>
      <c:lineChart>
        <c:grouping val="standard"/>
        <c:varyColors val="0"/>
        <c:ser>
          <c:idx val="0"/>
          <c:order val="0"/>
          <c:tx>
            <c:strRef>
              <c:f>Dot!$J$2</c:f>
              <c:strCache>
                <c:ptCount val="1"/>
                <c:pt idx="0">
                  <c:v>Grey</c:v>
                </c:pt>
              </c:strCache>
            </c:strRef>
          </c:tx>
          <c:spPr>
            <a:ln w="190500" cap="rnd">
              <a:noFill/>
              <a:round/>
            </a:ln>
            <a:effectLst/>
          </c:spPr>
          <c:marker>
            <c:symbol val="circle"/>
            <c:size val="7"/>
            <c:spPr>
              <a:solidFill>
                <a:schemeClr val="tx1">
                  <a:lumMod val="50000"/>
                  <a:lumOff val="50000"/>
                </a:schemeClr>
              </a:solidFill>
              <a:ln w="9525">
                <a:noFill/>
              </a:ln>
              <a:effectLst/>
            </c:spPr>
          </c:marker>
          <c:dLbls>
            <c:delete val="1"/>
          </c:dLbls>
          <c:val>
            <c:numRef>
              <c:f>Dot!$J$3:$J$22</c:f>
              <c:numCache>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Cache>
            </c:numRef>
          </c:val>
          <c:smooth val="0"/>
          <c:extLst>
            <c:ext xmlns:c16="http://schemas.microsoft.com/office/drawing/2014/chart" uri="{C3380CC4-5D6E-409C-BE32-E72D297353CC}">
              <c16:uniqueId val="{00000000-EB53-4274-B025-FB880E88A53A}"/>
            </c:ext>
          </c:extLst>
        </c:ser>
        <c:ser>
          <c:idx val="1"/>
          <c:order val="1"/>
          <c:tx>
            <c:strRef>
              <c:f>Dot!$K$2</c:f>
              <c:strCache>
                <c:ptCount val="1"/>
                <c:pt idx="0">
                  <c:v>Color</c:v>
                </c:pt>
              </c:strCache>
            </c:strRef>
          </c:tx>
          <c:spPr>
            <a:ln w="190500" cap="rnd">
              <a:noFill/>
              <a:round/>
            </a:ln>
            <a:effectLst/>
          </c:spPr>
          <c:marker>
            <c:symbol val="circle"/>
            <c:size val="7"/>
            <c:spPr>
              <a:solidFill>
                <a:srgbClr val="FF3399"/>
              </a:solidFill>
              <a:ln w="9525">
                <a:noFill/>
              </a:ln>
              <a:effectLst/>
            </c:spPr>
          </c:marker>
          <c:dLbls>
            <c:dLbl>
              <c:idx val="0"/>
              <c:tx>
                <c:rich>
                  <a:bodyPr/>
                  <a:lstStyle/>
                  <a:p>
                    <a:fld id="{9C7BC872-A604-4760-BC22-E7E9D9254D86}"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EB53-4274-B025-FB880E88A53A}"/>
                </c:ext>
              </c:extLst>
            </c:dLbl>
            <c:dLbl>
              <c:idx val="1"/>
              <c:tx>
                <c:rich>
                  <a:bodyPr/>
                  <a:lstStyle/>
                  <a:p>
                    <a:fld id="{08A413BF-70B9-4809-BFFB-517C9D69DE35}"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EB53-4274-B025-FB880E88A53A}"/>
                </c:ext>
              </c:extLst>
            </c:dLbl>
            <c:dLbl>
              <c:idx val="2"/>
              <c:tx>
                <c:rich>
                  <a:bodyPr/>
                  <a:lstStyle/>
                  <a:p>
                    <a:fld id="{E806E8F4-8F8D-4DB2-A3FE-DD112B174490}"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EB53-4274-B025-FB880E88A53A}"/>
                </c:ext>
              </c:extLst>
            </c:dLbl>
            <c:dLbl>
              <c:idx val="3"/>
              <c:tx>
                <c:rich>
                  <a:bodyPr/>
                  <a:lstStyle/>
                  <a:p>
                    <a:fld id="{5183CD29-4268-4546-A9DA-FB8F892C5C71}"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EB53-4274-B025-FB880E88A53A}"/>
                </c:ext>
              </c:extLst>
            </c:dLbl>
            <c:dLbl>
              <c:idx val="4"/>
              <c:tx>
                <c:rich>
                  <a:bodyPr/>
                  <a:lstStyle/>
                  <a:p>
                    <a:fld id="{241F65FE-0F2E-470B-A79C-642E5A05F3DC}"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EB53-4274-B025-FB880E88A53A}"/>
                </c:ext>
              </c:extLst>
            </c:dLbl>
            <c:dLbl>
              <c:idx val="5"/>
              <c:tx>
                <c:rich>
                  <a:bodyPr/>
                  <a:lstStyle/>
                  <a:p>
                    <a:fld id="{81E6A8B8-723F-404D-97AF-4C490B44531E}"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EB53-4274-B025-FB880E88A53A}"/>
                </c:ext>
              </c:extLst>
            </c:dLbl>
            <c:dLbl>
              <c:idx val="6"/>
              <c:tx>
                <c:rich>
                  <a:bodyPr/>
                  <a:lstStyle/>
                  <a:p>
                    <a:fld id="{3CF8A659-8218-4C4F-BF71-58726E838AF2}"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EB53-4274-B025-FB880E88A53A}"/>
                </c:ext>
              </c:extLst>
            </c:dLbl>
            <c:dLbl>
              <c:idx val="7"/>
              <c:tx>
                <c:rich>
                  <a:bodyPr/>
                  <a:lstStyle/>
                  <a:p>
                    <a:fld id="{40CE3AAD-A33F-4851-A2E3-BE623C796FA5}"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EB53-4274-B025-FB880E88A53A}"/>
                </c:ext>
              </c:extLst>
            </c:dLbl>
            <c:dLbl>
              <c:idx val="8"/>
              <c:tx>
                <c:rich>
                  <a:bodyPr/>
                  <a:lstStyle/>
                  <a:p>
                    <a:fld id="{6D9FF953-EC24-4394-80AF-6D9811139B8F}"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EB53-4274-B025-FB880E88A53A}"/>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B53-4274-B025-FB880E88A53A}"/>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B53-4274-B025-FB880E88A53A}"/>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B53-4274-B025-FB880E88A53A}"/>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B53-4274-B025-FB880E88A53A}"/>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B53-4274-B025-FB880E88A53A}"/>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B53-4274-B025-FB880E88A53A}"/>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B53-4274-B025-FB880E88A53A}"/>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B53-4274-B025-FB880E88A53A}"/>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B53-4274-B025-FB880E88A53A}"/>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B53-4274-B025-FB880E88A53A}"/>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B53-4274-B025-FB880E88A53A}"/>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rgbClr val="FF3399"/>
                    </a:solidFill>
                    <a:latin typeface="Roboto Medium" panose="02000000000000000000" pitchFamily="2" charset="0"/>
                    <a:ea typeface="Roboto Medium" panose="02000000000000000000" pitchFamily="2" charset="0"/>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val>
            <c:numRef>
              <c:f>Dot!$K$3:$K$22</c:f>
              <c:numCache>
                <c:formatCode>General</c:formatCode>
                <c:ptCount val="20"/>
                <c:pt idx="0">
                  <c:v>1</c:v>
                </c:pt>
                <c:pt idx="1">
                  <c:v>1</c:v>
                </c:pt>
                <c:pt idx="2">
                  <c:v>1</c:v>
                </c:pt>
                <c:pt idx="3">
                  <c:v>1</c:v>
                </c:pt>
                <c:pt idx="4">
                  <c:v>1</c:v>
                </c:pt>
                <c:pt idx="5">
                  <c:v>1</c:v>
                </c:pt>
                <c:pt idx="6">
                  <c:v>1</c:v>
                </c:pt>
                <c:pt idx="7">
                  <c:v>1</c:v>
                </c:pt>
                <c:pt idx="8">
                  <c:v>1</c:v>
                </c:pt>
                <c:pt idx="9">
                  <c:v>#N/A</c:v>
                </c:pt>
                <c:pt idx="10">
                  <c:v>#N/A</c:v>
                </c:pt>
                <c:pt idx="11">
                  <c:v>#N/A</c:v>
                </c:pt>
                <c:pt idx="12">
                  <c:v>#N/A</c:v>
                </c:pt>
                <c:pt idx="13">
                  <c:v>#N/A</c:v>
                </c:pt>
                <c:pt idx="14">
                  <c:v>#N/A</c:v>
                </c:pt>
                <c:pt idx="15">
                  <c:v>#N/A</c:v>
                </c:pt>
                <c:pt idx="16">
                  <c:v>#N/A</c:v>
                </c:pt>
                <c:pt idx="17">
                  <c:v>#N/A</c:v>
                </c:pt>
                <c:pt idx="18">
                  <c:v>#N/A</c:v>
                </c:pt>
                <c:pt idx="19">
                  <c:v>#N/A</c:v>
                </c:pt>
              </c:numCache>
            </c:numRef>
          </c:val>
          <c:smooth val="0"/>
          <c:extLst>
            <c:ext xmlns:c15="http://schemas.microsoft.com/office/drawing/2012/chart" uri="{02D57815-91ED-43cb-92C2-25804820EDAC}">
              <c15:datalabelsRange>
                <c15:f>Dot!$L$3:$L$22</c15:f>
                <c15:dlblRangeCache>
                  <c:ptCount val="20"/>
                  <c:pt idx="8">
                    <c:v>45%</c:v>
                  </c:pt>
                </c15:dlblRangeCache>
              </c15:datalabelsRange>
            </c:ext>
            <c:ext xmlns:c16="http://schemas.microsoft.com/office/drawing/2014/chart" uri="{C3380CC4-5D6E-409C-BE32-E72D297353CC}">
              <c16:uniqueId val="{00000015-EB53-4274-B025-FB880E88A53A}"/>
            </c:ext>
          </c:extLst>
        </c:ser>
        <c:dLbls>
          <c:dLblPos val="t"/>
          <c:showLegendKey val="0"/>
          <c:showVal val="1"/>
          <c:showCatName val="0"/>
          <c:showSerName val="0"/>
          <c:showPercent val="0"/>
          <c:showBubbleSize val="0"/>
        </c:dLbls>
        <c:marker val="1"/>
        <c:smooth val="0"/>
        <c:axId val="2092351199"/>
        <c:axId val="2092344959"/>
      </c:lineChart>
      <c:catAx>
        <c:axId val="2092351199"/>
        <c:scaling>
          <c:orientation val="minMax"/>
        </c:scaling>
        <c:delete val="1"/>
        <c:axPos val="b"/>
        <c:numFmt formatCode="General" sourceLinked="1"/>
        <c:majorTickMark val="none"/>
        <c:minorTickMark val="none"/>
        <c:tickLblPos val="nextTo"/>
        <c:crossAx val="2092344959"/>
        <c:crosses val="autoZero"/>
        <c:auto val="1"/>
        <c:lblAlgn val="ctr"/>
        <c:lblOffset val="100"/>
        <c:noMultiLvlLbl val="0"/>
      </c:catAx>
      <c:valAx>
        <c:axId val="2092344959"/>
        <c:scaling>
          <c:orientation val="minMax"/>
          <c:max val="2"/>
        </c:scaling>
        <c:delete val="1"/>
        <c:axPos val="l"/>
        <c:numFmt formatCode="General" sourceLinked="1"/>
        <c:majorTickMark val="none"/>
        <c:minorTickMark val="none"/>
        <c:tickLblPos val="nextTo"/>
        <c:crossAx val="209235119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921610252902777E-2"/>
          <c:y val="0.18820599805117472"/>
          <c:w val="0.91169296145674095"/>
          <c:h val="0.68060441255382187"/>
        </c:manualLayout>
      </c:layout>
      <c:barChart>
        <c:barDir val="col"/>
        <c:grouping val="clustered"/>
        <c:varyColors val="0"/>
        <c:ser>
          <c:idx val="0"/>
          <c:order val="0"/>
          <c:tx>
            <c:strRef>
              <c:f>Scorecard!$H$3</c:f>
              <c:strCache>
                <c:ptCount val="1"/>
                <c:pt idx="0">
                  <c:v>Grey</c:v>
                </c:pt>
              </c:strCache>
            </c:strRef>
          </c:tx>
          <c:spPr>
            <a:blipFill>
              <a:blip xmlns:r="http://schemas.openxmlformats.org/officeDocument/2006/relationships" r:embed="rId3">
                <a:extLst>
                  <a:ext uri="{96DAC541-7B7A-43D3-8B79-37D633B846F1}">
                    <asvg:svgBlip xmlns:asvg="http://schemas.microsoft.com/office/drawing/2016/SVG/main" r:embed="rId4"/>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Scorecard!$I$3:$M$3</c:f>
              <c:numCache>
                <c:formatCode>General</c:formatCode>
                <c:ptCount val="5"/>
                <c:pt idx="0">
                  <c:v>0</c:v>
                </c:pt>
                <c:pt idx="1">
                  <c:v>0</c:v>
                </c:pt>
                <c:pt idx="2">
                  <c:v>1</c:v>
                </c:pt>
                <c:pt idx="3">
                  <c:v>0</c:v>
                </c:pt>
                <c:pt idx="4">
                  <c:v>1</c:v>
                </c:pt>
              </c:numCache>
            </c:numRef>
          </c:val>
          <c:extLst>
            <c:ext xmlns:c16="http://schemas.microsoft.com/office/drawing/2014/chart" uri="{C3380CC4-5D6E-409C-BE32-E72D297353CC}">
              <c16:uniqueId val="{00000000-D031-4C7E-94D5-365334788F05}"/>
            </c:ext>
          </c:extLst>
        </c:ser>
        <c:ser>
          <c:idx val="1"/>
          <c:order val="1"/>
          <c:tx>
            <c:strRef>
              <c:f>Scorecard!$H$4</c:f>
              <c:strCache>
                <c:ptCount val="1"/>
                <c:pt idx="0">
                  <c:v>Green</c:v>
                </c:pt>
              </c:strCache>
            </c:strRef>
          </c:tx>
          <c:spPr>
            <a:blipFill>
              <a:blip xmlns:r="http://schemas.openxmlformats.org/officeDocument/2006/relationships" r:embed="rId5">
                <a:extLst>
                  <a:ext uri="{96DAC541-7B7A-43D3-8B79-37D633B846F1}">
                    <asvg:svgBlip xmlns:asvg="http://schemas.microsoft.com/office/drawing/2016/SVG/main" r:embed="rId6"/>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Scorecard!$I$4:$M$4</c:f>
              <c:numCache>
                <c:formatCode>General</c:formatCode>
                <c:ptCount val="5"/>
                <c:pt idx="0">
                  <c:v>1</c:v>
                </c:pt>
                <c:pt idx="1">
                  <c:v>0</c:v>
                </c:pt>
                <c:pt idx="2">
                  <c:v>0</c:v>
                </c:pt>
                <c:pt idx="3">
                  <c:v>1</c:v>
                </c:pt>
                <c:pt idx="4">
                  <c:v>0</c:v>
                </c:pt>
              </c:numCache>
            </c:numRef>
          </c:val>
          <c:extLst>
            <c:ext xmlns:c16="http://schemas.microsoft.com/office/drawing/2014/chart" uri="{C3380CC4-5D6E-409C-BE32-E72D297353CC}">
              <c16:uniqueId val="{00000001-D031-4C7E-94D5-365334788F05}"/>
            </c:ext>
          </c:extLst>
        </c:ser>
        <c:ser>
          <c:idx val="2"/>
          <c:order val="2"/>
          <c:tx>
            <c:strRef>
              <c:f>Scorecard!$H$5</c:f>
              <c:strCache>
                <c:ptCount val="1"/>
                <c:pt idx="0">
                  <c:v>Red</c:v>
                </c:pt>
              </c:strCache>
            </c:strRef>
          </c:tx>
          <c:spPr>
            <a:blipFill>
              <a:blip xmlns:r="http://schemas.openxmlformats.org/officeDocument/2006/relationships" r:embed="rId7">
                <a:extLst>
                  <a:ext uri="{96DAC541-7B7A-43D3-8B79-37D633B846F1}">
                    <asvg:svgBlip xmlns:asvg="http://schemas.microsoft.com/office/drawing/2016/SVG/main" r:embed="rId8"/>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Scorecard!$I$5:$M$5</c:f>
              <c:numCache>
                <c:formatCode>General</c:formatCode>
                <c:ptCount val="5"/>
                <c:pt idx="0">
                  <c:v>0</c:v>
                </c:pt>
                <c:pt idx="1">
                  <c:v>1</c:v>
                </c:pt>
                <c:pt idx="2">
                  <c:v>0</c:v>
                </c:pt>
                <c:pt idx="3">
                  <c:v>0</c:v>
                </c:pt>
                <c:pt idx="4">
                  <c:v>0</c:v>
                </c:pt>
              </c:numCache>
            </c:numRef>
          </c:val>
          <c:extLst>
            <c:ext xmlns:c16="http://schemas.microsoft.com/office/drawing/2014/chart" uri="{C3380CC4-5D6E-409C-BE32-E72D297353CC}">
              <c16:uniqueId val="{00000002-D031-4C7E-94D5-365334788F05}"/>
            </c:ext>
          </c:extLst>
        </c:ser>
        <c:dLbls>
          <c:showLegendKey val="0"/>
          <c:showVal val="0"/>
          <c:showCatName val="0"/>
          <c:showSerName val="0"/>
          <c:showPercent val="0"/>
          <c:showBubbleSize val="0"/>
        </c:dLbls>
        <c:gapWidth val="0"/>
        <c:overlap val="100"/>
        <c:axId val="2098106031"/>
        <c:axId val="1124814463"/>
      </c:barChart>
      <c:dateAx>
        <c:axId val="2098106031"/>
        <c:scaling>
          <c:orientation val="minMax"/>
        </c:scaling>
        <c:delete val="1"/>
        <c:axPos val="b"/>
        <c:numFmt formatCode="General" sourceLinked="1"/>
        <c:majorTickMark val="none"/>
        <c:minorTickMark val="none"/>
        <c:tickLblPos val="nextTo"/>
        <c:crossAx val="1124814463"/>
        <c:crosses val="autoZero"/>
        <c:auto val="0"/>
        <c:lblOffset val="100"/>
        <c:baseTimeUnit val="days"/>
      </c:dateAx>
      <c:valAx>
        <c:axId val="1124814463"/>
        <c:scaling>
          <c:orientation val="minMax"/>
          <c:max val="1"/>
        </c:scaling>
        <c:delete val="1"/>
        <c:axPos val="l"/>
        <c:numFmt formatCode="General" sourceLinked="1"/>
        <c:majorTickMark val="out"/>
        <c:minorTickMark val="none"/>
        <c:tickLblPos val="nextTo"/>
        <c:crossAx val="2098106031"/>
        <c:crosses val="autoZero"/>
        <c:crossBetween val="between"/>
      </c:valAx>
      <c:spPr>
        <a:solidFill>
          <a:schemeClr val="tx1">
            <a:lumMod val="85000"/>
            <a:lumOff val="15000"/>
          </a:schemeClr>
        </a:solid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9997594050743651E-2"/>
          <c:y val="0.10935375536650475"/>
          <c:w val="0.93944685039370079"/>
          <c:h val="0.7850697651083407"/>
        </c:manualLayout>
      </c:layout>
      <c:lineChart>
        <c:grouping val="standard"/>
        <c:varyColors val="0"/>
        <c:ser>
          <c:idx val="0"/>
          <c:order val="0"/>
          <c:tx>
            <c:strRef>
              <c:f>Steps!$J$3</c:f>
              <c:strCache>
                <c:ptCount val="1"/>
                <c:pt idx="0">
                  <c:v>Grey</c:v>
                </c:pt>
              </c:strCache>
            </c:strRef>
          </c:tx>
          <c:spPr>
            <a:ln w="127000" cap="rnd">
              <a:solidFill>
                <a:schemeClr val="tx1">
                  <a:lumMod val="50000"/>
                  <a:lumOff val="50000"/>
                </a:schemeClr>
              </a:solidFill>
              <a:round/>
            </a:ln>
            <a:effectLst/>
          </c:spPr>
          <c:marker>
            <c:symbol val="circle"/>
            <c:size val="25"/>
            <c:spPr>
              <a:solidFill>
                <a:schemeClr val="tx1">
                  <a:lumMod val="50000"/>
                  <a:lumOff val="50000"/>
                </a:schemeClr>
              </a:solidFill>
              <a:ln w="9525">
                <a:noFill/>
              </a:ln>
              <a:effectLst/>
            </c:spPr>
          </c:marker>
          <c:dLbls>
            <c:dLbl>
              <c:idx val="0"/>
              <c:tx>
                <c:rich>
                  <a:bodyPr/>
                  <a:lstStyle/>
                  <a:p>
                    <a:fld id="{EF549820-CD27-47CF-9C0F-373B46A8ED9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AB82-4F4B-8E3E-D4BCAB24A6EE}"/>
                </c:ext>
              </c:extLst>
            </c:dLbl>
            <c:dLbl>
              <c:idx val="1"/>
              <c:tx>
                <c:rich>
                  <a:bodyPr/>
                  <a:lstStyle/>
                  <a:p>
                    <a:fld id="{82388EA0-0509-470B-AC18-B31479581D4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AB82-4F4B-8E3E-D4BCAB24A6EE}"/>
                </c:ext>
              </c:extLst>
            </c:dLbl>
            <c:dLbl>
              <c:idx val="2"/>
              <c:tx>
                <c:rich>
                  <a:bodyPr/>
                  <a:lstStyle/>
                  <a:p>
                    <a:fld id="{816A7E24-BBEE-4147-AD45-DA73F834FAE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AB82-4F4B-8E3E-D4BCAB24A6EE}"/>
                </c:ext>
              </c:extLst>
            </c:dLbl>
            <c:dLbl>
              <c:idx val="3"/>
              <c:tx>
                <c:rich>
                  <a:bodyPr/>
                  <a:lstStyle/>
                  <a:p>
                    <a:fld id="{450F87A5-3346-44EA-9334-4457612E2ED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AB82-4F4B-8E3E-D4BCAB24A6EE}"/>
                </c:ext>
              </c:extLst>
            </c:dLbl>
            <c:dLbl>
              <c:idx val="4"/>
              <c:tx>
                <c:rich>
                  <a:bodyPr/>
                  <a:lstStyle/>
                  <a:p>
                    <a:fld id="{ACADB4D8-6041-4A32-A589-23581DBD9B5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AB82-4F4B-8E3E-D4BCAB24A6EE}"/>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lumMod val="85000"/>
                        <a:lumOff val="1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numRef>
              <c:f>Steps!$K$2:$O$2</c:f>
              <c:numCache>
                <c:formatCode>General</c:formatCode>
                <c:ptCount val="5"/>
                <c:pt idx="0">
                  <c:v>1</c:v>
                </c:pt>
                <c:pt idx="1">
                  <c:v>2</c:v>
                </c:pt>
                <c:pt idx="2">
                  <c:v>3</c:v>
                </c:pt>
                <c:pt idx="3">
                  <c:v>4</c:v>
                </c:pt>
                <c:pt idx="4">
                  <c:v>5</c:v>
                </c:pt>
              </c:numCache>
            </c:numRef>
          </c:cat>
          <c:val>
            <c:numRef>
              <c:f>Steps!$K$3:$O$3</c:f>
              <c:numCache>
                <c:formatCode>General</c:formatCode>
                <c:ptCount val="5"/>
                <c:pt idx="0">
                  <c:v>1</c:v>
                </c:pt>
                <c:pt idx="1">
                  <c:v>1</c:v>
                </c:pt>
                <c:pt idx="2">
                  <c:v>1</c:v>
                </c:pt>
                <c:pt idx="3">
                  <c:v>1</c:v>
                </c:pt>
                <c:pt idx="4">
                  <c:v>1</c:v>
                </c:pt>
              </c:numCache>
            </c:numRef>
          </c:val>
          <c:smooth val="0"/>
          <c:extLst>
            <c:ext xmlns:c15="http://schemas.microsoft.com/office/drawing/2012/chart" uri="{02D57815-91ED-43cb-92C2-25804820EDAC}">
              <c15:datalabelsRange>
                <c15:f>Steps!$K$2:$O$2</c15:f>
                <c15:dlblRangeCache>
                  <c:ptCount val="5"/>
                  <c:pt idx="0">
                    <c:v>1</c:v>
                  </c:pt>
                  <c:pt idx="1">
                    <c:v>2</c:v>
                  </c:pt>
                  <c:pt idx="2">
                    <c:v>3</c:v>
                  </c:pt>
                  <c:pt idx="3">
                    <c:v>4</c:v>
                  </c:pt>
                  <c:pt idx="4">
                    <c:v>5</c:v>
                  </c:pt>
                </c15:dlblRangeCache>
              </c15:datalabelsRange>
            </c:ext>
            <c:ext xmlns:c16="http://schemas.microsoft.com/office/drawing/2014/chart" uri="{C3380CC4-5D6E-409C-BE32-E72D297353CC}">
              <c16:uniqueId val="{00000005-AB82-4F4B-8E3E-D4BCAB24A6EE}"/>
            </c:ext>
          </c:extLst>
        </c:ser>
        <c:ser>
          <c:idx val="1"/>
          <c:order val="1"/>
          <c:tx>
            <c:strRef>
              <c:f>Steps!$J$4</c:f>
              <c:strCache>
                <c:ptCount val="1"/>
                <c:pt idx="0">
                  <c:v>Complete</c:v>
                </c:pt>
              </c:strCache>
            </c:strRef>
          </c:tx>
          <c:spPr>
            <a:ln w="127000" cap="rnd">
              <a:solidFill>
                <a:srgbClr val="4DBF35"/>
              </a:solidFill>
              <a:round/>
            </a:ln>
            <a:effectLst/>
          </c:spPr>
          <c:marker>
            <c:symbol val="circle"/>
            <c:size val="25"/>
            <c:spPr>
              <a:solidFill>
                <a:srgbClr val="4DBF35"/>
              </a:solidFill>
              <a:ln w="9525">
                <a:noFill/>
              </a:ln>
              <a:effectLst/>
            </c:spPr>
          </c:marker>
          <c:cat>
            <c:numRef>
              <c:f>Steps!$K$2:$O$2</c:f>
              <c:numCache>
                <c:formatCode>General</c:formatCode>
                <c:ptCount val="5"/>
                <c:pt idx="0">
                  <c:v>1</c:v>
                </c:pt>
                <c:pt idx="1">
                  <c:v>2</c:v>
                </c:pt>
                <c:pt idx="2">
                  <c:v>3</c:v>
                </c:pt>
                <c:pt idx="3">
                  <c:v>4</c:v>
                </c:pt>
                <c:pt idx="4">
                  <c:v>5</c:v>
                </c:pt>
              </c:numCache>
            </c:numRef>
          </c:cat>
          <c:val>
            <c:numRef>
              <c:f>Steps!$K$4:$O$4</c:f>
              <c:numCache>
                <c:formatCode>General</c:formatCode>
                <c:ptCount val="5"/>
                <c:pt idx="0">
                  <c:v>1</c:v>
                </c:pt>
                <c:pt idx="1">
                  <c:v>1</c:v>
                </c:pt>
                <c:pt idx="2">
                  <c:v>1</c:v>
                </c:pt>
                <c:pt idx="3">
                  <c:v>#N/A</c:v>
                </c:pt>
                <c:pt idx="4">
                  <c:v>#N/A</c:v>
                </c:pt>
              </c:numCache>
            </c:numRef>
          </c:val>
          <c:smooth val="0"/>
          <c:extLst>
            <c:ext xmlns:c16="http://schemas.microsoft.com/office/drawing/2014/chart" uri="{C3380CC4-5D6E-409C-BE32-E72D297353CC}">
              <c16:uniqueId val="{00000006-AB82-4F4B-8E3E-D4BCAB24A6EE}"/>
            </c:ext>
          </c:extLst>
        </c:ser>
        <c:dLbls>
          <c:showLegendKey val="0"/>
          <c:showVal val="0"/>
          <c:showCatName val="0"/>
          <c:showSerName val="0"/>
          <c:showPercent val="0"/>
          <c:showBubbleSize val="0"/>
        </c:dLbls>
        <c:marker val="1"/>
        <c:smooth val="0"/>
        <c:axId val="1273216191"/>
        <c:axId val="1273220031"/>
      </c:lineChart>
      <c:catAx>
        <c:axId val="1273216191"/>
        <c:scaling>
          <c:orientation val="minMax"/>
        </c:scaling>
        <c:delete val="1"/>
        <c:axPos val="b"/>
        <c:numFmt formatCode="General" sourceLinked="1"/>
        <c:majorTickMark val="none"/>
        <c:minorTickMark val="none"/>
        <c:tickLblPos val="nextTo"/>
        <c:crossAx val="1273220031"/>
        <c:crosses val="autoZero"/>
        <c:auto val="1"/>
        <c:lblAlgn val="ctr"/>
        <c:lblOffset val="100"/>
        <c:noMultiLvlLbl val="0"/>
      </c:catAx>
      <c:valAx>
        <c:axId val="1273220031"/>
        <c:scaling>
          <c:orientation val="minMax"/>
          <c:max val="2"/>
          <c:min val="0"/>
        </c:scaling>
        <c:delete val="1"/>
        <c:axPos val="l"/>
        <c:numFmt formatCode="General" sourceLinked="1"/>
        <c:majorTickMark val="out"/>
        <c:minorTickMark val="none"/>
        <c:tickLblPos val="nextTo"/>
        <c:crossAx val="127321619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890589003885432E-2"/>
          <c:y val="0.12071903407623043"/>
          <c:w val="0.74907619325494934"/>
          <c:h val="0.82635650435524843"/>
        </c:manualLayout>
      </c:layout>
      <c:scatterChart>
        <c:scatterStyle val="lineMarker"/>
        <c:varyColors val="0"/>
        <c:ser>
          <c:idx val="0"/>
          <c:order val="0"/>
          <c:tx>
            <c:strRef>
              <c:f>Waffle!$H$2</c:f>
              <c:strCache>
                <c:ptCount val="1"/>
                <c:pt idx="0">
                  <c:v>Grey</c:v>
                </c:pt>
              </c:strCache>
            </c:strRef>
          </c:tx>
          <c:spPr>
            <a:ln w="19050" cap="rnd">
              <a:noFill/>
              <a:round/>
            </a:ln>
            <a:effectLst/>
          </c:spPr>
          <c:marker>
            <c:symbol val="square"/>
            <c:size val="13"/>
            <c:spPr>
              <a:solidFill>
                <a:schemeClr val="tx1">
                  <a:lumMod val="50000"/>
                  <a:lumOff val="50000"/>
                </a:schemeClr>
              </a:solidFill>
              <a:ln w="9525">
                <a:solidFill>
                  <a:schemeClr val="tx1">
                    <a:lumMod val="85000"/>
                    <a:lumOff val="15000"/>
                  </a:schemeClr>
                </a:solidFill>
              </a:ln>
              <a:effectLst/>
            </c:spPr>
          </c:marker>
          <c:xVal>
            <c:numRef>
              <c:f>Waffle!$H$4:$H$103</c:f>
              <c:numCache>
                <c:formatCode>General</c:formatCode>
                <c:ptCount val="100"/>
                <c:pt idx="0">
                  <c:v>1</c:v>
                </c:pt>
                <c:pt idx="1">
                  <c:v>2</c:v>
                </c:pt>
                <c:pt idx="2">
                  <c:v>3</c:v>
                </c:pt>
                <c:pt idx="3">
                  <c:v>4</c:v>
                </c:pt>
                <c:pt idx="4">
                  <c:v>5</c:v>
                </c:pt>
                <c:pt idx="5">
                  <c:v>6</c:v>
                </c:pt>
                <c:pt idx="6">
                  <c:v>7</c:v>
                </c:pt>
                <c:pt idx="7">
                  <c:v>8</c:v>
                </c:pt>
                <c:pt idx="8">
                  <c:v>9</c:v>
                </c:pt>
                <c:pt idx="9">
                  <c:v>10</c:v>
                </c:pt>
                <c:pt idx="10">
                  <c:v>1</c:v>
                </c:pt>
                <c:pt idx="11">
                  <c:v>2</c:v>
                </c:pt>
                <c:pt idx="12">
                  <c:v>3</c:v>
                </c:pt>
                <c:pt idx="13">
                  <c:v>4</c:v>
                </c:pt>
                <c:pt idx="14">
                  <c:v>5</c:v>
                </c:pt>
                <c:pt idx="15">
                  <c:v>6</c:v>
                </c:pt>
                <c:pt idx="16">
                  <c:v>7</c:v>
                </c:pt>
                <c:pt idx="17">
                  <c:v>8</c:v>
                </c:pt>
                <c:pt idx="18">
                  <c:v>9</c:v>
                </c:pt>
                <c:pt idx="19">
                  <c:v>10</c:v>
                </c:pt>
                <c:pt idx="20">
                  <c:v>1</c:v>
                </c:pt>
                <c:pt idx="21">
                  <c:v>2</c:v>
                </c:pt>
                <c:pt idx="22">
                  <c:v>3</c:v>
                </c:pt>
                <c:pt idx="23">
                  <c:v>4</c:v>
                </c:pt>
                <c:pt idx="24">
                  <c:v>5</c:v>
                </c:pt>
                <c:pt idx="25">
                  <c:v>6</c:v>
                </c:pt>
                <c:pt idx="26">
                  <c:v>7</c:v>
                </c:pt>
                <c:pt idx="27">
                  <c:v>8</c:v>
                </c:pt>
                <c:pt idx="28">
                  <c:v>9</c:v>
                </c:pt>
                <c:pt idx="29">
                  <c:v>10</c:v>
                </c:pt>
                <c:pt idx="30">
                  <c:v>1</c:v>
                </c:pt>
                <c:pt idx="31">
                  <c:v>2</c:v>
                </c:pt>
                <c:pt idx="32">
                  <c:v>3</c:v>
                </c:pt>
                <c:pt idx="33">
                  <c:v>4</c:v>
                </c:pt>
                <c:pt idx="34">
                  <c:v>5</c:v>
                </c:pt>
                <c:pt idx="35">
                  <c:v>6</c:v>
                </c:pt>
                <c:pt idx="36">
                  <c:v>7</c:v>
                </c:pt>
                <c:pt idx="37">
                  <c:v>8</c:v>
                </c:pt>
                <c:pt idx="38">
                  <c:v>9</c:v>
                </c:pt>
                <c:pt idx="39">
                  <c:v>10</c:v>
                </c:pt>
                <c:pt idx="40">
                  <c:v>1</c:v>
                </c:pt>
                <c:pt idx="41">
                  <c:v>2</c:v>
                </c:pt>
                <c:pt idx="42">
                  <c:v>3</c:v>
                </c:pt>
                <c:pt idx="43">
                  <c:v>4</c:v>
                </c:pt>
                <c:pt idx="44">
                  <c:v>5</c:v>
                </c:pt>
                <c:pt idx="45">
                  <c:v>6</c:v>
                </c:pt>
                <c:pt idx="46">
                  <c:v>7</c:v>
                </c:pt>
                <c:pt idx="47">
                  <c:v>8</c:v>
                </c:pt>
                <c:pt idx="48">
                  <c:v>9</c:v>
                </c:pt>
                <c:pt idx="49">
                  <c:v>10</c:v>
                </c:pt>
                <c:pt idx="50">
                  <c:v>1</c:v>
                </c:pt>
                <c:pt idx="51">
                  <c:v>2</c:v>
                </c:pt>
                <c:pt idx="52">
                  <c:v>3</c:v>
                </c:pt>
                <c:pt idx="53">
                  <c:v>4</c:v>
                </c:pt>
                <c:pt idx="54">
                  <c:v>5</c:v>
                </c:pt>
                <c:pt idx="55">
                  <c:v>6</c:v>
                </c:pt>
                <c:pt idx="56">
                  <c:v>7</c:v>
                </c:pt>
                <c:pt idx="57">
                  <c:v>8</c:v>
                </c:pt>
                <c:pt idx="58">
                  <c:v>9</c:v>
                </c:pt>
                <c:pt idx="59">
                  <c:v>10</c:v>
                </c:pt>
                <c:pt idx="60">
                  <c:v>1</c:v>
                </c:pt>
                <c:pt idx="61">
                  <c:v>2</c:v>
                </c:pt>
                <c:pt idx="62">
                  <c:v>3</c:v>
                </c:pt>
                <c:pt idx="63">
                  <c:v>4</c:v>
                </c:pt>
                <c:pt idx="64">
                  <c:v>5</c:v>
                </c:pt>
                <c:pt idx="65">
                  <c:v>6</c:v>
                </c:pt>
                <c:pt idx="66">
                  <c:v>7</c:v>
                </c:pt>
                <c:pt idx="67">
                  <c:v>8</c:v>
                </c:pt>
                <c:pt idx="68">
                  <c:v>9</c:v>
                </c:pt>
                <c:pt idx="69">
                  <c:v>10</c:v>
                </c:pt>
                <c:pt idx="70">
                  <c:v>1</c:v>
                </c:pt>
                <c:pt idx="71">
                  <c:v>2</c:v>
                </c:pt>
                <c:pt idx="72">
                  <c:v>3</c:v>
                </c:pt>
                <c:pt idx="73">
                  <c:v>4</c:v>
                </c:pt>
                <c:pt idx="74">
                  <c:v>5</c:v>
                </c:pt>
                <c:pt idx="75">
                  <c:v>6</c:v>
                </c:pt>
                <c:pt idx="76">
                  <c:v>7</c:v>
                </c:pt>
                <c:pt idx="77">
                  <c:v>8</c:v>
                </c:pt>
                <c:pt idx="78">
                  <c:v>9</c:v>
                </c:pt>
                <c:pt idx="79">
                  <c:v>10</c:v>
                </c:pt>
                <c:pt idx="80">
                  <c:v>1</c:v>
                </c:pt>
                <c:pt idx="81">
                  <c:v>2</c:v>
                </c:pt>
                <c:pt idx="82">
                  <c:v>3</c:v>
                </c:pt>
                <c:pt idx="83">
                  <c:v>4</c:v>
                </c:pt>
                <c:pt idx="84">
                  <c:v>5</c:v>
                </c:pt>
                <c:pt idx="85">
                  <c:v>6</c:v>
                </c:pt>
                <c:pt idx="86">
                  <c:v>7</c:v>
                </c:pt>
                <c:pt idx="87">
                  <c:v>8</c:v>
                </c:pt>
                <c:pt idx="88">
                  <c:v>9</c:v>
                </c:pt>
                <c:pt idx="89">
                  <c:v>10</c:v>
                </c:pt>
                <c:pt idx="90">
                  <c:v>1</c:v>
                </c:pt>
                <c:pt idx="91">
                  <c:v>2</c:v>
                </c:pt>
                <c:pt idx="92">
                  <c:v>3</c:v>
                </c:pt>
                <c:pt idx="93">
                  <c:v>4</c:v>
                </c:pt>
                <c:pt idx="94">
                  <c:v>5</c:v>
                </c:pt>
                <c:pt idx="95">
                  <c:v>6</c:v>
                </c:pt>
                <c:pt idx="96">
                  <c:v>7</c:v>
                </c:pt>
                <c:pt idx="97">
                  <c:v>8</c:v>
                </c:pt>
                <c:pt idx="98">
                  <c:v>9</c:v>
                </c:pt>
                <c:pt idx="99">
                  <c:v>10</c:v>
                </c:pt>
              </c:numCache>
            </c:numRef>
          </c:xVal>
          <c:yVal>
            <c:numRef>
              <c:f>Waffle!$I$4:$I$103</c:f>
              <c:numCache>
                <c:formatCode>General</c:formatCode>
                <c:ptCount val="100"/>
                <c:pt idx="0">
                  <c:v>1</c:v>
                </c:pt>
                <c:pt idx="1">
                  <c:v>1</c:v>
                </c:pt>
                <c:pt idx="2">
                  <c:v>1</c:v>
                </c:pt>
                <c:pt idx="3">
                  <c:v>1</c:v>
                </c:pt>
                <c:pt idx="4">
                  <c:v>1</c:v>
                </c:pt>
                <c:pt idx="5">
                  <c:v>1</c:v>
                </c:pt>
                <c:pt idx="6">
                  <c:v>1</c:v>
                </c:pt>
                <c:pt idx="7">
                  <c:v>1</c:v>
                </c:pt>
                <c:pt idx="8">
                  <c:v>1</c:v>
                </c:pt>
                <c:pt idx="9">
                  <c:v>1</c:v>
                </c:pt>
                <c:pt idx="10">
                  <c:v>2</c:v>
                </c:pt>
                <c:pt idx="11">
                  <c:v>2</c:v>
                </c:pt>
                <c:pt idx="12">
                  <c:v>2</c:v>
                </c:pt>
                <c:pt idx="13">
                  <c:v>2</c:v>
                </c:pt>
                <c:pt idx="14">
                  <c:v>2</c:v>
                </c:pt>
                <c:pt idx="15">
                  <c:v>2</c:v>
                </c:pt>
                <c:pt idx="16">
                  <c:v>2</c:v>
                </c:pt>
                <c:pt idx="17">
                  <c:v>2</c:v>
                </c:pt>
                <c:pt idx="18">
                  <c:v>2</c:v>
                </c:pt>
                <c:pt idx="19">
                  <c:v>2</c:v>
                </c:pt>
                <c:pt idx="20">
                  <c:v>3</c:v>
                </c:pt>
                <c:pt idx="21">
                  <c:v>3</c:v>
                </c:pt>
                <c:pt idx="22">
                  <c:v>3</c:v>
                </c:pt>
                <c:pt idx="23">
                  <c:v>3</c:v>
                </c:pt>
                <c:pt idx="24">
                  <c:v>3</c:v>
                </c:pt>
                <c:pt idx="25">
                  <c:v>3</c:v>
                </c:pt>
                <c:pt idx="26">
                  <c:v>3</c:v>
                </c:pt>
                <c:pt idx="27">
                  <c:v>3</c:v>
                </c:pt>
                <c:pt idx="28">
                  <c:v>3</c:v>
                </c:pt>
                <c:pt idx="29">
                  <c:v>3</c:v>
                </c:pt>
                <c:pt idx="30">
                  <c:v>4</c:v>
                </c:pt>
                <c:pt idx="31">
                  <c:v>4</c:v>
                </c:pt>
                <c:pt idx="32">
                  <c:v>4</c:v>
                </c:pt>
                <c:pt idx="33">
                  <c:v>4</c:v>
                </c:pt>
                <c:pt idx="34">
                  <c:v>4</c:v>
                </c:pt>
                <c:pt idx="35">
                  <c:v>4</c:v>
                </c:pt>
                <c:pt idx="36">
                  <c:v>4</c:v>
                </c:pt>
                <c:pt idx="37">
                  <c:v>4</c:v>
                </c:pt>
                <c:pt idx="38">
                  <c:v>4</c:v>
                </c:pt>
                <c:pt idx="39">
                  <c:v>4</c:v>
                </c:pt>
                <c:pt idx="40">
                  <c:v>5</c:v>
                </c:pt>
                <c:pt idx="41">
                  <c:v>5</c:v>
                </c:pt>
                <c:pt idx="42">
                  <c:v>5</c:v>
                </c:pt>
                <c:pt idx="43">
                  <c:v>5</c:v>
                </c:pt>
                <c:pt idx="44">
                  <c:v>5</c:v>
                </c:pt>
                <c:pt idx="45">
                  <c:v>5</c:v>
                </c:pt>
                <c:pt idx="46">
                  <c:v>5</c:v>
                </c:pt>
                <c:pt idx="47">
                  <c:v>5</c:v>
                </c:pt>
                <c:pt idx="48">
                  <c:v>5</c:v>
                </c:pt>
                <c:pt idx="49">
                  <c:v>5</c:v>
                </c:pt>
                <c:pt idx="50">
                  <c:v>6</c:v>
                </c:pt>
                <c:pt idx="51">
                  <c:v>6</c:v>
                </c:pt>
                <c:pt idx="52">
                  <c:v>6</c:v>
                </c:pt>
                <c:pt idx="53">
                  <c:v>6</c:v>
                </c:pt>
                <c:pt idx="54">
                  <c:v>6</c:v>
                </c:pt>
                <c:pt idx="55">
                  <c:v>6</c:v>
                </c:pt>
                <c:pt idx="56">
                  <c:v>6</c:v>
                </c:pt>
                <c:pt idx="57">
                  <c:v>6</c:v>
                </c:pt>
                <c:pt idx="58">
                  <c:v>6</c:v>
                </c:pt>
                <c:pt idx="59">
                  <c:v>6</c:v>
                </c:pt>
                <c:pt idx="60">
                  <c:v>7</c:v>
                </c:pt>
                <c:pt idx="61">
                  <c:v>7</c:v>
                </c:pt>
                <c:pt idx="62">
                  <c:v>7</c:v>
                </c:pt>
                <c:pt idx="63">
                  <c:v>7</c:v>
                </c:pt>
                <c:pt idx="64">
                  <c:v>7</c:v>
                </c:pt>
                <c:pt idx="65">
                  <c:v>7</c:v>
                </c:pt>
                <c:pt idx="66">
                  <c:v>7</c:v>
                </c:pt>
                <c:pt idx="67">
                  <c:v>7</c:v>
                </c:pt>
                <c:pt idx="68">
                  <c:v>7</c:v>
                </c:pt>
                <c:pt idx="69">
                  <c:v>7</c:v>
                </c:pt>
                <c:pt idx="70">
                  <c:v>8</c:v>
                </c:pt>
                <c:pt idx="71">
                  <c:v>8</c:v>
                </c:pt>
                <c:pt idx="72">
                  <c:v>8</c:v>
                </c:pt>
                <c:pt idx="73">
                  <c:v>8</c:v>
                </c:pt>
                <c:pt idx="74">
                  <c:v>8</c:v>
                </c:pt>
                <c:pt idx="75">
                  <c:v>8</c:v>
                </c:pt>
                <c:pt idx="76">
                  <c:v>8</c:v>
                </c:pt>
                <c:pt idx="77">
                  <c:v>8</c:v>
                </c:pt>
                <c:pt idx="78">
                  <c:v>8</c:v>
                </c:pt>
                <c:pt idx="79">
                  <c:v>8</c:v>
                </c:pt>
                <c:pt idx="80">
                  <c:v>9</c:v>
                </c:pt>
                <c:pt idx="81">
                  <c:v>9</c:v>
                </c:pt>
                <c:pt idx="82">
                  <c:v>9</c:v>
                </c:pt>
                <c:pt idx="83">
                  <c:v>9</c:v>
                </c:pt>
                <c:pt idx="84">
                  <c:v>9</c:v>
                </c:pt>
                <c:pt idx="85">
                  <c:v>9</c:v>
                </c:pt>
                <c:pt idx="86">
                  <c:v>9</c:v>
                </c:pt>
                <c:pt idx="87">
                  <c:v>9</c:v>
                </c:pt>
                <c:pt idx="88">
                  <c:v>9</c:v>
                </c:pt>
                <c:pt idx="89">
                  <c:v>9</c:v>
                </c:pt>
                <c:pt idx="90">
                  <c:v>10</c:v>
                </c:pt>
                <c:pt idx="91">
                  <c:v>10</c:v>
                </c:pt>
                <c:pt idx="92">
                  <c:v>10</c:v>
                </c:pt>
                <c:pt idx="93">
                  <c:v>10</c:v>
                </c:pt>
                <c:pt idx="94">
                  <c:v>10</c:v>
                </c:pt>
                <c:pt idx="95">
                  <c:v>10</c:v>
                </c:pt>
                <c:pt idx="96">
                  <c:v>10</c:v>
                </c:pt>
                <c:pt idx="97">
                  <c:v>10</c:v>
                </c:pt>
                <c:pt idx="98">
                  <c:v>10</c:v>
                </c:pt>
                <c:pt idx="99">
                  <c:v>10</c:v>
                </c:pt>
              </c:numCache>
            </c:numRef>
          </c:yVal>
          <c:smooth val="0"/>
          <c:extLst>
            <c:ext xmlns:c16="http://schemas.microsoft.com/office/drawing/2014/chart" uri="{C3380CC4-5D6E-409C-BE32-E72D297353CC}">
              <c16:uniqueId val="{00000000-9D2B-4F65-A930-B499087F97C2}"/>
            </c:ext>
          </c:extLst>
        </c:ser>
        <c:ser>
          <c:idx val="1"/>
          <c:order val="1"/>
          <c:tx>
            <c:strRef>
              <c:f>Waffle!$J$2</c:f>
              <c:strCache>
                <c:ptCount val="1"/>
                <c:pt idx="0">
                  <c:v>Color</c:v>
                </c:pt>
              </c:strCache>
            </c:strRef>
          </c:tx>
          <c:spPr>
            <a:ln w="25400" cap="rnd">
              <a:noFill/>
              <a:round/>
            </a:ln>
            <a:effectLst/>
          </c:spPr>
          <c:marker>
            <c:symbol val="square"/>
            <c:size val="13"/>
            <c:spPr>
              <a:solidFill>
                <a:srgbClr val="FF3399"/>
              </a:solidFill>
              <a:ln w="9525">
                <a:solidFill>
                  <a:schemeClr val="tx1">
                    <a:lumMod val="85000"/>
                    <a:lumOff val="15000"/>
                  </a:schemeClr>
                </a:solidFill>
              </a:ln>
              <a:effectLst/>
            </c:spPr>
          </c:marker>
          <c:xVal>
            <c:numRef>
              <c:f>Waffle!$J$4:$J$103</c:f>
              <c:numCache>
                <c:formatCode>General</c:formatCode>
                <c:ptCount val="100"/>
                <c:pt idx="0">
                  <c:v>1</c:v>
                </c:pt>
                <c:pt idx="1">
                  <c:v>2</c:v>
                </c:pt>
                <c:pt idx="2">
                  <c:v>3</c:v>
                </c:pt>
                <c:pt idx="3">
                  <c:v>4</c:v>
                </c:pt>
                <c:pt idx="4">
                  <c:v>5</c:v>
                </c:pt>
                <c:pt idx="5">
                  <c:v>6</c:v>
                </c:pt>
                <c:pt idx="6">
                  <c:v>7</c:v>
                </c:pt>
                <c:pt idx="7">
                  <c:v>8</c:v>
                </c:pt>
                <c:pt idx="8">
                  <c:v>9</c:v>
                </c:pt>
                <c:pt idx="9">
                  <c:v>10</c:v>
                </c:pt>
                <c:pt idx="10">
                  <c:v>1</c:v>
                </c:pt>
                <c:pt idx="11">
                  <c:v>2</c:v>
                </c:pt>
                <c:pt idx="12">
                  <c:v>3</c:v>
                </c:pt>
                <c:pt idx="13">
                  <c:v>4</c:v>
                </c:pt>
                <c:pt idx="14">
                  <c:v>5</c:v>
                </c:pt>
                <c:pt idx="15">
                  <c:v>6</c:v>
                </c:pt>
                <c:pt idx="16">
                  <c:v>7</c:v>
                </c:pt>
                <c:pt idx="17">
                  <c:v>8</c:v>
                </c:pt>
                <c:pt idx="18">
                  <c:v>9</c:v>
                </c:pt>
                <c:pt idx="19">
                  <c:v>10</c:v>
                </c:pt>
                <c:pt idx="20">
                  <c:v>1</c:v>
                </c:pt>
                <c:pt idx="21">
                  <c:v>2</c:v>
                </c:pt>
                <c:pt idx="22">
                  <c:v>3</c:v>
                </c:pt>
                <c:pt idx="23">
                  <c:v>4</c:v>
                </c:pt>
                <c:pt idx="24">
                  <c:v>5</c:v>
                </c:pt>
                <c:pt idx="25">
                  <c:v>6</c:v>
                </c:pt>
                <c:pt idx="26">
                  <c:v>7</c:v>
                </c:pt>
                <c:pt idx="27">
                  <c:v>8</c:v>
                </c:pt>
                <c:pt idx="28">
                  <c:v>9</c:v>
                </c:pt>
                <c:pt idx="29">
                  <c:v>10</c:v>
                </c:pt>
                <c:pt idx="30">
                  <c:v>1</c:v>
                </c:pt>
                <c:pt idx="31">
                  <c:v>2</c:v>
                </c:pt>
                <c:pt idx="32">
                  <c:v>3</c:v>
                </c:pt>
                <c:pt idx="33">
                  <c:v>4</c:v>
                </c:pt>
                <c:pt idx="34">
                  <c:v>5</c:v>
                </c:pt>
                <c:pt idx="35">
                  <c:v>6</c:v>
                </c:pt>
                <c:pt idx="36">
                  <c:v>7</c:v>
                </c:pt>
                <c:pt idx="37">
                  <c:v>8</c:v>
                </c:pt>
                <c:pt idx="38">
                  <c:v>9</c:v>
                </c:pt>
                <c:pt idx="39">
                  <c:v>10</c:v>
                </c:pt>
                <c:pt idx="40">
                  <c:v>1</c:v>
                </c:pt>
                <c:pt idx="41">
                  <c:v>2</c:v>
                </c:pt>
                <c:pt idx="42">
                  <c:v>3</c:v>
                </c:pt>
                <c:pt idx="43">
                  <c:v>4</c:v>
                </c:pt>
                <c:pt idx="44">
                  <c:v>5</c:v>
                </c:pt>
                <c:pt idx="45">
                  <c:v>6</c:v>
                </c:pt>
                <c:pt idx="46">
                  <c:v>7</c:v>
                </c:pt>
                <c:pt idx="47">
                  <c:v>8</c:v>
                </c:pt>
                <c:pt idx="48">
                  <c:v>9</c:v>
                </c:pt>
                <c:pt idx="49">
                  <c:v>10</c:v>
                </c:pt>
                <c:pt idx="50">
                  <c:v>1</c:v>
                </c:pt>
                <c:pt idx="51">
                  <c:v>2</c:v>
                </c:pt>
                <c:pt idx="52">
                  <c:v>3</c:v>
                </c:pt>
                <c:pt idx="53">
                  <c:v>4</c:v>
                </c:pt>
                <c:pt idx="54">
                  <c:v>5</c:v>
                </c:pt>
                <c:pt idx="55">
                  <c:v>6</c:v>
                </c:pt>
                <c:pt idx="56">
                  <c:v>7</c:v>
                </c:pt>
                <c:pt idx="57">
                  <c:v>8</c:v>
                </c:pt>
                <c:pt idx="58">
                  <c:v>9</c:v>
                </c:pt>
                <c:pt idx="59">
                  <c:v>10</c:v>
                </c:pt>
                <c:pt idx="60">
                  <c:v>1</c:v>
                </c:pt>
                <c:pt idx="61">
                  <c:v>2</c:v>
                </c:pt>
                <c:pt idx="62">
                  <c:v>3</c:v>
                </c:pt>
                <c:pt idx="63">
                  <c:v>4</c:v>
                </c:pt>
                <c:pt idx="64">
                  <c:v>5</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xVal>
          <c:yVal>
            <c:numRef>
              <c:f>Waffle!$K$4:$K$103</c:f>
              <c:numCache>
                <c:formatCode>General</c:formatCode>
                <c:ptCount val="100"/>
                <c:pt idx="0">
                  <c:v>1</c:v>
                </c:pt>
                <c:pt idx="1">
                  <c:v>1</c:v>
                </c:pt>
                <c:pt idx="2">
                  <c:v>1</c:v>
                </c:pt>
                <c:pt idx="3">
                  <c:v>1</c:v>
                </c:pt>
                <c:pt idx="4">
                  <c:v>1</c:v>
                </c:pt>
                <c:pt idx="5">
                  <c:v>1</c:v>
                </c:pt>
                <c:pt idx="6">
                  <c:v>1</c:v>
                </c:pt>
                <c:pt idx="7">
                  <c:v>1</c:v>
                </c:pt>
                <c:pt idx="8">
                  <c:v>1</c:v>
                </c:pt>
                <c:pt idx="9">
                  <c:v>1</c:v>
                </c:pt>
                <c:pt idx="10">
                  <c:v>2</c:v>
                </c:pt>
                <c:pt idx="11">
                  <c:v>2</c:v>
                </c:pt>
                <c:pt idx="12">
                  <c:v>2</c:v>
                </c:pt>
                <c:pt idx="13">
                  <c:v>2</c:v>
                </c:pt>
                <c:pt idx="14">
                  <c:v>2</c:v>
                </c:pt>
                <c:pt idx="15">
                  <c:v>2</c:v>
                </c:pt>
                <c:pt idx="16">
                  <c:v>2</c:v>
                </c:pt>
                <c:pt idx="17">
                  <c:v>2</c:v>
                </c:pt>
                <c:pt idx="18">
                  <c:v>2</c:v>
                </c:pt>
                <c:pt idx="19">
                  <c:v>2</c:v>
                </c:pt>
                <c:pt idx="20">
                  <c:v>3</c:v>
                </c:pt>
                <c:pt idx="21">
                  <c:v>3</c:v>
                </c:pt>
                <c:pt idx="22">
                  <c:v>3</c:v>
                </c:pt>
                <c:pt idx="23">
                  <c:v>3</c:v>
                </c:pt>
                <c:pt idx="24">
                  <c:v>3</c:v>
                </c:pt>
                <c:pt idx="25">
                  <c:v>3</c:v>
                </c:pt>
                <c:pt idx="26">
                  <c:v>3</c:v>
                </c:pt>
                <c:pt idx="27">
                  <c:v>3</c:v>
                </c:pt>
                <c:pt idx="28">
                  <c:v>3</c:v>
                </c:pt>
                <c:pt idx="29">
                  <c:v>3</c:v>
                </c:pt>
                <c:pt idx="30">
                  <c:v>4</c:v>
                </c:pt>
                <c:pt idx="31">
                  <c:v>4</c:v>
                </c:pt>
                <c:pt idx="32">
                  <c:v>4</c:v>
                </c:pt>
                <c:pt idx="33">
                  <c:v>4</c:v>
                </c:pt>
                <c:pt idx="34">
                  <c:v>4</c:v>
                </c:pt>
                <c:pt idx="35">
                  <c:v>4</c:v>
                </c:pt>
                <c:pt idx="36">
                  <c:v>4</c:v>
                </c:pt>
                <c:pt idx="37">
                  <c:v>4</c:v>
                </c:pt>
                <c:pt idx="38">
                  <c:v>4</c:v>
                </c:pt>
                <c:pt idx="39">
                  <c:v>4</c:v>
                </c:pt>
                <c:pt idx="40">
                  <c:v>5</c:v>
                </c:pt>
                <c:pt idx="41">
                  <c:v>5</c:v>
                </c:pt>
                <c:pt idx="42">
                  <c:v>5</c:v>
                </c:pt>
                <c:pt idx="43">
                  <c:v>5</c:v>
                </c:pt>
                <c:pt idx="44">
                  <c:v>5</c:v>
                </c:pt>
                <c:pt idx="45">
                  <c:v>5</c:v>
                </c:pt>
                <c:pt idx="46">
                  <c:v>5</c:v>
                </c:pt>
                <c:pt idx="47">
                  <c:v>5</c:v>
                </c:pt>
                <c:pt idx="48">
                  <c:v>5</c:v>
                </c:pt>
                <c:pt idx="49">
                  <c:v>5</c:v>
                </c:pt>
                <c:pt idx="50">
                  <c:v>6</c:v>
                </c:pt>
                <c:pt idx="51">
                  <c:v>6</c:v>
                </c:pt>
                <c:pt idx="52">
                  <c:v>6</c:v>
                </c:pt>
                <c:pt idx="53">
                  <c:v>6</c:v>
                </c:pt>
                <c:pt idx="54">
                  <c:v>6</c:v>
                </c:pt>
                <c:pt idx="55">
                  <c:v>6</c:v>
                </c:pt>
                <c:pt idx="56">
                  <c:v>6</c:v>
                </c:pt>
                <c:pt idx="57">
                  <c:v>6</c:v>
                </c:pt>
                <c:pt idx="58">
                  <c:v>6</c:v>
                </c:pt>
                <c:pt idx="59">
                  <c:v>6</c:v>
                </c:pt>
                <c:pt idx="60">
                  <c:v>7</c:v>
                </c:pt>
                <c:pt idx="61">
                  <c:v>7</c:v>
                </c:pt>
                <c:pt idx="62">
                  <c:v>7</c:v>
                </c:pt>
                <c:pt idx="63">
                  <c:v>7</c:v>
                </c:pt>
                <c:pt idx="64">
                  <c:v>7</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yVal>
          <c:smooth val="0"/>
          <c:extLst>
            <c:ext xmlns:c16="http://schemas.microsoft.com/office/drawing/2014/chart" uri="{C3380CC4-5D6E-409C-BE32-E72D297353CC}">
              <c16:uniqueId val="{00000001-9D2B-4F65-A930-B499087F97C2}"/>
            </c:ext>
          </c:extLst>
        </c:ser>
        <c:ser>
          <c:idx val="2"/>
          <c:order val="2"/>
          <c:tx>
            <c:strRef>
              <c:f>Waffle!$L$2</c:f>
              <c:strCache>
                <c:ptCount val="1"/>
                <c:pt idx="0">
                  <c:v>Marker</c:v>
                </c:pt>
              </c:strCache>
            </c:strRef>
          </c:tx>
          <c:spPr>
            <a:ln w="25400" cap="rnd">
              <a:noFill/>
              <a:round/>
            </a:ln>
            <a:effectLst/>
          </c:spPr>
          <c:marker>
            <c:symbol val="none"/>
          </c:marker>
          <c:dPt>
            <c:idx val="29"/>
            <c:marker>
              <c:symbol val="none"/>
            </c:marker>
            <c:bubble3D val="0"/>
            <c:extLst>
              <c:ext xmlns:c16="http://schemas.microsoft.com/office/drawing/2014/chart" uri="{C3380CC4-5D6E-409C-BE32-E72D297353CC}">
                <c16:uniqueId val="{0000001F-9D2B-4F65-A930-B499087F97C2}"/>
              </c:ext>
            </c:extLst>
          </c:dPt>
          <c:dLbls>
            <c:dLbl>
              <c:idx val="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2B-4F65-A930-B499087F97C2}"/>
                </c:ext>
              </c:extLst>
            </c:dLbl>
            <c:dLbl>
              <c:idx val="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2B-4F65-A930-B499087F97C2}"/>
                </c:ext>
              </c:extLst>
            </c:dLbl>
            <c:dLbl>
              <c:idx val="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2B-4F65-A930-B499087F97C2}"/>
                </c:ext>
              </c:extLst>
            </c:dLbl>
            <c:dLbl>
              <c:idx val="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2B-4F65-A930-B499087F97C2}"/>
                </c:ext>
              </c:extLst>
            </c:dLbl>
            <c:dLbl>
              <c:idx val="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2B-4F65-A930-B499087F97C2}"/>
                </c:ext>
              </c:extLst>
            </c:dLbl>
            <c:dLbl>
              <c:idx val="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2B-4F65-A930-B499087F97C2}"/>
                </c:ext>
              </c:extLst>
            </c:dLbl>
            <c:dLbl>
              <c:idx val="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2B-4F65-A930-B499087F97C2}"/>
                </c:ext>
              </c:extLst>
            </c:dLbl>
            <c:dLbl>
              <c:idx val="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2B-4F65-A930-B499087F97C2}"/>
                </c:ext>
              </c:extLst>
            </c:dLbl>
            <c:dLbl>
              <c:idx val="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2B-4F65-A930-B499087F97C2}"/>
                </c:ext>
              </c:extLst>
            </c:dLbl>
            <c:dLbl>
              <c:idx val="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2B-4F65-A930-B499087F97C2}"/>
                </c:ext>
              </c:extLst>
            </c:dLbl>
            <c:dLbl>
              <c:idx val="1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2B-4F65-A930-B499087F97C2}"/>
                </c:ext>
              </c:extLst>
            </c:dLbl>
            <c:dLbl>
              <c:idx val="1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2B-4F65-A930-B499087F97C2}"/>
                </c:ext>
              </c:extLst>
            </c:dLbl>
            <c:dLbl>
              <c:idx val="1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D2B-4F65-A930-B499087F97C2}"/>
                </c:ext>
              </c:extLst>
            </c:dLbl>
            <c:dLbl>
              <c:idx val="1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D2B-4F65-A930-B499087F97C2}"/>
                </c:ext>
              </c:extLst>
            </c:dLbl>
            <c:dLbl>
              <c:idx val="1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D2B-4F65-A930-B499087F97C2}"/>
                </c:ext>
              </c:extLst>
            </c:dLbl>
            <c:dLbl>
              <c:idx val="1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D2B-4F65-A930-B499087F97C2}"/>
                </c:ext>
              </c:extLst>
            </c:dLbl>
            <c:dLbl>
              <c:idx val="1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D2B-4F65-A930-B499087F97C2}"/>
                </c:ext>
              </c:extLst>
            </c:dLbl>
            <c:dLbl>
              <c:idx val="1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D2B-4F65-A930-B499087F97C2}"/>
                </c:ext>
              </c:extLst>
            </c:dLbl>
            <c:dLbl>
              <c:idx val="1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D2B-4F65-A930-B499087F97C2}"/>
                </c:ext>
              </c:extLst>
            </c:dLbl>
            <c:dLbl>
              <c:idx val="1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D2B-4F65-A930-B499087F97C2}"/>
                </c:ext>
              </c:extLst>
            </c:dLbl>
            <c:dLbl>
              <c:idx val="2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D2B-4F65-A930-B499087F97C2}"/>
                </c:ext>
              </c:extLst>
            </c:dLbl>
            <c:dLbl>
              <c:idx val="2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D2B-4F65-A930-B499087F97C2}"/>
                </c:ext>
              </c:extLst>
            </c:dLbl>
            <c:dLbl>
              <c:idx val="2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D2B-4F65-A930-B499087F97C2}"/>
                </c:ext>
              </c:extLst>
            </c:dLbl>
            <c:dLbl>
              <c:idx val="2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D2B-4F65-A930-B499087F97C2}"/>
                </c:ext>
              </c:extLst>
            </c:dLbl>
            <c:dLbl>
              <c:idx val="2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D2B-4F65-A930-B499087F97C2}"/>
                </c:ext>
              </c:extLst>
            </c:dLbl>
            <c:dLbl>
              <c:idx val="2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D2B-4F65-A930-B499087F97C2}"/>
                </c:ext>
              </c:extLst>
            </c:dLbl>
            <c:dLbl>
              <c:idx val="2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D2B-4F65-A930-B499087F97C2}"/>
                </c:ext>
              </c:extLst>
            </c:dLbl>
            <c:dLbl>
              <c:idx val="2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D2B-4F65-A930-B499087F97C2}"/>
                </c:ext>
              </c:extLst>
            </c:dLbl>
            <c:dLbl>
              <c:idx val="2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D2B-4F65-A930-B499087F97C2}"/>
                </c:ext>
              </c:extLst>
            </c:dLbl>
            <c:dLbl>
              <c:idx val="2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D2B-4F65-A930-B499087F97C2}"/>
                </c:ext>
              </c:extLst>
            </c:dLbl>
            <c:dLbl>
              <c:idx val="3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D2B-4F65-A930-B499087F97C2}"/>
                </c:ext>
              </c:extLst>
            </c:dLbl>
            <c:dLbl>
              <c:idx val="3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D2B-4F65-A930-B499087F97C2}"/>
                </c:ext>
              </c:extLst>
            </c:dLbl>
            <c:dLbl>
              <c:idx val="3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D2B-4F65-A930-B499087F97C2}"/>
                </c:ext>
              </c:extLst>
            </c:dLbl>
            <c:dLbl>
              <c:idx val="3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D2B-4F65-A930-B499087F97C2}"/>
                </c:ext>
              </c:extLst>
            </c:dLbl>
            <c:dLbl>
              <c:idx val="3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D2B-4F65-A930-B499087F97C2}"/>
                </c:ext>
              </c:extLst>
            </c:dLbl>
            <c:dLbl>
              <c:idx val="3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D2B-4F65-A930-B499087F97C2}"/>
                </c:ext>
              </c:extLst>
            </c:dLbl>
            <c:dLbl>
              <c:idx val="3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D2B-4F65-A930-B499087F97C2}"/>
                </c:ext>
              </c:extLst>
            </c:dLbl>
            <c:dLbl>
              <c:idx val="3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D2B-4F65-A930-B499087F97C2}"/>
                </c:ext>
              </c:extLst>
            </c:dLbl>
            <c:dLbl>
              <c:idx val="3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D2B-4F65-A930-B499087F97C2}"/>
                </c:ext>
              </c:extLst>
            </c:dLbl>
            <c:dLbl>
              <c:idx val="3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D2B-4F65-A930-B499087F97C2}"/>
                </c:ext>
              </c:extLst>
            </c:dLbl>
            <c:dLbl>
              <c:idx val="4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D2B-4F65-A930-B499087F97C2}"/>
                </c:ext>
              </c:extLst>
            </c:dLbl>
            <c:dLbl>
              <c:idx val="4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D2B-4F65-A930-B499087F97C2}"/>
                </c:ext>
              </c:extLst>
            </c:dLbl>
            <c:dLbl>
              <c:idx val="4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D2B-4F65-A930-B499087F97C2}"/>
                </c:ext>
              </c:extLst>
            </c:dLbl>
            <c:dLbl>
              <c:idx val="4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D2B-4F65-A930-B499087F97C2}"/>
                </c:ext>
              </c:extLst>
            </c:dLbl>
            <c:dLbl>
              <c:idx val="4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D2B-4F65-A930-B499087F97C2}"/>
                </c:ext>
              </c:extLst>
            </c:dLbl>
            <c:dLbl>
              <c:idx val="4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D2B-4F65-A930-B499087F97C2}"/>
                </c:ext>
              </c:extLst>
            </c:dLbl>
            <c:dLbl>
              <c:idx val="4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D2B-4F65-A930-B499087F97C2}"/>
                </c:ext>
              </c:extLst>
            </c:dLbl>
            <c:dLbl>
              <c:idx val="4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D2B-4F65-A930-B499087F97C2}"/>
                </c:ext>
              </c:extLst>
            </c:dLbl>
            <c:dLbl>
              <c:idx val="4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D2B-4F65-A930-B499087F97C2}"/>
                </c:ext>
              </c:extLst>
            </c:dLbl>
            <c:dLbl>
              <c:idx val="4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D2B-4F65-A930-B499087F97C2}"/>
                </c:ext>
              </c:extLst>
            </c:dLbl>
            <c:dLbl>
              <c:idx val="5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D2B-4F65-A930-B499087F97C2}"/>
                </c:ext>
              </c:extLst>
            </c:dLbl>
            <c:dLbl>
              <c:idx val="5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D2B-4F65-A930-B499087F97C2}"/>
                </c:ext>
              </c:extLst>
            </c:dLbl>
            <c:dLbl>
              <c:idx val="5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D2B-4F65-A930-B499087F97C2}"/>
                </c:ext>
              </c:extLst>
            </c:dLbl>
            <c:dLbl>
              <c:idx val="5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D2B-4F65-A930-B499087F97C2}"/>
                </c:ext>
              </c:extLst>
            </c:dLbl>
            <c:dLbl>
              <c:idx val="5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D2B-4F65-A930-B499087F97C2}"/>
                </c:ext>
              </c:extLst>
            </c:dLbl>
            <c:dLbl>
              <c:idx val="5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D2B-4F65-A930-B499087F97C2}"/>
                </c:ext>
              </c:extLst>
            </c:dLbl>
            <c:dLbl>
              <c:idx val="5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D2B-4F65-A930-B499087F97C2}"/>
                </c:ext>
              </c:extLst>
            </c:dLbl>
            <c:dLbl>
              <c:idx val="5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D2B-4F65-A930-B499087F97C2}"/>
                </c:ext>
              </c:extLst>
            </c:dLbl>
            <c:dLbl>
              <c:idx val="5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D2B-4F65-A930-B499087F97C2}"/>
                </c:ext>
              </c:extLst>
            </c:dLbl>
            <c:dLbl>
              <c:idx val="5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D2B-4F65-A930-B499087F97C2}"/>
                </c:ext>
              </c:extLst>
            </c:dLbl>
            <c:dLbl>
              <c:idx val="6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D2B-4F65-A930-B499087F97C2}"/>
                </c:ext>
              </c:extLst>
            </c:dLbl>
            <c:dLbl>
              <c:idx val="6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D2B-4F65-A930-B499087F97C2}"/>
                </c:ext>
              </c:extLst>
            </c:dLbl>
            <c:dLbl>
              <c:idx val="6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D2B-4F65-A930-B499087F97C2}"/>
                </c:ext>
              </c:extLst>
            </c:dLbl>
            <c:dLbl>
              <c:idx val="6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D2B-4F65-A930-B499087F97C2}"/>
                </c:ext>
              </c:extLst>
            </c:dLbl>
            <c:dLbl>
              <c:idx val="6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D2B-4F65-A930-B499087F97C2}"/>
                </c:ext>
              </c:extLst>
            </c:dLbl>
            <c:dLbl>
              <c:idx val="6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D2B-4F65-A930-B499087F97C2}"/>
                </c:ext>
              </c:extLst>
            </c:dLbl>
            <c:dLbl>
              <c:idx val="6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D2B-4F65-A930-B499087F97C2}"/>
                </c:ext>
              </c:extLst>
            </c:dLbl>
            <c:dLbl>
              <c:idx val="6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D2B-4F65-A930-B499087F97C2}"/>
                </c:ext>
              </c:extLst>
            </c:dLbl>
            <c:dLbl>
              <c:idx val="6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D2B-4F65-A930-B499087F97C2}"/>
                </c:ext>
              </c:extLst>
            </c:dLbl>
            <c:dLbl>
              <c:idx val="69"/>
              <c:tx>
                <c:rich>
                  <a:bodyPr/>
                  <a:lstStyle/>
                  <a:p>
                    <a:fld id="{A09359E3-92F9-434C-8ED1-A6D3034213B9}"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7-9D2B-4F65-A930-B499087F97C2}"/>
                </c:ext>
              </c:extLst>
            </c:dLbl>
            <c:dLbl>
              <c:idx val="7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D2B-4F65-A930-B499087F97C2}"/>
                </c:ext>
              </c:extLst>
            </c:dLbl>
            <c:dLbl>
              <c:idx val="7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D2B-4F65-A930-B499087F97C2}"/>
                </c:ext>
              </c:extLst>
            </c:dLbl>
            <c:dLbl>
              <c:idx val="7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D2B-4F65-A930-B499087F97C2}"/>
                </c:ext>
              </c:extLst>
            </c:dLbl>
            <c:dLbl>
              <c:idx val="7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D2B-4F65-A930-B499087F97C2}"/>
                </c:ext>
              </c:extLst>
            </c:dLbl>
            <c:dLbl>
              <c:idx val="7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D2B-4F65-A930-B499087F97C2}"/>
                </c:ext>
              </c:extLst>
            </c:dLbl>
            <c:dLbl>
              <c:idx val="7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D2B-4F65-A930-B499087F97C2}"/>
                </c:ext>
              </c:extLst>
            </c:dLbl>
            <c:dLbl>
              <c:idx val="7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D2B-4F65-A930-B499087F97C2}"/>
                </c:ext>
              </c:extLst>
            </c:dLbl>
            <c:dLbl>
              <c:idx val="7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D2B-4F65-A930-B499087F97C2}"/>
                </c:ext>
              </c:extLst>
            </c:dLbl>
            <c:dLbl>
              <c:idx val="7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D2B-4F65-A930-B499087F97C2}"/>
                </c:ext>
              </c:extLst>
            </c:dLbl>
            <c:dLbl>
              <c:idx val="7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D2B-4F65-A930-B499087F97C2}"/>
                </c:ext>
              </c:extLst>
            </c:dLbl>
            <c:dLbl>
              <c:idx val="8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D2B-4F65-A930-B499087F97C2}"/>
                </c:ext>
              </c:extLst>
            </c:dLbl>
            <c:dLbl>
              <c:idx val="8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D2B-4F65-A930-B499087F97C2}"/>
                </c:ext>
              </c:extLst>
            </c:dLbl>
            <c:dLbl>
              <c:idx val="8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D2B-4F65-A930-B499087F97C2}"/>
                </c:ext>
              </c:extLst>
            </c:dLbl>
            <c:dLbl>
              <c:idx val="8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D2B-4F65-A930-B499087F97C2}"/>
                </c:ext>
              </c:extLst>
            </c:dLbl>
            <c:dLbl>
              <c:idx val="8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D2B-4F65-A930-B499087F97C2}"/>
                </c:ext>
              </c:extLst>
            </c:dLbl>
            <c:dLbl>
              <c:idx val="8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D2B-4F65-A930-B499087F97C2}"/>
                </c:ext>
              </c:extLst>
            </c:dLbl>
            <c:dLbl>
              <c:idx val="8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D2B-4F65-A930-B499087F97C2}"/>
                </c:ext>
              </c:extLst>
            </c:dLbl>
            <c:dLbl>
              <c:idx val="8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D2B-4F65-A930-B499087F97C2}"/>
                </c:ext>
              </c:extLst>
            </c:dLbl>
            <c:dLbl>
              <c:idx val="8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D2B-4F65-A930-B499087F97C2}"/>
                </c:ext>
              </c:extLst>
            </c:dLbl>
            <c:dLbl>
              <c:idx val="8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D2B-4F65-A930-B499087F97C2}"/>
                </c:ext>
              </c:extLst>
            </c:dLbl>
            <c:dLbl>
              <c:idx val="9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D2B-4F65-A930-B499087F97C2}"/>
                </c:ext>
              </c:extLst>
            </c:dLbl>
            <c:dLbl>
              <c:idx val="9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D2B-4F65-A930-B499087F97C2}"/>
                </c:ext>
              </c:extLst>
            </c:dLbl>
            <c:dLbl>
              <c:idx val="9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D2B-4F65-A930-B499087F97C2}"/>
                </c:ext>
              </c:extLst>
            </c:dLbl>
            <c:dLbl>
              <c:idx val="9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D2B-4F65-A930-B499087F97C2}"/>
                </c:ext>
              </c:extLst>
            </c:dLbl>
            <c:dLbl>
              <c:idx val="9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9D2B-4F65-A930-B499087F97C2}"/>
                </c:ext>
              </c:extLst>
            </c:dLbl>
            <c:dLbl>
              <c:idx val="9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1-9D2B-4F65-A930-B499087F97C2}"/>
                </c:ext>
              </c:extLst>
            </c:dLbl>
            <c:dLbl>
              <c:idx val="9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2-9D2B-4F65-A930-B499087F97C2}"/>
                </c:ext>
              </c:extLst>
            </c:dLbl>
            <c:dLbl>
              <c:idx val="9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3-9D2B-4F65-A930-B499087F97C2}"/>
                </c:ext>
              </c:extLst>
            </c:dLbl>
            <c:dLbl>
              <c:idx val="9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4-9D2B-4F65-A930-B499087F97C2}"/>
                </c:ext>
              </c:extLst>
            </c:dLbl>
            <c:dLbl>
              <c:idx val="9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5-9D2B-4F65-A930-B499087F97C2}"/>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rgbClr val="FF3399"/>
                    </a:solidFill>
                    <a:latin typeface="Roboto Medium" panose="02000000000000000000" pitchFamily="2" charset="0"/>
                    <a:ea typeface="Roboto Medium" panose="02000000000000000000" pitchFamily="2" charset="0"/>
                    <a:cs typeface="+mn-cs"/>
                  </a:defRPr>
                </a:pPr>
                <a:endParaRPr lang="en-US"/>
              </a:p>
            </c:txPr>
            <c:dLblPos val="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Waffle!$L$4:$L$103</c:f>
              <c:numCache>
                <c:formatCode>General</c:formatCod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10</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xVal>
          <c:yVal>
            <c:numRef>
              <c:f>Waffle!$M$4:$M$103</c:f>
              <c:numCache>
                <c:formatCode>General</c:formatCod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7</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yVal>
          <c:smooth val="0"/>
          <c:extLst>
            <c:ext xmlns:c15="http://schemas.microsoft.com/office/drawing/2012/chart" uri="{02D57815-91ED-43cb-92C2-25804820EDAC}">
              <c15:datalabelsRange>
                <c15:f>Waffle!$N$4:$N$103</c15:f>
                <c15:dlblRangeCach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65%</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15:dlblRangeCache>
              </c15:datalabelsRange>
            </c:ext>
            <c:ext xmlns:c16="http://schemas.microsoft.com/office/drawing/2014/chart" uri="{C3380CC4-5D6E-409C-BE32-E72D297353CC}">
              <c16:uniqueId val="{00000066-9D2B-4F65-A930-B499087F97C2}"/>
            </c:ext>
          </c:extLst>
        </c:ser>
        <c:dLbls>
          <c:showLegendKey val="0"/>
          <c:showVal val="0"/>
          <c:showCatName val="0"/>
          <c:showSerName val="0"/>
          <c:showPercent val="0"/>
          <c:showBubbleSize val="0"/>
        </c:dLbls>
        <c:axId val="2094569183"/>
        <c:axId val="2094562463"/>
      </c:scatterChart>
      <c:valAx>
        <c:axId val="2094569183"/>
        <c:scaling>
          <c:orientation val="minMax"/>
          <c:max val="10"/>
        </c:scaling>
        <c:delete val="1"/>
        <c:axPos val="b"/>
        <c:numFmt formatCode="General" sourceLinked="1"/>
        <c:majorTickMark val="out"/>
        <c:minorTickMark val="none"/>
        <c:tickLblPos val="nextTo"/>
        <c:crossAx val="2094562463"/>
        <c:crosses val="autoZero"/>
        <c:crossBetween val="midCat"/>
      </c:valAx>
      <c:valAx>
        <c:axId val="2094562463"/>
        <c:scaling>
          <c:orientation val="minMax"/>
          <c:max val="10"/>
        </c:scaling>
        <c:delete val="1"/>
        <c:axPos val="l"/>
        <c:numFmt formatCode="General" sourceLinked="1"/>
        <c:majorTickMark val="out"/>
        <c:minorTickMark val="none"/>
        <c:tickLblPos val="nextTo"/>
        <c:crossAx val="2094569183"/>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50000"/>
                    <a:lumOff val="50000"/>
                  </a:schemeClr>
                </a:solidFill>
                <a:latin typeface="Roboto" panose="02000000000000000000" pitchFamily="2" charset="0"/>
                <a:ea typeface="Roboto" panose="02000000000000000000" pitchFamily="2" charset="0"/>
                <a:cs typeface="+mn-cs"/>
              </a:defRPr>
            </a:pPr>
            <a:r>
              <a:rPr lang="en-US" sz="1000">
                <a:solidFill>
                  <a:schemeClr val="tx1">
                    <a:lumMod val="50000"/>
                    <a:lumOff val="50000"/>
                  </a:schemeClr>
                </a:solidFill>
                <a:latin typeface="Roboto" panose="02000000000000000000" pitchFamily="2" charset="0"/>
                <a:ea typeface="Roboto" panose="02000000000000000000" pitchFamily="2" charset="0"/>
              </a:rPr>
              <a:t>June 2023</a:t>
            </a:r>
          </a:p>
        </c:rich>
      </c:tx>
      <c:layout>
        <c:manualLayout>
          <c:xMode val="edge"/>
          <c:yMode val="edge"/>
          <c:x val="0.3636792761391287"/>
          <c:y val="3.4482758620689655E-2"/>
        </c:manualLayout>
      </c:layout>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50000"/>
                  <a:lumOff val="50000"/>
                </a:schemeClr>
              </a:solidFill>
              <a:latin typeface="Roboto" panose="02000000000000000000" pitchFamily="2" charset="0"/>
              <a:ea typeface="Roboto" panose="02000000000000000000" pitchFamily="2" charset="0"/>
              <a:cs typeface="+mn-cs"/>
            </a:defRPr>
          </a:pPr>
          <a:endParaRPr lang="en-US"/>
        </a:p>
      </c:txPr>
    </c:title>
    <c:autoTitleDeleted val="0"/>
    <c:plotArea>
      <c:layout>
        <c:manualLayout>
          <c:layoutTarget val="inner"/>
          <c:xMode val="edge"/>
          <c:yMode val="edge"/>
          <c:x val="3.7870827199954368E-2"/>
          <c:y val="0.2463462756810571"/>
          <c:w val="0.91624047713588097"/>
          <c:h val="0.73435695538057744"/>
        </c:manualLayout>
      </c:layout>
      <c:barChart>
        <c:barDir val="col"/>
        <c:grouping val="clustered"/>
        <c:varyColors val="0"/>
        <c:ser>
          <c:idx val="2"/>
          <c:order val="2"/>
          <c:tx>
            <c:strRef>
              <c:f>Calendar!$AD$3</c:f>
              <c:strCache>
                <c:ptCount val="1"/>
                <c:pt idx="0">
                  <c:v>Day</c:v>
                </c:pt>
              </c:strCache>
            </c:strRef>
          </c:tx>
          <c:spPr>
            <a:solidFill>
              <a:schemeClr val="accent3"/>
            </a:solidFill>
            <a:ln>
              <a:noFill/>
            </a:ln>
            <a:effectLst/>
          </c:spPr>
          <c:invertIfNegative val="0"/>
          <c:cat>
            <c:strRef>
              <c:f>Calendar!$AD$4:$AD$10</c:f>
              <c:strCache>
                <c:ptCount val="7"/>
                <c:pt idx="0">
                  <c:v>S</c:v>
                </c:pt>
                <c:pt idx="1">
                  <c:v>M</c:v>
                </c:pt>
                <c:pt idx="2">
                  <c:v>T</c:v>
                </c:pt>
                <c:pt idx="3">
                  <c:v>W</c:v>
                </c:pt>
                <c:pt idx="4">
                  <c:v>T</c:v>
                </c:pt>
                <c:pt idx="5">
                  <c:v>F</c:v>
                </c:pt>
                <c:pt idx="6">
                  <c:v>S</c:v>
                </c:pt>
              </c:strCache>
            </c:strRef>
          </c:cat>
          <c:val>
            <c:numRef>
              <c:f>Calendar!$AE$4:$AE$10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FEC6-4AFF-B49D-EF039F9F266A}"/>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Calendar!$I$2</c:f>
              <c:strCache>
                <c:ptCount val="1"/>
                <c:pt idx="0">
                  <c:v>Current Month</c:v>
                </c:pt>
              </c:strCache>
            </c:strRef>
          </c:tx>
          <c:spPr>
            <a:ln w="25400" cap="rnd">
              <a:noFill/>
              <a:round/>
            </a:ln>
            <a:effectLst/>
          </c:spPr>
          <c:marker>
            <c:symbol val="circle"/>
            <c:size val="19"/>
            <c:spPr>
              <a:solidFill>
                <a:schemeClr val="tx1">
                  <a:lumMod val="50000"/>
                  <a:lumOff val="50000"/>
                </a:schemeClr>
              </a:solidFill>
              <a:ln w="9525">
                <a:noFill/>
              </a:ln>
              <a:effectLst/>
            </c:spPr>
          </c:marker>
          <c:dLbls>
            <c:dLbl>
              <c:idx val="0"/>
              <c:tx>
                <c:rich>
                  <a:bodyPr/>
                  <a:lstStyle/>
                  <a:p>
                    <a:fld id="{CBC08E6E-47C4-499A-9329-5A4456D7F65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FEC6-4AFF-B49D-EF039F9F266A}"/>
                </c:ext>
              </c:extLst>
            </c:dLbl>
            <c:dLbl>
              <c:idx val="1"/>
              <c:tx>
                <c:rich>
                  <a:bodyPr/>
                  <a:lstStyle/>
                  <a:p>
                    <a:fld id="{B46FEF2C-6566-4A56-9CF3-5C1AF27841E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FEC6-4AFF-B49D-EF039F9F266A}"/>
                </c:ext>
              </c:extLst>
            </c:dLbl>
            <c:dLbl>
              <c:idx val="2"/>
              <c:tx>
                <c:rich>
                  <a:bodyPr/>
                  <a:lstStyle/>
                  <a:p>
                    <a:fld id="{8D73EE85-9280-4F8B-ADF1-795E82B7F3F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FEC6-4AFF-B49D-EF039F9F266A}"/>
                </c:ext>
              </c:extLst>
            </c:dLbl>
            <c:dLbl>
              <c:idx val="3"/>
              <c:tx>
                <c:rich>
                  <a:bodyPr/>
                  <a:lstStyle/>
                  <a:p>
                    <a:fld id="{1AE74C7C-D34E-41F2-B417-91B6D4BBB4A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FEC6-4AFF-B49D-EF039F9F266A}"/>
                </c:ext>
              </c:extLst>
            </c:dLbl>
            <c:dLbl>
              <c:idx val="4"/>
              <c:tx>
                <c:rich>
                  <a:bodyPr/>
                  <a:lstStyle/>
                  <a:p>
                    <a:fld id="{C7EDBE94-7379-48AD-A2CC-C80FE5287C6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FEC6-4AFF-B49D-EF039F9F266A}"/>
                </c:ext>
              </c:extLst>
            </c:dLbl>
            <c:dLbl>
              <c:idx val="5"/>
              <c:tx>
                <c:rich>
                  <a:bodyPr/>
                  <a:lstStyle/>
                  <a:p>
                    <a:fld id="{A3491D58-7073-40B0-B085-9E30132C805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FEC6-4AFF-B49D-EF039F9F266A}"/>
                </c:ext>
              </c:extLst>
            </c:dLbl>
            <c:dLbl>
              <c:idx val="6"/>
              <c:tx>
                <c:rich>
                  <a:bodyPr/>
                  <a:lstStyle/>
                  <a:p>
                    <a:fld id="{389C9EAB-F102-4887-ACED-8AF13A0C4F6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FEC6-4AFF-B49D-EF039F9F266A}"/>
                </c:ext>
              </c:extLst>
            </c:dLbl>
            <c:dLbl>
              <c:idx val="7"/>
              <c:tx>
                <c:rich>
                  <a:bodyPr/>
                  <a:lstStyle/>
                  <a:p>
                    <a:fld id="{2BA66D71-AEAA-415B-B34C-FC6118E1652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FEC6-4AFF-B49D-EF039F9F266A}"/>
                </c:ext>
              </c:extLst>
            </c:dLbl>
            <c:dLbl>
              <c:idx val="8"/>
              <c:tx>
                <c:rich>
                  <a:bodyPr/>
                  <a:lstStyle/>
                  <a:p>
                    <a:fld id="{A028CA40-EB01-4920-9183-A002DBC185D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FEC6-4AFF-B49D-EF039F9F266A}"/>
                </c:ext>
              </c:extLst>
            </c:dLbl>
            <c:dLbl>
              <c:idx val="9"/>
              <c:tx>
                <c:rich>
                  <a:bodyPr/>
                  <a:lstStyle/>
                  <a:p>
                    <a:fld id="{64795AEC-9503-4E7C-BBEF-36D186C9782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FEC6-4AFF-B49D-EF039F9F266A}"/>
                </c:ext>
              </c:extLst>
            </c:dLbl>
            <c:dLbl>
              <c:idx val="10"/>
              <c:tx>
                <c:rich>
                  <a:bodyPr/>
                  <a:lstStyle/>
                  <a:p>
                    <a:fld id="{986D08FE-34D8-44D3-8883-C189685EA30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FEC6-4AFF-B49D-EF039F9F266A}"/>
                </c:ext>
              </c:extLst>
            </c:dLbl>
            <c:dLbl>
              <c:idx val="11"/>
              <c:tx>
                <c:rich>
                  <a:bodyPr/>
                  <a:lstStyle/>
                  <a:p>
                    <a:fld id="{C2513A3C-DC25-4CD8-94C4-29AD6273352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FEC6-4AFF-B49D-EF039F9F266A}"/>
                </c:ext>
              </c:extLst>
            </c:dLbl>
            <c:dLbl>
              <c:idx val="12"/>
              <c:tx>
                <c:rich>
                  <a:bodyPr/>
                  <a:lstStyle/>
                  <a:p>
                    <a:fld id="{98F27AAF-BD66-4434-96A0-8163F7E45D9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FEC6-4AFF-B49D-EF039F9F266A}"/>
                </c:ext>
              </c:extLst>
            </c:dLbl>
            <c:dLbl>
              <c:idx val="13"/>
              <c:tx>
                <c:rich>
                  <a:bodyPr/>
                  <a:lstStyle/>
                  <a:p>
                    <a:fld id="{D2FA4E62-2575-4729-A4C8-FEA446BB683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FEC6-4AFF-B49D-EF039F9F266A}"/>
                </c:ext>
              </c:extLst>
            </c:dLbl>
            <c:dLbl>
              <c:idx val="14"/>
              <c:tx>
                <c:rich>
                  <a:bodyPr/>
                  <a:lstStyle/>
                  <a:p>
                    <a:fld id="{C4F4CB78-7515-460A-9D8B-3ED798FB5B0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FEC6-4AFF-B49D-EF039F9F266A}"/>
                </c:ext>
              </c:extLst>
            </c:dLbl>
            <c:dLbl>
              <c:idx val="15"/>
              <c:tx>
                <c:rich>
                  <a:bodyPr/>
                  <a:lstStyle/>
                  <a:p>
                    <a:fld id="{2DDCC065-0BD0-4451-B412-8C0C63CB559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FEC6-4AFF-B49D-EF039F9F266A}"/>
                </c:ext>
              </c:extLst>
            </c:dLbl>
            <c:dLbl>
              <c:idx val="16"/>
              <c:tx>
                <c:rich>
                  <a:bodyPr/>
                  <a:lstStyle/>
                  <a:p>
                    <a:fld id="{FFE9561B-517E-4AEA-B989-CF852B7C1BD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FEC6-4AFF-B49D-EF039F9F266A}"/>
                </c:ext>
              </c:extLst>
            </c:dLbl>
            <c:dLbl>
              <c:idx val="17"/>
              <c:tx>
                <c:rich>
                  <a:bodyPr/>
                  <a:lstStyle/>
                  <a:p>
                    <a:fld id="{1692F092-28CE-4C06-8F81-D902C41F958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FEC6-4AFF-B49D-EF039F9F266A}"/>
                </c:ext>
              </c:extLst>
            </c:dLbl>
            <c:dLbl>
              <c:idx val="18"/>
              <c:tx>
                <c:rich>
                  <a:bodyPr/>
                  <a:lstStyle/>
                  <a:p>
                    <a:fld id="{59393BA9-5BA5-4848-9B96-6E182ABF140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FEC6-4AFF-B49D-EF039F9F266A}"/>
                </c:ext>
              </c:extLst>
            </c:dLbl>
            <c:dLbl>
              <c:idx val="19"/>
              <c:tx>
                <c:rich>
                  <a:bodyPr/>
                  <a:lstStyle/>
                  <a:p>
                    <a:fld id="{2660B8AE-4F76-4401-A5DE-4E2C6695F29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FEC6-4AFF-B49D-EF039F9F266A}"/>
                </c:ext>
              </c:extLst>
            </c:dLbl>
            <c:dLbl>
              <c:idx val="20"/>
              <c:tx>
                <c:rich>
                  <a:bodyPr/>
                  <a:lstStyle/>
                  <a:p>
                    <a:fld id="{475AAC79-ABF6-4748-BB84-46D5ABDBB3A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FEC6-4AFF-B49D-EF039F9F266A}"/>
                </c:ext>
              </c:extLst>
            </c:dLbl>
            <c:dLbl>
              <c:idx val="21"/>
              <c:tx>
                <c:rich>
                  <a:bodyPr/>
                  <a:lstStyle/>
                  <a:p>
                    <a:fld id="{426ADC4F-C86E-4EAD-8BE7-A73FD9EFC14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FEC6-4AFF-B49D-EF039F9F266A}"/>
                </c:ext>
              </c:extLst>
            </c:dLbl>
            <c:dLbl>
              <c:idx val="22"/>
              <c:tx>
                <c:rich>
                  <a:bodyPr/>
                  <a:lstStyle/>
                  <a:p>
                    <a:fld id="{9C5B16F2-F040-47D9-958A-09C63CDC8F8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FEC6-4AFF-B49D-EF039F9F266A}"/>
                </c:ext>
              </c:extLst>
            </c:dLbl>
            <c:dLbl>
              <c:idx val="23"/>
              <c:tx>
                <c:rich>
                  <a:bodyPr/>
                  <a:lstStyle/>
                  <a:p>
                    <a:fld id="{0E79B512-AC8F-4707-8878-C00B65B6A2C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FEC6-4AFF-B49D-EF039F9F266A}"/>
                </c:ext>
              </c:extLst>
            </c:dLbl>
            <c:dLbl>
              <c:idx val="24"/>
              <c:tx>
                <c:rich>
                  <a:bodyPr/>
                  <a:lstStyle/>
                  <a:p>
                    <a:fld id="{01372472-87CC-4BE7-BAAF-9825E68F120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FEC6-4AFF-B49D-EF039F9F266A}"/>
                </c:ext>
              </c:extLst>
            </c:dLbl>
            <c:dLbl>
              <c:idx val="25"/>
              <c:tx>
                <c:rich>
                  <a:bodyPr/>
                  <a:lstStyle/>
                  <a:p>
                    <a:fld id="{E036162C-B5AB-424C-AD76-15EADCB0AC1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FEC6-4AFF-B49D-EF039F9F266A}"/>
                </c:ext>
              </c:extLst>
            </c:dLbl>
            <c:dLbl>
              <c:idx val="26"/>
              <c:tx>
                <c:rich>
                  <a:bodyPr/>
                  <a:lstStyle/>
                  <a:p>
                    <a:fld id="{7EB3E32F-9A2A-4C2D-A062-C0B6D9BD02D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FEC6-4AFF-B49D-EF039F9F266A}"/>
                </c:ext>
              </c:extLst>
            </c:dLbl>
            <c:dLbl>
              <c:idx val="27"/>
              <c:tx>
                <c:rich>
                  <a:bodyPr/>
                  <a:lstStyle/>
                  <a:p>
                    <a:fld id="{AA23A2F3-D902-474B-97FF-4FF396DE147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FEC6-4AFF-B49D-EF039F9F266A}"/>
                </c:ext>
              </c:extLst>
            </c:dLbl>
            <c:dLbl>
              <c:idx val="28"/>
              <c:tx>
                <c:rich>
                  <a:bodyPr/>
                  <a:lstStyle/>
                  <a:p>
                    <a:fld id="{882D6579-4783-416E-86F6-53145D45346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FEC6-4AFF-B49D-EF039F9F266A}"/>
                </c:ext>
              </c:extLst>
            </c:dLbl>
            <c:dLbl>
              <c:idx val="29"/>
              <c:tx>
                <c:rich>
                  <a:bodyPr/>
                  <a:lstStyle/>
                  <a:p>
                    <a:fld id="{929904C5-44D7-4C6C-B0F9-F74522C8312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FEC6-4AFF-B49D-EF039F9F266A}"/>
                </c:ext>
              </c:extLst>
            </c:dLbl>
            <c:dLbl>
              <c:idx val="30"/>
              <c:tx>
                <c:rich>
                  <a:bodyPr/>
                  <a:lstStyle/>
                  <a:p>
                    <a:fld id="{281C5CD9-890F-43FE-AB53-E73C5F1AF15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FEC6-4AFF-B49D-EF039F9F266A}"/>
                </c:ext>
              </c:extLst>
            </c:dLbl>
            <c:dLbl>
              <c:idx val="31"/>
              <c:tx>
                <c:rich>
                  <a:bodyPr/>
                  <a:lstStyle/>
                  <a:p>
                    <a:fld id="{72DCDDAC-F8E4-4655-ADD7-DB2B10BC406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FEC6-4AFF-B49D-EF039F9F266A}"/>
                </c:ext>
              </c:extLst>
            </c:dLbl>
            <c:dLbl>
              <c:idx val="32"/>
              <c:tx>
                <c:rich>
                  <a:bodyPr/>
                  <a:lstStyle/>
                  <a:p>
                    <a:fld id="{F483B967-BCB3-4CEE-8790-844371E44C4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FEC6-4AFF-B49D-EF039F9F266A}"/>
                </c:ext>
              </c:extLst>
            </c:dLbl>
            <c:dLbl>
              <c:idx val="33"/>
              <c:tx>
                <c:rich>
                  <a:bodyPr/>
                  <a:lstStyle/>
                  <a:p>
                    <a:fld id="{969B28CC-FCC1-4784-8E80-E641C2DB7D1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FEC6-4AFF-B49D-EF039F9F266A}"/>
                </c:ext>
              </c:extLst>
            </c:dLbl>
            <c:dLbl>
              <c:idx val="34"/>
              <c:tx>
                <c:rich>
                  <a:bodyPr/>
                  <a:lstStyle/>
                  <a:p>
                    <a:fld id="{0309C73E-6DDB-4778-8A42-0A047E93CE4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FEC6-4AFF-B49D-EF039F9F266A}"/>
                </c:ext>
              </c:extLst>
            </c:dLbl>
            <c:dLbl>
              <c:idx val="35"/>
              <c:tx>
                <c:rich>
                  <a:bodyPr/>
                  <a:lstStyle/>
                  <a:p>
                    <a:fld id="{02EE1E37-DB3A-4377-96F5-9DA8AF7B716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FEC6-4AFF-B49D-EF039F9F266A}"/>
                </c:ext>
              </c:extLst>
            </c:dLbl>
            <c:dLbl>
              <c:idx val="36"/>
              <c:tx>
                <c:rich>
                  <a:bodyPr/>
                  <a:lstStyle/>
                  <a:p>
                    <a:fld id="{9799AFB2-7BAD-4B7F-985A-4DC81B7B7F9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FEC6-4AFF-B49D-EF039F9F266A}"/>
                </c:ext>
              </c:extLst>
            </c:dLbl>
            <c:dLbl>
              <c:idx val="37"/>
              <c:tx>
                <c:rich>
                  <a:bodyPr/>
                  <a:lstStyle/>
                  <a:p>
                    <a:fld id="{2A6473DD-B32E-43AA-9571-930F28AA646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FEC6-4AFF-B49D-EF039F9F266A}"/>
                </c:ext>
              </c:extLst>
            </c:dLbl>
            <c:dLbl>
              <c:idx val="38"/>
              <c:tx>
                <c:rich>
                  <a:bodyPr/>
                  <a:lstStyle/>
                  <a:p>
                    <a:fld id="{020C4EC8-101B-441C-9CEE-8E4284F4B53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FEC6-4AFF-B49D-EF039F9F266A}"/>
                </c:ext>
              </c:extLst>
            </c:dLbl>
            <c:dLbl>
              <c:idx val="39"/>
              <c:tx>
                <c:rich>
                  <a:bodyPr/>
                  <a:lstStyle/>
                  <a:p>
                    <a:fld id="{B4925780-CBB3-4C10-8DA8-4B5E02DBC55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FEC6-4AFF-B49D-EF039F9F266A}"/>
                </c:ext>
              </c:extLst>
            </c:dLbl>
            <c:dLbl>
              <c:idx val="40"/>
              <c:tx>
                <c:rich>
                  <a:bodyPr/>
                  <a:lstStyle/>
                  <a:p>
                    <a:fld id="{AC96B807-9CCF-4AAC-9DE5-230D49924EB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FEC6-4AFF-B49D-EF039F9F266A}"/>
                </c:ext>
              </c:extLst>
            </c:dLbl>
            <c:dLbl>
              <c:idx val="41"/>
              <c:tx>
                <c:rich>
                  <a:bodyPr/>
                  <a:lstStyle/>
                  <a:p>
                    <a:fld id="{394576F8-F449-45AE-99A6-9C3140EEA2F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FEC6-4AFF-B49D-EF039F9F266A}"/>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85000"/>
                        <a:lumOff val="15000"/>
                      </a:schemeClr>
                    </a:solidFill>
                    <a:latin typeface="Roboto Medium" panose="02000000000000000000" pitchFamily="2" charset="0"/>
                    <a:ea typeface="Roboto Medium" panose="02000000000000000000" pitchFamily="2" charset="0"/>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Calendar!$I$4:$I$45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Calendar!$J$4:$J$45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Calendar!$K$4:$K$45</c15:f>
                <c15:dlblRangeCache>
                  <c:ptCount val="42"/>
                  <c:pt idx="0">
                    <c:v>28</c:v>
                  </c:pt>
                  <c:pt idx="1">
                    <c:v>29</c:v>
                  </c:pt>
                  <c:pt idx="2">
                    <c:v>30</c:v>
                  </c:pt>
                  <c:pt idx="3">
                    <c:v>31</c:v>
                  </c:pt>
                  <c:pt idx="4">
                    <c:v>1</c:v>
                  </c:pt>
                  <c:pt idx="5">
                    <c:v>2</c:v>
                  </c:pt>
                  <c:pt idx="6">
                    <c:v>3</c:v>
                  </c:pt>
                  <c:pt idx="7">
                    <c:v>4</c:v>
                  </c:pt>
                  <c:pt idx="8">
                    <c:v>5</c:v>
                  </c:pt>
                  <c:pt idx="9">
                    <c:v>6</c:v>
                  </c:pt>
                  <c:pt idx="10">
                    <c:v>7</c:v>
                  </c:pt>
                  <c:pt idx="11">
                    <c:v>8</c:v>
                  </c:pt>
                  <c:pt idx="12">
                    <c:v>9</c:v>
                  </c:pt>
                  <c:pt idx="13">
                    <c:v>10</c:v>
                  </c:pt>
                  <c:pt idx="14">
                    <c:v>11</c:v>
                  </c:pt>
                  <c:pt idx="15">
                    <c:v>12</c:v>
                  </c:pt>
                  <c:pt idx="16">
                    <c:v>13</c:v>
                  </c:pt>
                  <c:pt idx="17">
                    <c:v>14</c:v>
                  </c:pt>
                  <c:pt idx="18">
                    <c:v>15</c:v>
                  </c:pt>
                  <c:pt idx="19">
                    <c:v>16</c:v>
                  </c:pt>
                  <c:pt idx="20">
                    <c:v>17</c:v>
                  </c:pt>
                  <c:pt idx="21">
                    <c:v>18</c:v>
                  </c:pt>
                  <c:pt idx="22">
                    <c:v>19</c:v>
                  </c:pt>
                  <c:pt idx="23">
                    <c:v>20</c:v>
                  </c:pt>
                  <c:pt idx="24">
                    <c:v>21</c:v>
                  </c:pt>
                  <c:pt idx="25">
                    <c:v>22</c:v>
                  </c:pt>
                  <c:pt idx="26">
                    <c:v>23</c:v>
                  </c:pt>
                  <c:pt idx="27">
                    <c:v>24</c:v>
                  </c:pt>
                  <c:pt idx="28">
                    <c:v>25</c:v>
                  </c:pt>
                  <c:pt idx="29">
                    <c:v>26</c:v>
                  </c:pt>
                  <c:pt idx="30">
                    <c:v>27</c:v>
                  </c:pt>
                  <c:pt idx="31">
                    <c:v>28</c:v>
                  </c:pt>
                  <c:pt idx="32">
                    <c:v>29</c:v>
                  </c:pt>
                  <c:pt idx="33">
                    <c:v>30</c:v>
                  </c:pt>
                  <c:pt idx="34">
                    <c:v>1</c:v>
                  </c:pt>
                  <c:pt idx="35">
                    <c:v>2</c:v>
                  </c:pt>
                  <c:pt idx="36">
                    <c:v>3</c:v>
                  </c:pt>
                  <c:pt idx="37">
                    <c:v>4</c:v>
                  </c:pt>
                  <c:pt idx="38">
                    <c:v>5</c:v>
                  </c:pt>
                  <c:pt idx="39">
                    <c:v>6</c:v>
                  </c:pt>
                  <c:pt idx="40">
                    <c:v>7</c:v>
                  </c:pt>
                  <c:pt idx="41">
                    <c:v>8</c:v>
                  </c:pt>
                </c15:dlblRangeCache>
              </c15:datalabelsRange>
            </c:ext>
            <c:ext xmlns:c16="http://schemas.microsoft.com/office/drawing/2014/chart" uri="{C3380CC4-5D6E-409C-BE32-E72D297353CC}">
              <c16:uniqueId val="{0000002B-FEC6-4AFF-B49D-EF039F9F266A}"/>
            </c:ext>
          </c:extLst>
        </c:ser>
        <c:ser>
          <c:idx val="1"/>
          <c:order val="1"/>
          <c:tx>
            <c:strRef>
              <c:f>Calendar!$P$2</c:f>
              <c:strCache>
                <c:ptCount val="1"/>
                <c:pt idx="0">
                  <c:v>Color</c:v>
                </c:pt>
              </c:strCache>
            </c:strRef>
          </c:tx>
          <c:spPr>
            <a:ln w="25400" cap="rnd">
              <a:noFill/>
              <a:round/>
            </a:ln>
            <a:effectLst/>
          </c:spPr>
          <c:marker>
            <c:symbol val="circle"/>
            <c:size val="19"/>
            <c:spPr>
              <a:solidFill>
                <a:srgbClr val="00B0F0"/>
              </a:solidFill>
              <a:ln w="9525">
                <a:noFill/>
              </a:ln>
              <a:effectLst/>
            </c:spPr>
          </c:marker>
          <c:xVal>
            <c:numRef>
              <c:f>Calendar!$P$4:$P$45</c:f>
              <c:numCache>
                <c:formatCode>General</c:formatCode>
                <c:ptCount val="42"/>
                <c:pt idx="0">
                  <c:v>#N/A</c:v>
                </c:pt>
                <c:pt idx="1">
                  <c:v>#N/A</c:v>
                </c:pt>
                <c:pt idx="2">
                  <c:v>#N/A</c:v>
                </c:pt>
                <c:pt idx="3">
                  <c:v>#N/A</c:v>
                </c:pt>
                <c:pt idx="4">
                  <c:v>#N/A</c:v>
                </c:pt>
                <c:pt idx="5">
                  <c:v>6</c:v>
                </c:pt>
                <c:pt idx="6">
                  <c:v>#N/A</c:v>
                </c:pt>
                <c:pt idx="7">
                  <c:v>1</c:v>
                </c:pt>
                <c:pt idx="8">
                  <c:v>#N/A</c:v>
                </c:pt>
                <c:pt idx="9">
                  <c:v>3</c:v>
                </c:pt>
                <c:pt idx="10">
                  <c:v>#N/A</c:v>
                </c:pt>
                <c:pt idx="11">
                  <c:v>#N/A</c:v>
                </c:pt>
                <c:pt idx="12">
                  <c:v>6</c:v>
                </c:pt>
                <c:pt idx="13">
                  <c:v>7</c:v>
                </c:pt>
                <c:pt idx="14">
                  <c:v>1</c:v>
                </c:pt>
                <c:pt idx="15">
                  <c:v>2</c:v>
                </c:pt>
                <c:pt idx="16">
                  <c:v>#N/A</c:v>
                </c:pt>
                <c:pt idx="17">
                  <c:v>4</c:v>
                </c:pt>
                <c:pt idx="18">
                  <c:v>#N/A</c:v>
                </c:pt>
                <c:pt idx="19">
                  <c:v>6</c:v>
                </c:pt>
                <c:pt idx="20">
                  <c:v>7</c:v>
                </c:pt>
                <c:pt idx="21">
                  <c:v>1</c:v>
                </c:pt>
                <c:pt idx="22">
                  <c:v>2</c:v>
                </c:pt>
                <c:pt idx="23">
                  <c:v>3</c:v>
                </c:pt>
                <c:pt idx="24">
                  <c:v>#N/A</c:v>
                </c:pt>
                <c:pt idx="25">
                  <c:v>5</c:v>
                </c:pt>
                <c:pt idx="26">
                  <c:v>6</c:v>
                </c:pt>
                <c:pt idx="27">
                  <c:v>#N/A</c:v>
                </c:pt>
                <c:pt idx="28">
                  <c:v>#N/A</c:v>
                </c:pt>
                <c:pt idx="29">
                  <c:v>#N/A</c:v>
                </c:pt>
                <c:pt idx="30">
                  <c:v>3</c:v>
                </c:pt>
                <c:pt idx="31">
                  <c:v>4</c:v>
                </c:pt>
                <c:pt idx="32">
                  <c:v>5</c:v>
                </c:pt>
                <c:pt idx="33">
                  <c:v>#N/A</c:v>
                </c:pt>
                <c:pt idx="34">
                  <c:v>#N/A</c:v>
                </c:pt>
                <c:pt idx="35">
                  <c:v>#N/A</c:v>
                </c:pt>
                <c:pt idx="36">
                  <c:v>#N/A</c:v>
                </c:pt>
                <c:pt idx="37">
                  <c:v>#N/A</c:v>
                </c:pt>
                <c:pt idx="38">
                  <c:v>#N/A</c:v>
                </c:pt>
                <c:pt idx="39">
                  <c:v>#N/A</c:v>
                </c:pt>
                <c:pt idx="40">
                  <c:v>#N/A</c:v>
                </c:pt>
                <c:pt idx="41">
                  <c:v>#N/A</c:v>
                </c:pt>
              </c:numCache>
            </c:numRef>
          </c:xVal>
          <c:yVal>
            <c:numRef>
              <c:f>Calendar!$Q$4:$Q$45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FEC6-4AFF-B49D-EF039F9F266A}"/>
            </c:ext>
          </c:extLst>
        </c:ser>
        <c:dLbls>
          <c:showLegendKey val="0"/>
          <c:showVal val="0"/>
          <c:showCatName val="0"/>
          <c:showSerName val="0"/>
          <c:showPercent val="0"/>
          <c:showBubbleSize val="0"/>
        </c:dLbls>
        <c:axId val="2094569183"/>
        <c:axId val="2094562463"/>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000" b="0" i="0" u="none" strike="noStrike" kern="1200" baseline="0">
                <a:solidFill>
                  <a:schemeClr val="tx1">
                    <a:lumMod val="50000"/>
                    <a:lumOff val="50000"/>
                  </a:schemeClr>
                </a:solidFill>
                <a:latin typeface="Roboto" panose="02000000000000000000" pitchFamily="2" charset="0"/>
                <a:ea typeface="Roboto" panose="02000000000000000000" pitchFamily="2" charset="0"/>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Spin" dx="22" fmlaLink="'Original Calendar'!$T$5" max="3000" min="1" noThreeD="1" page="10" val="1516"/>
</file>

<file path=xl/ctrlProps/ctrlProp2.xml><?xml version="1.0" encoding="utf-8"?>
<formControlPr xmlns="http://schemas.microsoft.com/office/spreadsheetml/2009/9/main" objectType="Spin" dx="22" fmlaLink="$T$5" max="3000" min="1" noThreeD="1" page="10" val="1516"/>
</file>

<file path=xl/ctrlProps/ctrlProp3.xml><?xml version="1.0" encoding="utf-8"?>
<formControlPr xmlns="http://schemas.microsoft.com/office/spreadsheetml/2009/9/main" objectType="Spin" dx="22" fmlaLink="$W$5" max="3000" min="1" noThreeD="1" page="10" val="1483"/>
</file>

<file path=xl/ctrlProps/ctrlProp4.xml><?xml version="1.0" encoding="utf-8"?>
<formControlPr xmlns="http://schemas.microsoft.com/office/spreadsheetml/2009/9/main" objectType="Spin" dx="22" fmlaLink="$Z$5" max="3000" min="1" noThreeD="1" page="10" val="1483"/>
</file>

<file path=xl/ctrlProps/ctrlProp5.xml><?xml version="1.0" encoding="utf-8"?>
<formControlPr xmlns="http://schemas.microsoft.com/office/spreadsheetml/2009/9/main" objectType="Spin" dx="22" fmlaLink="$AE$5" max="3000" min="1" noThreeD="1" page="10" val="1483"/>
</file>

<file path=xl/ctrlProps/ctrlProp6.xml><?xml version="1.0" encoding="utf-8"?>
<formControlPr xmlns="http://schemas.microsoft.com/office/spreadsheetml/2009/9/main" objectType="Spin" dx="22" fmlaLink="$Y$4" max="3000" min="1" noThreeD="1" page="10" val="1482"/>
</file>

<file path=xl/drawings/_rels/drawing1.xml.rels><?xml version="1.0" encoding="UTF-8" standalone="yes"?>
<Relationships xmlns="http://schemas.openxmlformats.org/package/2006/relationships"><Relationship Id="rId8" Type="http://schemas.openxmlformats.org/officeDocument/2006/relationships/image" Target="../media/image4.emf"/><Relationship Id="rId13" Type="http://schemas.openxmlformats.org/officeDocument/2006/relationships/hyperlink" Target="#'Calendar'!A1"/><Relationship Id="rId18" Type="http://schemas.openxmlformats.org/officeDocument/2006/relationships/image" Target="../media/image9.emf"/><Relationship Id="rId3" Type="http://schemas.openxmlformats.org/officeDocument/2006/relationships/hyperlink" Target="#'Dashboard Dark'!A1"/><Relationship Id="rId21" Type="http://schemas.openxmlformats.org/officeDocument/2006/relationships/hyperlink" Target="#'Dashboard Dark Vertical'!A1"/><Relationship Id="rId7" Type="http://schemas.openxmlformats.org/officeDocument/2006/relationships/hyperlink" Target="#'Progress Bar'!A1"/><Relationship Id="rId12" Type="http://schemas.openxmlformats.org/officeDocument/2006/relationships/image" Target="../media/image6.emf"/><Relationship Id="rId17" Type="http://schemas.openxmlformats.org/officeDocument/2006/relationships/hyperlink" Target="#'Gauge'!A1"/><Relationship Id="rId25" Type="http://schemas.openxmlformats.org/officeDocument/2006/relationships/hyperlink" Target="https://www.excelcampus.com/vba/table-of-contents-gallery/" TargetMode="External"/><Relationship Id="rId2" Type="http://schemas.openxmlformats.org/officeDocument/2006/relationships/image" Target="../media/image1.emf"/><Relationship Id="rId16" Type="http://schemas.openxmlformats.org/officeDocument/2006/relationships/image" Target="../media/image8.emf"/><Relationship Id="rId20" Type="http://schemas.openxmlformats.org/officeDocument/2006/relationships/image" Target="../media/image10.emf"/><Relationship Id="rId1" Type="http://schemas.openxmlformats.org/officeDocument/2006/relationships/hyperlink" Target="#'Dashboard'!A1"/><Relationship Id="rId6" Type="http://schemas.openxmlformats.org/officeDocument/2006/relationships/image" Target="../media/image3.emf"/><Relationship Id="rId11" Type="http://schemas.openxmlformats.org/officeDocument/2006/relationships/hyperlink" Target="#'Scorecard'!A1"/><Relationship Id="rId24" Type="http://schemas.openxmlformats.org/officeDocument/2006/relationships/image" Target="../media/image12.emf"/><Relationship Id="rId5" Type="http://schemas.openxmlformats.org/officeDocument/2006/relationships/hyperlink" Target="#'Donut'!A1"/><Relationship Id="rId15" Type="http://schemas.openxmlformats.org/officeDocument/2006/relationships/hyperlink" Target="#'Waffle'!A1"/><Relationship Id="rId23" Type="http://schemas.openxmlformats.org/officeDocument/2006/relationships/hyperlink" Target="#'Source'!A1"/><Relationship Id="rId10" Type="http://schemas.openxmlformats.org/officeDocument/2006/relationships/image" Target="../media/image5.emf"/><Relationship Id="rId19" Type="http://schemas.openxmlformats.org/officeDocument/2006/relationships/hyperlink" Target="#'Dashboard Vertical'!A1"/><Relationship Id="rId4" Type="http://schemas.openxmlformats.org/officeDocument/2006/relationships/image" Target="../media/image2.emf"/><Relationship Id="rId9" Type="http://schemas.openxmlformats.org/officeDocument/2006/relationships/hyperlink" Target="#'Dot'!A1"/><Relationship Id="rId14" Type="http://schemas.openxmlformats.org/officeDocument/2006/relationships/image" Target="../media/image7.emf"/><Relationship Id="rId22" Type="http://schemas.openxmlformats.org/officeDocument/2006/relationships/image" Target="../media/image11.emf"/></Relationships>
</file>

<file path=xl/drawings/_rels/drawing2.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10" Type="http://schemas.openxmlformats.org/officeDocument/2006/relationships/image" Target="../media/image19.png"/><Relationship Id="rId4" Type="http://schemas.openxmlformats.org/officeDocument/2006/relationships/chart" Target="../charts/chart4.xml"/><Relationship Id="rId9" Type="http://schemas.openxmlformats.org/officeDocument/2006/relationships/chart" Target="../charts/chart9.xml"/></Relationships>
</file>

<file path=xl/drawings/_rels/drawing4.xml.rels><?xml version="1.0" encoding="UTF-8" standalone="yes"?>
<Relationships xmlns="http://schemas.openxmlformats.org/package/2006/relationships"><Relationship Id="rId8" Type="http://schemas.openxmlformats.org/officeDocument/2006/relationships/chart" Target="../charts/chart17.xml"/><Relationship Id="rId3" Type="http://schemas.openxmlformats.org/officeDocument/2006/relationships/chart" Target="../charts/chart12.xml"/><Relationship Id="rId7" Type="http://schemas.openxmlformats.org/officeDocument/2006/relationships/chart" Target="../charts/chart16.xml"/><Relationship Id="rId2" Type="http://schemas.openxmlformats.org/officeDocument/2006/relationships/chart" Target="../charts/chart11.xml"/><Relationship Id="rId1" Type="http://schemas.openxmlformats.org/officeDocument/2006/relationships/chart" Target="../charts/chart10.xml"/><Relationship Id="rId6" Type="http://schemas.openxmlformats.org/officeDocument/2006/relationships/chart" Target="../charts/chart15.xml"/><Relationship Id="rId5" Type="http://schemas.openxmlformats.org/officeDocument/2006/relationships/chart" Target="../charts/chart14.xml"/><Relationship Id="rId10" Type="http://schemas.openxmlformats.org/officeDocument/2006/relationships/image" Target="../media/image19.png"/><Relationship Id="rId4" Type="http://schemas.openxmlformats.org/officeDocument/2006/relationships/chart" Target="../charts/chart13.xml"/><Relationship Id="rId9" Type="http://schemas.openxmlformats.org/officeDocument/2006/relationships/chart" Target="../charts/chart18.xml"/></Relationships>
</file>

<file path=xl/drawings/_rels/drawing6.xml.rels><?xml version="1.0" encoding="UTF-8" standalone="yes"?>
<Relationships xmlns="http://schemas.openxmlformats.org/package/2006/relationships"><Relationship Id="rId3" Type="http://schemas.openxmlformats.org/officeDocument/2006/relationships/chart" Target="../charts/chart21.xml"/><Relationship Id="rId2" Type="http://schemas.openxmlformats.org/officeDocument/2006/relationships/chart" Target="../charts/chart20.xml"/><Relationship Id="rId1" Type="http://schemas.openxmlformats.org/officeDocument/2006/relationships/chart" Target="../charts/chart19.xml"/><Relationship Id="rId4" Type="http://schemas.openxmlformats.org/officeDocument/2006/relationships/chart" Target="../charts/chart22.xml"/></Relationships>
</file>

<file path=xl/drawings/_rels/drawing7.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20.xml.rels><?xml version="1.0" encoding="UTF-8" standalone="yes"?>
<Relationships xmlns="http://schemas.openxmlformats.org/package/2006/relationships"><Relationship Id="rId2" Type="http://schemas.openxmlformats.org/officeDocument/2006/relationships/chart" Target="../charts/chart36.xml"/><Relationship Id="rId1" Type="http://schemas.openxmlformats.org/officeDocument/2006/relationships/chart" Target="../charts/chart35.xml"/></Relationships>
</file>

<file path=xl/drawings/_rels/drawing21.xml.rels><?xml version="1.0" encoding="UTF-8" standalone="yes"?>
<Relationships xmlns="http://schemas.openxmlformats.org/package/2006/relationships"><Relationship Id="rId8" Type="http://schemas.openxmlformats.org/officeDocument/2006/relationships/chart" Target="../charts/chart44.xml"/><Relationship Id="rId3" Type="http://schemas.openxmlformats.org/officeDocument/2006/relationships/chart" Target="../charts/chart39.xml"/><Relationship Id="rId7" Type="http://schemas.openxmlformats.org/officeDocument/2006/relationships/chart" Target="../charts/chart43.xml"/><Relationship Id="rId2" Type="http://schemas.openxmlformats.org/officeDocument/2006/relationships/chart" Target="../charts/chart38.xml"/><Relationship Id="rId1" Type="http://schemas.openxmlformats.org/officeDocument/2006/relationships/chart" Target="../charts/chart37.xml"/><Relationship Id="rId6" Type="http://schemas.openxmlformats.org/officeDocument/2006/relationships/chart" Target="../charts/chart42.xml"/><Relationship Id="rId5" Type="http://schemas.openxmlformats.org/officeDocument/2006/relationships/chart" Target="../charts/chart41.xml"/><Relationship Id="rId10" Type="http://schemas.openxmlformats.org/officeDocument/2006/relationships/image" Target="../media/image19.png"/><Relationship Id="rId4" Type="http://schemas.openxmlformats.org/officeDocument/2006/relationships/chart" Target="../charts/chart40.xml"/><Relationship Id="rId9" Type="http://schemas.openxmlformats.org/officeDocument/2006/relationships/chart" Target="../charts/chart45.xml"/></Relationships>
</file>

<file path=xl/drawings/_rels/drawing23.xml.rels><?xml version="1.0" encoding="UTF-8" standalone="yes"?>
<Relationships xmlns="http://schemas.openxmlformats.org/package/2006/relationships"><Relationship Id="rId8" Type="http://schemas.openxmlformats.org/officeDocument/2006/relationships/chart" Target="../charts/chart53.xml"/><Relationship Id="rId3" Type="http://schemas.openxmlformats.org/officeDocument/2006/relationships/chart" Target="../charts/chart48.xml"/><Relationship Id="rId7" Type="http://schemas.openxmlformats.org/officeDocument/2006/relationships/chart" Target="../charts/chart52.xml"/><Relationship Id="rId2" Type="http://schemas.openxmlformats.org/officeDocument/2006/relationships/chart" Target="../charts/chart47.xml"/><Relationship Id="rId1" Type="http://schemas.openxmlformats.org/officeDocument/2006/relationships/chart" Target="../charts/chart46.xml"/><Relationship Id="rId6" Type="http://schemas.openxmlformats.org/officeDocument/2006/relationships/chart" Target="../charts/chart51.xml"/><Relationship Id="rId5" Type="http://schemas.openxmlformats.org/officeDocument/2006/relationships/chart" Target="../charts/chart50.xml"/><Relationship Id="rId10" Type="http://schemas.openxmlformats.org/officeDocument/2006/relationships/image" Target="../media/image19.png"/><Relationship Id="rId4" Type="http://schemas.openxmlformats.org/officeDocument/2006/relationships/chart" Target="../charts/chart49.xml"/><Relationship Id="rId9" Type="http://schemas.openxmlformats.org/officeDocument/2006/relationships/chart" Target="../charts/chart54.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5</xdr:col>
      <xdr:colOff>228600</xdr:colOff>
      <xdr:row>10</xdr:row>
      <xdr:rowOff>171450</xdr:rowOff>
    </xdr:to>
    <xdr:pic>
      <xdr:nvPicPr>
        <xdr:cNvPr id="1055" name="Picture 31">
          <a:hlinkClick xmlns:r="http://schemas.openxmlformats.org/officeDocument/2006/relationships" r:id="rId1" tooltip="Go to: Dashboard"/>
          <a:extLst>
            <a:ext uri="{FF2B5EF4-FFF2-40B4-BE49-F238E27FC236}">
              <a16:creationId xmlns:a16="http://schemas.microsoft.com/office/drawing/2014/main" id="{00000000-0008-0000-0000-00001F04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r="33110" b="39649"/>
        <a:stretch/>
      </xdr:blipFill>
      <xdr:spPr bwMode="auto">
        <a:xfrm>
          <a:off x="314325" y="61912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10</xdr:row>
      <xdr:rowOff>177800</xdr:rowOff>
    </xdr:from>
    <xdr:to>
      <xdr:col>5</xdr:col>
      <xdr:colOff>228600</xdr:colOff>
      <xdr:row>12</xdr:row>
      <xdr:rowOff>50800</xdr:rowOff>
    </xdr:to>
    <xdr:sp macro="" textlink="">
      <xdr:nvSpPr>
        <xdr:cNvPr id="32" name="TextBox 31">
          <a:hlinkClick xmlns:r="http://schemas.openxmlformats.org/officeDocument/2006/relationships" r:id="rId1" tooltip="Go to: Dashboard"/>
          <a:extLst>
            <a:ext uri="{FF2B5EF4-FFF2-40B4-BE49-F238E27FC236}">
              <a16:creationId xmlns:a16="http://schemas.microsoft.com/office/drawing/2014/main" id="{00000000-0008-0000-0000-000020000000}"/>
            </a:ext>
          </a:extLst>
        </xdr:cNvPr>
        <xdr:cNvSpPr txBox="1"/>
      </xdr:nvSpPr>
      <xdr:spPr>
        <a:xfrm>
          <a:off x="314325" y="213042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Dashboard</a:t>
          </a:r>
        </a:p>
      </xdr:txBody>
    </xdr:sp>
    <xdr:clientData/>
  </xdr:twoCellAnchor>
  <xdr:twoCellAnchor editAs="oneCell">
    <xdr:from>
      <xdr:col>5</xdr:col>
      <xdr:colOff>438150</xdr:colOff>
      <xdr:row>3</xdr:row>
      <xdr:rowOff>0</xdr:rowOff>
    </xdr:from>
    <xdr:to>
      <xdr:col>10</xdr:col>
      <xdr:colOff>57150</xdr:colOff>
      <xdr:row>10</xdr:row>
      <xdr:rowOff>171450</xdr:rowOff>
    </xdr:to>
    <xdr:pic>
      <xdr:nvPicPr>
        <xdr:cNvPr id="1056" name="Picture 32">
          <a:hlinkClick xmlns:r="http://schemas.openxmlformats.org/officeDocument/2006/relationships" r:id="rId3" tooltip="Go to: Dashboard Dark"/>
          <a:extLst>
            <a:ext uri="{FF2B5EF4-FFF2-40B4-BE49-F238E27FC236}">
              <a16:creationId xmlns:a16="http://schemas.microsoft.com/office/drawing/2014/main" id="{00000000-0008-0000-0000-00002004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r="33110" b="39649"/>
        <a:stretch/>
      </xdr:blipFill>
      <xdr:spPr bwMode="auto">
        <a:xfrm>
          <a:off x="3190875" y="61912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5</xdr:col>
      <xdr:colOff>438150</xdr:colOff>
      <xdr:row>10</xdr:row>
      <xdr:rowOff>177800</xdr:rowOff>
    </xdr:from>
    <xdr:to>
      <xdr:col>10</xdr:col>
      <xdr:colOff>57150</xdr:colOff>
      <xdr:row>12</xdr:row>
      <xdr:rowOff>50800</xdr:rowOff>
    </xdr:to>
    <xdr:sp macro="" textlink="">
      <xdr:nvSpPr>
        <xdr:cNvPr id="33" name="TextBox 32">
          <a:hlinkClick xmlns:r="http://schemas.openxmlformats.org/officeDocument/2006/relationships" r:id="rId3" tooltip="Go to: Dashboard Dark"/>
          <a:extLst>
            <a:ext uri="{FF2B5EF4-FFF2-40B4-BE49-F238E27FC236}">
              <a16:creationId xmlns:a16="http://schemas.microsoft.com/office/drawing/2014/main" id="{00000000-0008-0000-0000-000021000000}"/>
            </a:ext>
          </a:extLst>
        </xdr:cNvPr>
        <xdr:cNvSpPr txBox="1"/>
      </xdr:nvSpPr>
      <xdr:spPr>
        <a:xfrm>
          <a:off x="3190875" y="213042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Dashboard Dark</a:t>
          </a:r>
        </a:p>
      </xdr:txBody>
    </xdr:sp>
    <xdr:clientData/>
  </xdr:twoCellAnchor>
  <xdr:twoCellAnchor editAs="oneCell">
    <xdr:from>
      <xdr:col>10</xdr:col>
      <xdr:colOff>266700</xdr:colOff>
      <xdr:row>3</xdr:row>
      <xdr:rowOff>0</xdr:rowOff>
    </xdr:from>
    <xdr:to>
      <xdr:col>14</xdr:col>
      <xdr:colOff>495300</xdr:colOff>
      <xdr:row>10</xdr:row>
      <xdr:rowOff>171450</xdr:rowOff>
    </xdr:to>
    <xdr:pic>
      <xdr:nvPicPr>
        <xdr:cNvPr id="1057" name="Picture 33">
          <a:hlinkClick xmlns:r="http://schemas.openxmlformats.org/officeDocument/2006/relationships" r:id="rId5" tooltip="Go to: Donut"/>
          <a:extLst>
            <a:ext uri="{FF2B5EF4-FFF2-40B4-BE49-F238E27FC236}">
              <a16:creationId xmlns:a16="http://schemas.microsoft.com/office/drawing/2014/main" id="{00000000-0008-0000-0000-000021040000}"/>
            </a:ext>
          </a:extLst>
        </xdr:cNvPr>
        <xdr:cNvPicPr>
          <a:picLocks noChangeAspect="1" noChangeArrowheads="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r="31350" b="39649"/>
        <a:stretch/>
      </xdr:blipFill>
      <xdr:spPr bwMode="auto">
        <a:xfrm>
          <a:off x="6067425" y="61912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266700</xdr:colOff>
      <xdr:row>10</xdr:row>
      <xdr:rowOff>177800</xdr:rowOff>
    </xdr:from>
    <xdr:to>
      <xdr:col>14</xdr:col>
      <xdr:colOff>495300</xdr:colOff>
      <xdr:row>12</xdr:row>
      <xdr:rowOff>50800</xdr:rowOff>
    </xdr:to>
    <xdr:sp macro="" textlink="">
      <xdr:nvSpPr>
        <xdr:cNvPr id="34" name="TextBox 33">
          <a:hlinkClick xmlns:r="http://schemas.openxmlformats.org/officeDocument/2006/relationships" r:id="rId5" tooltip="Go to: Donut"/>
          <a:extLst>
            <a:ext uri="{FF2B5EF4-FFF2-40B4-BE49-F238E27FC236}">
              <a16:creationId xmlns:a16="http://schemas.microsoft.com/office/drawing/2014/main" id="{00000000-0008-0000-0000-000022000000}"/>
            </a:ext>
          </a:extLst>
        </xdr:cNvPr>
        <xdr:cNvSpPr txBox="1"/>
      </xdr:nvSpPr>
      <xdr:spPr>
        <a:xfrm>
          <a:off x="6067425" y="213042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Donut</a:t>
          </a:r>
        </a:p>
      </xdr:txBody>
    </xdr:sp>
    <xdr:clientData/>
  </xdr:twoCellAnchor>
  <xdr:twoCellAnchor editAs="oneCell">
    <xdr:from>
      <xdr:col>1</xdr:col>
      <xdr:colOff>0</xdr:colOff>
      <xdr:row>14</xdr:row>
      <xdr:rowOff>44450</xdr:rowOff>
    </xdr:from>
    <xdr:to>
      <xdr:col>5</xdr:col>
      <xdr:colOff>228600</xdr:colOff>
      <xdr:row>22</xdr:row>
      <xdr:rowOff>25400</xdr:rowOff>
    </xdr:to>
    <xdr:pic>
      <xdr:nvPicPr>
        <xdr:cNvPr id="1058" name="Picture 34">
          <a:hlinkClick xmlns:r="http://schemas.openxmlformats.org/officeDocument/2006/relationships" r:id="rId7" tooltip="Go to: Progress Bar"/>
          <a:extLst>
            <a:ext uri="{FF2B5EF4-FFF2-40B4-BE49-F238E27FC236}">
              <a16:creationId xmlns:a16="http://schemas.microsoft.com/office/drawing/2014/main" id="{00000000-0008-0000-0000-000022040000}"/>
            </a:ext>
          </a:extLst>
        </xdr:cNvPr>
        <xdr:cNvPicPr>
          <a:picLocks noChangeAspect="1" noChangeArrowheads="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r="32050" b="39649"/>
        <a:stretch/>
      </xdr:blipFill>
      <xdr:spPr bwMode="auto">
        <a:xfrm>
          <a:off x="314325" y="275907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22</xdr:row>
      <xdr:rowOff>31750</xdr:rowOff>
    </xdr:from>
    <xdr:to>
      <xdr:col>5</xdr:col>
      <xdr:colOff>228600</xdr:colOff>
      <xdr:row>23</xdr:row>
      <xdr:rowOff>95250</xdr:rowOff>
    </xdr:to>
    <xdr:sp macro="" textlink="">
      <xdr:nvSpPr>
        <xdr:cNvPr id="35" name="TextBox 34">
          <a:hlinkClick xmlns:r="http://schemas.openxmlformats.org/officeDocument/2006/relationships" r:id="rId7" tooltip="Go to: Progress Bar"/>
          <a:extLst>
            <a:ext uri="{FF2B5EF4-FFF2-40B4-BE49-F238E27FC236}">
              <a16:creationId xmlns:a16="http://schemas.microsoft.com/office/drawing/2014/main" id="{00000000-0008-0000-0000-000023000000}"/>
            </a:ext>
          </a:extLst>
        </xdr:cNvPr>
        <xdr:cNvSpPr txBox="1"/>
      </xdr:nvSpPr>
      <xdr:spPr>
        <a:xfrm>
          <a:off x="314325" y="427037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Progress Bar</a:t>
          </a:r>
        </a:p>
      </xdr:txBody>
    </xdr:sp>
    <xdr:clientData/>
  </xdr:twoCellAnchor>
  <xdr:twoCellAnchor editAs="oneCell">
    <xdr:from>
      <xdr:col>5</xdr:col>
      <xdr:colOff>438150</xdr:colOff>
      <xdr:row>14</xdr:row>
      <xdr:rowOff>44450</xdr:rowOff>
    </xdr:from>
    <xdr:to>
      <xdr:col>10</xdr:col>
      <xdr:colOff>57150</xdr:colOff>
      <xdr:row>22</xdr:row>
      <xdr:rowOff>25400</xdr:rowOff>
    </xdr:to>
    <xdr:pic>
      <xdr:nvPicPr>
        <xdr:cNvPr id="1059" name="Picture 35">
          <a:hlinkClick xmlns:r="http://schemas.openxmlformats.org/officeDocument/2006/relationships" r:id="rId9" tooltip="Go to: Dot"/>
          <a:extLst>
            <a:ext uri="{FF2B5EF4-FFF2-40B4-BE49-F238E27FC236}">
              <a16:creationId xmlns:a16="http://schemas.microsoft.com/office/drawing/2014/main" id="{00000000-0008-0000-0000-000023040000}"/>
            </a:ext>
          </a:extLst>
        </xdr:cNvPr>
        <xdr:cNvPicPr>
          <a:picLocks noChangeAspect="1" noChangeArrowheads="1"/>
        </xdr:cNvPicPr>
      </xdr:nvPicPr>
      <xdr:blipFill rotWithShape="1">
        <a:blip xmlns:r="http://schemas.openxmlformats.org/officeDocument/2006/relationships" r:embed="rId10">
          <a:extLst>
            <a:ext uri="{28A0092B-C50C-407E-A947-70E740481C1C}">
              <a14:useLocalDpi xmlns:a14="http://schemas.microsoft.com/office/drawing/2010/main" val="0"/>
            </a:ext>
          </a:extLst>
        </a:blip>
        <a:srcRect r="30151" b="39649"/>
        <a:stretch/>
      </xdr:blipFill>
      <xdr:spPr bwMode="auto">
        <a:xfrm>
          <a:off x="3190875" y="275907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5</xdr:col>
      <xdr:colOff>438150</xdr:colOff>
      <xdr:row>22</xdr:row>
      <xdr:rowOff>31750</xdr:rowOff>
    </xdr:from>
    <xdr:to>
      <xdr:col>10</xdr:col>
      <xdr:colOff>57150</xdr:colOff>
      <xdr:row>23</xdr:row>
      <xdr:rowOff>95250</xdr:rowOff>
    </xdr:to>
    <xdr:sp macro="" textlink="">
      <xdr:nvSpPr>
        <xdr:cNvPr id="36" name="TextBox 35">
          <a:hlinkClick xmlns:r="http://schemas.openxmlformats.org/officeDocument/2006/relationships" r:id="rId9" tooltip="Go to: Dot"/>
          <a:extLst>
            <a:ext uri="{FF2B5EF4-FFF2-40B4-BE49-F238E27FC236}">
              <a16:creationId xmlns:a16="http://schemas.microsoft.com/office/drawing/2014/main" id="{00000000-0008-0000-0000-000024000000}"/>
            </a:ext>
          </a:extLst>
        </xdr:cNvPr>
        <xdr:cNvSpPr txBox="1"/>
      </xdr:nvSpPr>
      <xdr:spPr>
        <a:xfrm>
          <a:off x="3190875" y="427037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Dot</a:t>
          </a:r>
        </a:p>
      </xdr:txBody>
    </xdr:sp>
    <xdr:clientData/>
  </xdr:twoCellAnchor>
  <xdr:twoCellAnchor editAs="oneCell">
    <xdr:from>
      <xdr:col>10</xdr:col>
      <xdr:colOff>266700</xdr:colOff>
      <xdr:row>14</xdr:row>
      <xdr:rowOff>44450</xdr:rowOff>
    </xdr:from>
    <xdr:to>
      <xdr:col>14</xdr:col>
      <xdr:colOff>495300</xdr:colOff>
      <xdr:row>22</xdr:row>
      <xdr:rowOff>25400</xdr:rowOff>
    </xdr:to>
    <xdr:pic>
      <xdr:nvPicPr>
        <xdr:cNvPr id="1060" name="Picture 36">
          <a:hlinkClick xmlns:r="http://schemas.openxmlformats.org/officeDocument/2006/relationships" r:id="rId11" tooltip="Go to: Scorecard"/>
          <a:extLst>
            <a:ext uri="{FF2B5EF4-FFF2-40B4-BE49-F238E27FC236}">
              <a16:creationId xmlns:a16="http://schemas.microsoft.com/office/drawing/2014/main" id="{00000000-0008-0000-0000-000024040000}"/>
            </a:ext>
          </a:extLst>
        </xdr:cNvPr>
        <xdr:cNvPicPr>
          <a:picLocks noChangeAspect="1" noChangeArrowheads="1"/>
        </xdr:cNvPicPr>
      </xdr:nvPicPr>
      <xdr:blipFill rotWithShape="1">
        <a:blip xmlns:r="http://schemas.openxmlformats.org/officeDocument/2006/relationships" r:embed="rId12">
          <a:extLst>
            <a:ext uri="{28A0092B-C50C-407E-A947-70E740481C1C}">
              <a14:useLocalDpi xmlns:a14="http://schemas.microsoft.com/office/drawing/2010/main" val="0"/>
            </a:ext>
          </a:extLst>
        </a:blip>
        <a:srcRect r="27798" b="39649"/>
        <a:stretch/>
      </xdr:blipFill>
      <xdr:spPr bwMode="auto">
        <a:xfrm>
          <a:off x="6067425" y="275907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266700</xdr:colOff>
      <xdr:row>22</xdr:row>
      <xdr:rowOff>31750</xdr:rowOff>
    </xdr:from>
    <xdr:to>
      <xdr:col>14</xdr:col>
      <xdr:colOff>495300</xdr:colOff>
      <xdr:row>23</xdr:row>
      <xdr:rowOff>95250</xdr:rowOff>
    </xdr:to>
    <xdr:sp macro="" textlink="">
      <xdr:nvSpPr>
        <xdr:cNvPr id="37" name="TextBox 36">
          <a:hlinkClick xmlns:r="http://schemas.openxmlformats.org/officeDocument/2006/relationships" r:id="rId11" tooltip="Go to: Scorecard"/>
          <a:extLst>
            <a:ext uri="{FF2B5EF4-FFF2-40B4-BE49-F238E27FC236}">
              <a16:creationId xmlns:a16="http://schemas.microsoft.com/office/drawing/2014/main" id="{00000000-0008-0000-0000-000025000000}"/>
            </a:ext>
          </a:extLst>
        </xdr:cNvPr>
        <xdr:cNvSpPr txBox="1"/>
      </xdr:nvSpPr>
      <xdr:spPr>
        <a:xfrm>
          <a:off x="6067425" y="427037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Scorecard</a:t>
          </a:r>
        </a:p>
      </xdr:txBody>
    </xdr:sp>
    <xdr:clientData/>
  </xdr:twoCellAnchor>
  <xdr:twoCellAnchor editAs="oneCell">
    <xdr:from>
      <xdr:col>1</xdr:col>
      <xdr:colOff>0</xdr:colOff>
      <xdr:row>25</xdr:row>
      <xdr:rowOff>88900</xdr:rowOff>
    </xdr:from>
    <xdr:to>
      <xdr:col>5</xdr:col>
      <xdr:colOff>228600</xdr:colOff>
      <xdr:row>33</xdr:row>
      <xdr:rowOff>69850</xdr:rowOff>
    </xdr:to>
    <xdr:pic>
      <xdr:nvPicPr>
        <xdr:cNvPr id="1061" name="Picture 37">
          <a:hlinkClick xmlns:r="http://schemas.openxmlformats.org/officeDocument/2006/relationships" r:id="rId13" tooltip="Go to: Calendar"/>
          <a:extLst>
            <a:ext uri="{FF2B5EF4-FFF2-40B4-BE49-F238E27FC236}">
              <a16:creationId xmlns:a16="http://schemas.microsoft.com/office/drawing/2014/main" id="{00000000-0008-0000-0000-000025040000}"/>
            </a:ext>
          </a:extLst>
        </xdr:cNvPr>
        <xdr:cNvPicPr>
          <a:picLocks noChangeAspect="1" noChangeArrowheads="1"/>
        </xdr:cNvPicPr>
      </xdr:nvPicPr>
      <xdr:blipFill rotWithShape="1">
        <a:blip xmlns:r="http://schemas.openxmlformats.org/officeDocument/2006/relationships" r:embed="rId14">
          <a:extLst>
            <a:ext uri="{28A0092B-C50C-407E-A947-70E740481C1C}">
              <a14:useLocalDpi xmlns:a14="http://schemas.microsoft.com/office/drawing/2010/main" val="0"/>
            </a:ext>
          </a:extLst>
        </a:blip>
        <a:srcRect r="30233" b="39649"/>
        <a:stretch/>
      </xdr:blipFill>
      <xdr:spPr bwMode="auto">
        <a:xfrm>
          <a:off x="314325" y="489902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33</xdr:row>
      <xdr:rowOff>76200</xdr:rowOff>
    </xdr:from>
    <xdr:to>
      <xdr:col>5</xdr:col>
      <xdr:colOff>228600</xdr:colOff>
      <xdr:row>34</xdr:row>
      <xdr:rowOff>139700</xdr:rowOff>
    </xdr:to>
    <xdr:sp macro="" textlink="">
      <xdr:nvSpPr>
        <xdr:cNvPr id="38" name="TextBox 37">
          <a:hlinkClick xmlns:r="http://schemas.openxmlformats.org/officeDocument/2006/relationships" r:id="rId13" tooltip="Go to: Calendar"/>
          <a:extLst>
            <a:ext uri="{FF2B5EF4-FFF2-40B4-BE49-F238E27FC236}">
              <a16:creationId xmlns:a16="http://schemas.microsoft.com/office/drawing/2014/main" id="{00000000-0008-0000-0000-000026000000}"/>
            </a:ext>
          </a:extLst>
        </xdr:cNvPr>
        <xdr:cNvSpPr txBox="1"/>
      </xdr:nvSpPr>
      <xdr:spPr>
        <a:xfrm>
          <a:off x="314325" y="641032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Calendar</a:t>
          </a:r>
        </a:p>
      </xdr:txBody>
    </xdr:sp>
    <xdr:clientData/>
  </xdr:twoCellAnchor>
  <xdr:twoCellAnchor editAs="oneCell">
    <xdr:from>
      <xdr:col>5</xdr:col>
      <xdr:colOff>438150</xdr:colOff>
      <xdr:row>25</xdr:row>
      <xdr:rowOff>88900</xdr:rowOff>
    </xdr:from>
    <xdr:to>
      <xdr:col>10</xdr:col>
      <xdr:colOff>57150</xdr:colOff>
      <xdr:row>33</xdr:row>
      <xdr:rowOff>69850</xdr:rowOff>
    </xdr:to>
    <xdr:pic>
      <xdr:nvPicPr>
        <xdr:cNvPr id="1062" name="Picture 38">
          <a:hlinkClick xmlns:r="http://schemas.openxmlformats.org/officeDocument/2006/relationships" r:id="rId15" tooltip="Go to: Waffle"/>
          <a:extLst>
            <a:ext uri="{FF2B5EF4-FFF2-40B4-BE49-F238E27FC236}">
              <a16:creationId xmlns:a16="http://schemas.microsoft.com/office/drawing/2014/main" id="{00000000-0008-0000-0000-000026040000}"/>
            </a:ext>
          </a:extLst>
        </xdr:cNvPr>
        <xdr:cNvPicPr>
          <a:picLocks noChangeAspect="1" noChangeArrowheads="1"/>
        </xdr:cNvPicPr>
      </xdr:nvPicPr>
      <xdr:blipFill rotWithShape="1">
        <a:blip xmlns:r="http://schemas.openxmlformats.org/officeDocument/2006/relationships" r:embed="rId16">
          <a:extLst>
            <a:ext uri="{28A0092B-C50C-407E-A947-70E740481C1C}">
              <a14:useLocalDpi xmlns:a14="http://schemas.microsoft.com/office/drawing/2010/main" val="0"/>
            </a:ext>
          </a:extLst>
        </a:blip>
        <a:srcRect r="34498" b="39649"/>
        <a:stretch/>
      </xdr:blipFill>
      <xdr:spPr bwMode="auto">
        <a:xfrm>
          <a:off x="3190875" y="489902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5</xdr:col>
      <xdr:colOff>438150</xdr:colOff>
      <xdr:row>33</xdr:row>
      <xdr:rowOff>76200</xdr:rowOff>
    </xdr:from>
    <xdr:to>
      <xdr:col>10</xdr:col>
      <xdr:colOff>57150</xdr:colOff>
      <xdr:row>34</xdr:row>
      <xdr:rowOff>139700</xdr:rowOff>
    </xdr:to>
    <xdr:sp macro="" textlink="">
      <xdr:nvSpPr>
        <xdr:cNvPr id="50" name="TextBox 49">
          <a:hlinkClick xmlns:r="http://schemas.openxmlformats.org/officeDocument/2006/relationships" r:id="rId15" tooltip="Go to: Waffle"/>
          <a:extLst>
            <a:ext uri="{FF2B5EF4-FFF2-40B4-BE49-F238E27FC236}">
              <a16:creationId xmlns:a16="http://schemas.microsoft.com/office/drawing/2014/main" id="{00000000-0008-0000-0000-000032000000}"/>
            </a:ext>
          </a:extLst>
        </xdr:cNvPr>
        <xdr:cNvSpPr txBox="1"/>
      </xdr:nvSpPr>
      <xdr:spPr>
        <a:xfrm>
          <a:off x="3190875" y="641032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Waffle</a:t>
          </a:r>
        </a:p>
      </xdr:txBody>
    </xdr:sp>
    <xdr:clientData/>
  </xdr:twoCellAnchor>
  <xdr:twoCellAnchor editAs="oneCell">
    <xdr:from>
      <xdr:col>10</xdr:col>
      <xdr:colOff>266700</xdr:colOff>
      <xdr:row>25</xdr:row>
      <xdr:rowOff>88900</xdr:rowOff>
    </xdr:from>
    <xdr:to>
      <xdr:col>14</xdr:col>
      <xdr:colOff>495300</xdr:colOff>
      <xdr:row>33</xdr:row>
      <xdr:rowOff>69850</xdr:rowOff>
    </xdr:to>
    <xdr:pic>
      <xdr:nvPicPr>
        <xdr:cNvPr id="1063" name="Picture 39">
          <a:hlinkClick xmlns:r="http://schemas.openxmlformats.org/officeDocument/2006/relationships" r:id="rId17" tooltip="Go to: Gauge"/>
          <a:extLst>
            <a:ext uri="{FF2B5EF4-FFF2-40B4-BE49-F238E27FC236}">
              <a16:creationId xmlns:a16="http://schemas.microsoft.com/office/drawing/2014/main" id="{00000000-0008-0000-0000-000027040000}"/>
            </a:ext>
          </a:extLst>
        </xdr:cNvPr>
        <xdr:cNvPicPr>
          <a:picLocks noChangeAspect="1" noChangeArrowheads="1"/>
        </xdr:cNvPicPr>
      </xdr:nvPicPr>
      <xdr:blipFill rotWithShape="1">
        <a:blip xmlns:r="http://schemas.openxmlformats.org/officeDocument/2006/relationships" r:embed="rId18">
          <a:extLst>
            <a:ext uri="{28A0092B-C50C-407E-A947-70E740481C1C}">
              <a14:useLocalDpi xmlns:a14="http://schemas.microsoft.com/office/drawing/2010/main" val="0"/>
            </a:ext>
          </a:extLst>
        </a:blip>
        <a:srcRect r="34498" b="39649"/>
        <a:stretch/>
      </xdr:blipFill>
      <xdr:spPr bwMode="auto">
        <a:xfrm>
          <a:off x="6067425" y="489902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266700</xdr:colOff>
      <xdr:row>33</xdr:row>
      <xdr:rowOff>76200</xdr:rowOff>
    </xdr:from>
    <xdr:to>
      <xdr:col>14</xdr:col>
      <xdr:colOff>495300</xdr:colOff>
      <xdr:row>34</xdr:row>
      <xdr:rowOff>139700</xdr:rowOff>
    </xdr:to>
    <xdr:sp macro="" textlink="">
      <xdr:nvSpPr>
        <xdr:cNvPr id="51" name="TextBox 50">
          <a:hlinkClick xmlns:r="http://schemas.openxmlformats.org/officeDocument/2006/relationships" r:id="rId17" tooltip="Go to: Gauge"/>
          <a:extLst>
            <a:ext uri="{FF2B5EF4-FFF2-40B4-BE49-F238E27FC236}">
              <a16:creationId xmlns:a16="http://schemas.microsoft.com/office/drawing/2014/main" id="{00000000-0008-0000-0000-000033000000}"/>
            </a:ext>
          </a:extLst>
        </xdr:cNvPr>
        <xdr:cNvSpPr txBox="1"/>
      </xdr:nvSpPr>
      <xdr:spPr>
        <a:xfrm>
          <a:off x="6067425" y="641032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Gauge</a:t>
          </a:r>
        </a:p>
      </xdr:txBody>
    </xdr:sp>
    <xdr:clientData/>
  </xdr:twoCellAnchor>
  <xdr:twoCellAnchor editAs="oneCell">
    <xdr:from>
      <xdr:col>1</xdr:col>
      <xdr:colOff>0</xdr:colOff>
      <xdr:row>36</xdr:row>
      <xdr:rowOff>133350</xdr:rowOff>
    </xdr:from>
    <xdr:to>
      <xdr:col>5</xdr:col>
      <xdr:colOff>228600</xdr:colOff>
      <xdr:row>44</xdr:row>
      <xdr:rowOff>114300</xdr:rowOff>
    </xdr:to>
    <xdr:pic>
      <xdr:nvPicPr>
        <xdr:cNvPr id="1064" name="Picture 40">
          <a:hlinkClick xmlns:r="http://schemas.openxmlformats.org/officeDocument/2006/relationships" r:id="rId19" tooltip="Go to: Dashboard Vertical"/>
          <a:extLst>
            <a:ext uri="{FF2B5EF4-FFF2-40B4-BE49-F238E27FC236}">
              <a16:creationId xmlns:a16="http://schemas.microsoft.com/office/drawing/2014/main" id="{00000000-0008-0000-0000-000028040000}"/>
            </a:ext>
          </a:extLst>
        </xdr:cNvPr>
        <xdr:cNvPicPr>
          <a:picLocks noChangeAspect="1" noChangeArrowheads="1"/>
        </xdr:cNvPicPr>
      </xdr:nvPicPr>
      <xdr:blipFill rotWithShape="1">
        <a:blip xmlns:r="http://schemas.openxmlformats.org/officeDocument/2006/relationships" r:embed="rId20">
          <a:extLst>
            <a:ext uri="{28A0092B-C50C-407E-A947-70E740481C1C}">
              <a14:useLocalDpi xmlns:a14="http://schemas.microsoft.com/office/drawing/2010/main" val="0"/>
            </a:ext>
          </a:extLst>
        </a:blip>
        <a:srcRect r="33110" b="39649"/>
        <a:stretch/>
      </xdr:blipFill>
      <xdr:spPr bwMode="auto">
        <a:xfrm>
          <a:off x="314325" y="703897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44</xdr:row>
      <xdr:rowOff>120650</xdr:rowOff>
    </xdr:from>
    <xdr:to>
      <xdr:col>5</xdr:col>
      <xdr:colOff>228600</xdr:colOff>
      <xdr:row>45</xdr:row>
      <xdr:rowOff>184150</xdr:rowOff>
    </xdr:to>
    <xdr:sp macro="" textlink="">
      <xdr:nvSpPr>
        <xdr:cNvPr id="52" name="TextBox 51">
          <a:hlinkClick xmlns:r="http://schemas.openxmlformats.org/officeDocument/2006/relationships" r:id="rId19" tooltip="Go to: Dashboard Vertical"/>
          <a:extLst>
            <a:ext uri="{FF2B5EF4-FFF2-40B4-BE49-F238E27FC236}">
              <a16:creationId xmlns:a16="http://schemas.microsoft.com/office/drawing/2014/main" id="{00000000-0008-0000-0000-000034000000}"/>
            </a:ext>
          </a:extLst>
        </xdr:cNvPr>
        <xdr:cNvSpPr txBox="1"/>
      </xdr:nvSpPr>
      <xdr:spPr>
        <a:xfrm>
          <a:off x="314325" y="855027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Dashboard Vertical</a:t>
          </a:r>
        </a:p>
      </xdr:txBody>
    </xdr:sp>
    <xdr:clientData/>
  </xdr:twoCellAnchor>
  <xdr:twoCellAnchor editAs="oneCell">
    <xdr:from>
      <xdr:col>5</xdr:col>
      <xdr:colOff>438150</xdr:colOff>
      <xdr:row>36</xdr:row>
      <xdr:rowOff>133350</xdr:rowOff>
    </xdr:from>
    <xdr:to>
      <xdr:col>10</xdr:col>
      <xdr:colOff>57150</xdr:colOff>
      <xdr:row>44</xdr:row>
      <xdr:rowOff>114300</xdr:rowOff>
    </xdr:to>
    <xdr:pic>
      <xdr:nvPicPr>
        <xdr:cNvPr id="1065" name="Picture 41">
          <a:hlinkClick xmlns:r="http://schemas.openxmlformats.org/officeDocument/2006/relationships" r:id="rId21" tooltip="Go to: Dashboard Dark Vertical"/>
          <a:extLst>
            <a:ext uri="{FF2B5EF4-FFF2-40B4-BE49-F238E27FC236}">
              <a16:creationId xmlns:a16="http://schemas.microsoft.com/office/drawing/2014/main" id="{00000000-0008-0000-0000-000029040000}"/>
            </a:ext>
          </a:extLst>
        </xdr:cNvPr>
        <xdr:cNvPicPr>
          <a:picLocks noChangeAspect="1" noChangeArrowheads="1"/>
        </xdr:cNvPicPr>
      </xdr:nvPicPr>
      <xdr:blipFill rotWithShape="1">
        <a:blip xmlns:r="http://schemas.openxmlformats.org/officeDocument/2006/relationships" r:embed="rId22">
          <a:extLst>
            <a:ext uri="{28A0092B-C50C-407E-A947-70E740481C1C}">
              <a14:useLocalDpi xmlns:a14="http://schemas.microsoft.com/office/drawing/2010/main" val="0"/>
            </a:ext>
          </a:extLst>
        </a:blip>
        <a:srcRect r="33110" b="39649"/>
        <a:stretch/>
      </xdr:blipFill>
      <xdr:spPr bwMode="auto">
        <a:xfrm>
          <a:off x="3190875" y="703897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5</xdr:col>
      <xdr:colOff>438150</xdr:colOff>
      <xdr:row>44</xdr:row>
      <xdr:rowOff>120650</xdr:rowOff>
    </xdr:from>
    <xdr:to>
      <xdr:col>10</xdr:col>
      <xdr:colOff>57150</xdr:colOff>
      <xdr:row>45</xdr:row>
      <xdr:rowOff>184150</xdr:rowOff>
    </xdr:to>
    <xdr:sp macro="" textlink="">
      <xdr:nvSpPr>
        <xdr:cNvPr id="53" name="TextBox 52">
          <a:hlinkClick xmlns:r="http://schemas.openxmlformats.org/officeDocument/2006/relationships" r:id="rId21" tooltip="Go to: Dashboard Dark Vertical"/>
          <a:extLst>
            <a:ext uri="{FF2B5EF4-FFF2-40B4-BE49-F238E27FC236}">
              <a16:creationId xmlns:a16="http://schemas.microsoft.com/office/drawing/2014/main" id="{00000000-0008-0000-0000-000035000000}"/>
            </a:ext>
          </a:extLst>
        </xdr:cNvPr>
        <xdr:cNvSpPr txBox="1"/>
      </xdr:nvSpPr>
      <xdr:spPr>
        <a:xfrm>
          <a:off x="3190875" y="855027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Dashboard Dark Vertical</a:t>
          </a:r>
        </a:p>
      </xdr:txBody>
    </xdr:sp>
    <xdr:clientData/>
  </xdr:twoCellAnchor>
  <xdr:twoCellAnchor editAs="oneCell">
    <xdr:from>
      <xdr:col>10</xdr:col>
      <xdr:colOff>266700</xdr:colOff>
      <xdr:row>36</xdr:row>
      <xdr:rowOff>133350</xdr:rowOff>
    </xdr:from>
    <xdr:to>
      <xdr:col>14</xdr:col>
      <xdr:colOff>495300</xdr:colOff>
      <xdr:row>44</xdr:row>
      <xdr:rowOff>114300</xdr:rowOff>
    </xdr:to>
    <xdr:pic>
      <xdr:nvPicPr>
        <xdr:cNvPr id="1066" name="Picture 42">
          <a:hlinkClick xmlns:r="http://schemas.openxmlformats.org/officeDocument/2006/relationships" r:id="rId23" tooltip="Go to: Source"/>
          <a:extLst>
            <a:ext uri="{FF2B5EF4-FFF2-40B4-BE49-F238E27FC236}">
              <a16:creationId xmlns:a16="http://schemas.microsoft.com/office/drawing/2014/main" id="{00000000-0008-0000-0000-00002A040000}"/>
            </a:ext>
          </a:extLst>
        </xdr:cNvPr>
        <xdr:cNvPicPr>
          <a:picLocks noChangeAspect="1" noChangeArrowheads="1"/>
        </xdr:cNvPicPr>
      </xdr:nvPicPr>
      <xdr:blipFill rotWithShape="1">
        <a:blip xmlns:r="http://schemas.openxmlformats.org/officeDocument/2006/relationships" r:embed="rId24">
          <a:extLst>
            <a:ext uri="{28A0092B-C50C-407E-A947-70E740481C1C}">
              <a14:useLocalDpi xmlns:a14="http://schemas.microsoft.com/office/drawing/2010/main" val="0"/>
            </a:ext>
          </a:extLst>
        </a:blip>
        <a:srcRect r="26651" b="39649"/>
        <a:stretch/>
      </xdr:blipFill>
      <xdr:spPr bwMode="auto">
        <a:xfrm>
          <a:off x="6067425" y="703897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266700</xdr:colOff>
      <xdr:row>44</xdr:row>
      <xdr:rowOff>120650</xdr:rowOff>
    </xdr:from>
    <xdr:to>
      <xdr:col>14</xdr:col>
      <xdr:colOff>495300</xdr:colOff>
      <xdr:row>45</xdr:row>
      <xdr:rowOff>184150</xdr:rowOff>
    </xdr:to>
    <xdr:sp macro="" textlink="">
      <xdr:nvSpPr>
        <xdr:cNvPr id="54" name="TextBox 53">
          <a:hlinkClick xmlns:r="http://schemas.openxmlformats.org/officeDocument/2006/relationships" r:id="rId23" tooltip="Go to: Source"/>
          <a:extLst>
            <a:ext uri="{FF2B5EF4-FFF2-40B4-BE49-F238E27FC236}">
              <a16:creationId xmlns:a16="http://schemas.microsoft.com/office/drawing/2014/main" id="{00000000-0008-0000-0000-000036000000}"/>
            </a:ext>
          </a:extLst>
        </xdr:cNvPr>
        <xdr:cNvSpPr txBox="1"/>
      </xdr:nvSpPr>
      <xdr:spPr>
        <a:xfrm>
          <a:off x="6067425" y="855027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Source</a:t>
          </a:r>
        </a:p>
      </xdr:txBody>
    </xdr:sp>
    <xdr:clientData/>
  </xdr:twoCellAnchor>
  <xdr:twoCellAnchor>
    <xdr:from>
      <xdr:col>15</xdr:col>
      <xdr:colOff>304800</xdr:colOff>
      <xdr:row>2</xdr:row>
      <xdr:rowOff>180974</xdr:rowOff>
    </xdr:from>
    <xdr:to>
      <xdr:col>20</xdr:col>
      <xdr:colOff>476250</xdr:colOff>
      <xdr:row>17</xdr:row>
      <xdr:rowOff>104775</xdr:rowOff>
    </xdr:to>
    <xdr:grpSp>
      <xdr:nvGrpSpPr>
        <xdr:cNvPr id="58" name="Group 57">
          <a:extLst>
            <a:ext uri="{FF2B5EF4-FFF2-40B4-BE49-F238E27FC236}">
              <a16:creationId xmlns:a16="http://schemas.microsoft.com/office/drawing/2014/main" id="{00000000-0008-0000-0000-00003A000000}"/>
            </a:ext>
          </a:extLst>
        </xdr:cNvPr>
        <xdr:cNvGrpSpPr/>
      </xdr:nvGrpSpPr>
      <xdr:grpSpPr>
        <a:xfrm>
          <a:off x="9153525" y="609599"/>
          <a:ext cx="3219450" cy="2781301"/>
          <a:chOff x="9067800" y="600074"/>
          <a:chExt cx="3219450" cy="2781301"/>
        </a:xfrm>
      </xdr:grpSpPr>
      <xdr:sp macro="" textlink="">
        <xdr:nvSpPr>
          <xdr:cNvPr id="56" name="Rectangle: Rounded Corners 55">
            <a:extLst>
              <a:ext uri="{FF2B5EF4-FFF2-40B4-BE49-F238E27FC236}">
                <a16:creationId xmlns:a16="http://schemas.microsoft.com/office/drawing/2014/main" id="{00000000-0008-0000-0000-000038000000}"/>
              </a:ext>
            </a:extLst>
          </xdr:cNvPr>
          <xdr:cNvSpPr/>
        </xdr:nvSpPr>
        <xdr:spPr>
          <a:xfrm>
            <a:off x="9067800" y="600074"/>
            <a:ext cx="3219450" cy="2781301"/>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400" b="1">
                <a:solidFill>
                  <a:schemeClr val="bg1"/>
                </a:solidFill>
              </a:rPr>
              <a:t>How</a:t>
            </a:r>
            <a:r>
              <a:rPr lang="en-US" sz="1400" b="1" baseline="0">
                <a:solidFill>
                  <a:schemeClr val="bg1"/>
                </a:solidFill>
              </a:rPr>
              <a:t> to navigate this workbook:</a:t>
            </a:r>
          </a:p>
          <a:p>
            <a:pPr algn="l"/>
            <a:endParaRPr lang="en-US" sz="1200" baseline="0">
              <a:solidFill>
                <a:schemeClr val="bg1"/>
              </a:solidFill>
            </a:endParaRPr>
          </a:p>
          <a:p>
            <a:pPr algn="l"/>
            <a:r>
              <a:rPr lang="en-US" sz="1200" baseline="0">
                <a:solidFill>
                  <a:schemeClr val="bg1"/>
                </a:solidFill>
              </a:rPr>
              <a:t>This sheet contains a Table of Contents with clickable links to each sheet in the workbook.</a:t>
            </a:r>
          </a:p>
          <a:p>
            <a:pPr algn="l"/>
            <a:endParaRPr lang="en-US" sz="1200" baseline="0">
              <a:solidFill>
                <a:schemeClr val="bg1"/>
              </a:solidFill>
            </a:endParaRPr>
          </a:p>
          <a:p>
            <a:pPr algn="l"/>
            <a:r>
              <a:rPr lang="en-US" sz="1200" baseline="0">
                <a:solidFill>
                  <a:schemeClr val="bg1"/>
                </a:solidFill>
              </a:rPr>
              <a:t>Each sheet contains a link back to this Table of Contents sheet in cell A1.  The back link makes it easy to quickly navigate through the workbook.</a:t>
            </a:r>
          </a:p>
          <a:p>
            <a:pPr algn="l"/>
            <a:endParaRPr lang="en-US" sz="1200" baseline="0">
              <a:solidFill>
                <a:schemeClr val="bg1"/>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1100" baseline="0">
                <a:solidFill>
                  <a:schemeClr val="lt1"/>
                </a:solidFill>
                <a:effectLst/>
                <a:latin typeface="+mn-lt"/>
                <a:ea typeface="+mn-ea"/>
                <a:cs typeface="+mn-cs"/>
              </a:rPr>
              <a:t>Learn how to add this Table of Contents Gallery sheet in your own workbooks at:</a:t>
            </a:r>
          </a:p>
          <a:p>
            <a:pPr marL="0" marR="0" lvl="0" indent="0" algn="l" defTabSz="914400" eaLnBrk="1" fontAlgn="auto" latinLnBrk="0" hangingPunct="1">
              <a:lnSpc>
                <a:spcPct val="100000"/>
              </a:lnSpc>
              <a:spcBef>
                <a:spcPts val="0"/>
              </a:spcBef>
              <a:spcAft>
                <a:spcPts val="0"/>
              </a:spcAft>
              <a:buClrTx/>
              <a:buSzTx/>
              <a:buFontTx/>
              <a:buNone/>
              <a:tabLst/>
              <a:defRPr/>
            </a:pPr>
            <a:endParaRPr lang="en-US" sz="1100" baseline="0">
              <a:solidFill>
                <a:schemeClr val="lt1"/>
              </a:solidFill>
              <a:effectLst/>
              <a:latin typeface="+mn-lt"/>
              <a:ea typeface="+mn-ea"/>
              <a:cs typeface="+mn-cs"/>
            </a:endParaRPr>
          </a:p>
        </xdr:txBody>
      </xdr:sp>
      <xdr:sp macro="" textlink="">
        <xdr:nvSpPr>
          <xdr:cNvPr id="57" name="TextBox 56">
            <a:hlinkClick xmlns:r="http://schemas.openxmlformats.org/officeDocument/2006/relationships" r:id="rId25"/>
            <a:extLst>
              <a:ext uri="{FF2B5EF4-FFF2-40B4-BE49-F238E27FC236}">
                <a16:creationId xmlns:a16="http://schemas.microsoft.com/office/drawing/2014/main" id="{00000000-0008-0000-0000-000039000000}"/>
              </a:ext>
            </a:extLst>
          </xdr:cNvPr>
          <xdr:cNvSpPr txBox="1"/>
        </xdr:nvSpPr>
        <xdr:spPr>
          <a:xfrm>
            <a:off x="9077325" y="2962275"/>
            <a:ext cx="312420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b="1" u="sng" baseline="0">
                <a:solidFill>
                  <a:srgbClr val="009ED6"/>
                </a:solidFill>
                <a:effectLst/>
                <a:latin typeface="+mn-lt"/>
                <a:ea typeface="+mn-ea"/>
                <a:cs typeface="+mn-cs"/>
              </a:rPr>
              <a:t>excelcampus.com/vba/table-of-contents-gallery/</a:t>
            </a:r>
            <a:endParaRPr lang="en-US" b="1" u="sng">
              <a:solidFill>
                <a:srgbClr val="009ED6"/>
              </a:solidFill>
              <a:effectLst/>
            </a:endParaRPr>
          </a:p>
          <a:p>
            <a:endParaRPr lang="en-US" sz="1100" b="1" u="sng">
              <a:solidFill>
                <a:srgbClr val="009ED6"/>
              </a:solidFill>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95205</xdr:colOff>
      <xdr:row>15</xdr:row>
      <xdr:rowOff>187325</xdr:rowOff>
    </xdr:from>
    <xdr:to>
      <xdr:col>14</xdr:col>
      <xdr:colOff>555515</xdr:colOff>
      <xdr:row>32</xdr:row>
      <xdr:rowOff>82550</xdr:rowOff>
    </xdr:to>
    <xdr:grpSp>
      <xdr:nvGrpSpPr>
        <xdr:cNvPr id="2" name="Group 1">
          <a:extLst>
            <a:ext uri="{FF2B5EF4-FFF2-40B4-BE49-F238E27FC236}">
              <a16:creationId xmlns:a16="http://schemas.microsoft.com/office/drawing/2014/main" id="{00000000-0008-0000-0200-000002000000}"/>
            </a:ext>
          </a:extLst>
        </xdr:cNvPr>
        <xdr:cNvGrpSpPr/>
      </xdr:nvGrpSpPr>
      <xdr:grpSpPr>
        <a:xfrm>
          <a:off x="5581605" y="3044825"/>
          <a:ext cx="3508310" cy="3133725"/>
          <a:chOff x="2714580" y="539750"/>
          <a:chExt cx="3508310" cy="3133725"/>
        </a:xfrm>
      </xdr:grpSpPr>
      <xdr:sp macro="" textlink="">
        <xdr:nvSpPr>
          <xdr:cNvPr id="3" name="Rectangle: Rounded Corners 2">
            <a:extLst>
              <a:ext uri="{FF2B5EF4-FFF2-40B4-BE49-F238E27FC236}">
                <a16:creationId xmlns:a16="http://schemas.microsoft.com/office/drawing/2014/main" id="{00000000-0008-0000-0200-000003000000}"/>
              </a:ext>
            </a:extLst>
          </xdr:cNvPr>
          <xdr:cNvSpPr/>
        </xdr:nvSpPr>
        <xdr:spPr>
          <a:xfrm>
            <a:off x="3095625" y="539750"/>
            <a:ext cx="2733675" cy="2095500"/>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grpSp>
        <xdr:nvGrpSpPr>
          <xdr:cNvPr id="4" name="Group 3">
            <a:extLst>
              <a:ext uri="{FF2B5EF4-FFF2-40B4-BE49-F238E27FC236}">
                <a16:creationId xmlns:a16="http://schemas.microsoft.com/office/drawing/2014/main" id="{00000000-0008-0000-0200-000004000000}"/>
              </a:ext>
            </a:extLst>
          </xdr:cNvPr>
          <xdr:cNvGrpSpPr/>
        </xdr:nvGrpSpPr>
        <xdr:grpSpPr>
          <a:xfrm>
            <a:off x="2714580" y="901700"/>
            <a:ext cx="3508310" cy="2771775"/>
            <a:chOff x="2209800" y="3400425"/>
            <a:chExt cx="3600450" cy="2844571"/>
          </a:xfrm>
          <a:noFill/>
        </xdr:grpSpPr>
        <xdr:graphicFrame macro="">
          <xdr:nvGraphicFramePr>
            <xdr:cNvPr id="6" name="Chart 5">
              <a:extLst>
                <a:ext uri="{FF2B5EF4-FFF2-40B4-BE49-F238E27FC236}">
                  <a16:creationId xmlns:a16="http://schemas.microsoft.com/office/drawing/2014/main" id="{00000000-0008-0000-0200-000006000000}"/>
                </a:ext>
              </a:extLst>
            </xdr:cNvPr>
            <xdr:cNvGraphicFramePr/>
          </xdr:nvGraphicFramePr>
          <xdr:xfrm>
            <a:off x="2209800" y="3400425"/>
            <a:ext cx="3600450" cy="2844571"/>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7" name="Chart 6">
              <a:extLst>
                <a:ext uri="{FF2B5EF4-FFF2-40B4-BE49-F238E27FC236}">
                  <a16:creationId xmlns:a16="http://schemas.microsoft.com/office/drawing/2014/main" id="{00000000-0008-0000-0200-000007000000}"/>
                </a:ext>
              </a:extLst>
            </xdr:cNvPr>
            <xdr:cNvGraphicFramePr/>
          </xdr:nvGraphicFramePr>
          <xdr:xfrm>
            <a:off x="2209800" y="3400425"/>
            <a:ext cx="3600450" cy="2844571"/>
          </xdr:xfrm>
          <a:graphic>
            <a:graphicData uri="http://schemas.openxmlformats.org/drawingml/2006/chart">
              <c:chart xmlns:c="http://schemas.openxmlformats.org/drawingml/2006/chart" xmlns:r="http://schemas.openxmlformats.org/officeDocument/2006/relationships" r:id="rId2"/>
            </a:graphicData>
          </a:graphic>
        </xdr:graphicFrame>
        <xdr:sp macro="" textlink="Gauge!$R$1">
          <xdr:nvSpPr>
            <xdr:cNvPr id="8" name="TextBox 7">
              <a:extLst>
                <a:ext uri="{FF2B5EF4-FFF2-40B4-BE49-F238E27FC236}">
                  <a16:creationId xmlns:a16="http://schemas.microsoft.com/office/drawing/2014/main" id="{00000000-0008-0000-0200-000008000000}"/>
                </a:ext>
              </a:extLst>
            </xdr:cNvPr>
            <xdr:cNvSpPr txBox="1"/>
          </xdr:nvSpPr>
          <xdr:spPr>
            <a:xfrm>
              <a:off x="3419975" y="4300028"/>
              <a:ext cx="1295400" cy="742950"/>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A1801AD8-F69B-493F-B7A4-4274C68C01BC}" type="TxLink">
                <a:rPr lang="en-US" sz="2400" b="1" i="0" u="none" strike="noStrike">
                  <a:solidFill>
                    <a:srgbClr val="4DBF35"/>
                  </a:solidFill>
                  <a:latin typeface="Roboto Medium" panose="02000000000000000000" pitchFamily="2" charset="0"/>
                  <a:ea typeface="Roboto Medium" panose="02000000000000000000" pitchFamily="2" charset="0"/>
                  <a:cs typeface="Calibri"/>
                </a:rPr>
                <a:pPr algn="ctr"/>
                <a:t>47%</a:t>
              </a:fld>
              <a:endParaRPr lang="en-US" sz="41300" b="1">
                <a:solidFill>
                  <a:srgbClr val="4DBF35"/>
                </a:solidFill>
                <a:latin typeface="Roboto Medium" panose="02000000000000000000" pitchFamily="2" charset="0"/>
                <a:ea typeface="Roboto Medium" panose="02000000000000000000" pitchFamily="2" charset="0"/>
              </a:endParaRPr>
            </a:p>
          </xdr:txBody>
        </xdr:sp>
      </xdr:grpSp>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3101976" y="542924"/>
            <a:ext cx="640080" cy="228600"/>
          </a:xfrm>
          <a:prstGeom prst="roundRect">
            <a:avLst>
              <a:gd name="adj" fmla="val 27778"/>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50000"/>
                  </a:schemeClr>
                </a:solidFill>
                <a:latin typeface="Roboto" panose="02000000000000000000" pitchFamily="2" charset="0"/>
                <a:ea typeface="Roboto" panose="02000000000000000000" pitchFamily="2" charset="0"/>
                <a:cs typeface="+mn-cs"/>
              </a:rPr>
              <a:t>Gauge</a:t>
            </a:r>
          </a:p>
        </xdr:txBody>
      </xdr:sp>
    </xdr:grpSp>
    <xdr:clientData/>
  </xdr:twoCellAnchor>
  <xdr:twoCellAnchor>
    <xdr:from>
      <xdr:col>0</xdr:col>
      <xdr:colOff>200025</xdr:colOff>
      <xdr:row>2</xdr:row>
      <xdr:rowOff>152399</xdr:rowOff>
    </xdr:from>
    <xdr:to>
      <xdr:col>4</xdr:col>
      <xdr:colOff>495300</xdr:colOff>
      <xdr:row>15</xdr:row>
      <xdr:rowOff>9524</xdr:rowOff>
    </xdr:to>
    <xdr:grpSp>
      <xdr:nvGrpSpPr>
        <xdr:cNvPr id="9" name="Group 8">
          <a:extLst>
            <a:ext uri="{FF2B5EF4-FFF2-40B4-BE49-F238E27FC236}">
              <a16:creationId xmlns:a16="http://schemas.microsoft.com/office/drawing/2014/main" id="{00000000-0008-0000-0200-000009000000}"/>
            </a:ext>
          </a:extLst>
        </xdr:cNvPr>
        <xdr:cNvGrpSpPr/>
      </xdr:nvGrpSpPr>
      <xdr:grpSpPr>
        <a:xfrm>
          <a:off x="200025" y="533399"/>
          <a:ext cx="2733675" cy="2333625"/>
          <a:chOff x="57150" y="533399"/>
          <a:chExt cx="2733675" cy="2333625"/>
        </a:xfrm>
      </xdr:grpSpPr>
      <xdr:sp macro="" textlink="">
        <xdr:nvSpPr>
          <xdr:cNvPr id="10" name="Rectangle: Rounded Corners 9">
            <a:extLst>
              <a:ext uri="{FF2B5EF4-FFF2-40B4-BE49-F238E27FC236}">
                <a16:creationId xmlns:a16="http://schemas.microsoft.com/office/drawing/2014/main" id="{00000000-0008-0000-0200-00000A000000}"/>
              </a:ext>
            </a:extLst>
          </xdr:cNvPr>
          <xdr:cNvSpPr/>
        </xdr:nvSpPr>
        <xdr:spPr>
          <a:xfrm>
            <a:off x="57150" y="533399"/>
            <a:ext cx="2733675" cy="2333625"/>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11" name="Chart 10">
            <a:extLst>
              <a:ext uri="{FF2B5EF4-FFF2-40B4-BE49-F238E27FC236}">
                <a16:creationId xmlns:a16="http://schemas.microsoft.com/office/drawing/2014/main" id="{00000000-0008-0000-0200-00000B000000}"/>
              </a:ext>
            </a:extLst>
          </xdr:cNvPr>
          <xdr:cNvGraphicFramePr>
            <a:graphicFrameLocks/>
          </xdr:cNvGraphicFramePr>
        </xdr:nvGraphicFramePr>
        <xdr:xfrm>
          <a:off x="209550" y="650874"/>
          <a:ext cx="2466975" cy="2092325"/>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12" name="TextBox 11">
            <a:extLst>
              <a:ext uri="{FF2B5EF4-FFF2-40B4-BE49-F238E27FC236}">
                <a16:creationId xmlns:a16="http://schemas.microsoft.com/office/drawing/2014/main" id="{00000000-0008-0000-0200-00000C000000}"/>
              </a:ext>
            </a:extLst>
          </xdr:cNvPr>
          <xdr:cNvSpPr txBox="1"/>
        </xdr:nvSpPr>
        <xdr:spPr>
          <a:xfrm>
            <a:off x="63501" y="546100"/>
            <a:ext cx="640080" cy="228600"/>
          </a:xfrm>
          <a:prstGeom prst="roundRect">
            <a:avLst>
              <a:gd name="adj" fmla="val 22223"/>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50000"/>
                  </a:schemeClr>
                </a:solidFill>
                <a:latin typeface="Roboto" panose="02000000000000000000" pitchFamily="2" charset="0"/>
                <a:ea typeface="Roboto" panose="02000000000000000000" pitchFamily="2" charset="0"/>
                <a:cs typeface="+mn-cs"/>
              </a:rPr>
              <a:t>Donut</a:t>
            </a:r>
          </a:p>
        </xdr:txBody>
      </xdr:sp>
    </xdr:grpSp>
    <xdr:clientData/>
  </xdr:twoCellAnchor>
  <xdr:twoCellAnchor>
    <xdr:from>
      <xdr:col>0</xdr:col>
      <xdr:colOff>219075</xdr:colOff>
      <xdr:row>0</xdr:row>
      <xdr:rowOff>76200</xdr:rowOff>
    </xdr:from>
    <xdr:to>
      <xdr:col>9</xdr:col>
      <xdr:colOff>295275</xdr:colOff>
      <xdr:row>2</xdr:row>
      <xdr:rowOff>66675</xdr:rowOff>
    </xdr:to>
    <xdr:sp macro="" textlink="">
      <xdr:nvSpPr>
        <xdr:cNvPr id="13" name="TextBox 12">
          <a:extLst>
            <a:ext uri="{FF2B5EF4-FFF2-40B4-BE49-F238E27FC236}">
              <a16:creationId xmlns:a16="http://schemas.microsoft.com/office/drawing/2014/main" id="{00000000-0008-0000-0200-00000D000000}"/>
            </a:ext>
          </a:extLst>
        </xdr:cNvPr>
        <xdr:cNvSpPr txBox="1"/>
      </xdr:nvSpPr>
      <xdr:spPr>
        <a:xfrm>
          <a:off x="219075" y="76200"/>
          <a:ext cx="5562600" cy="3714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000" b="0">
              <a:solidFill>
                <a:srgbClr val="00B0F0"/>
              </a:solidFill>
              <a:effectLst>
                <a:outerShdw dist="50800" dir="2700000" algn="tl" rotWithShape="0">
                  <a:schemeClr val="bg2">
                    <a:lumMod val="90000"/>
                  </a:schemeClr>
                </a:outerShdw>
              </a:effectLst>
              <a:latin typeface="Roboto Medium" panose="02000000000000000000" pitchFamily="2" charset="0"/>
              <a:ea typeface="Roboto Medium" panose="02000000000000000000" pitchFamily="2" charset="0"/>
            </a:rPr>
            <a:t>8 Types of Progress Charts</a:t>
          </a:r>
        </a:p>
      </xdr:txBody>
    </xdr:sp>
    <xdr:clientData/>
  </xdr:twoCellAnchor>
  <xdr:twoCellAnchor>
    <xdr:from>
      <xdr:col>5</xdr:col>
      <xdr:colOff>9525</xdr:colOff>
      <xdr:row>2</xdr:row>
      <xdr:rowOff>152399</xdr:rowOff>
    </xdr:from>
    <xdr:to>
      <xdr:col>9</xdr:col>
      <xdr:colOff>304800</xdr:colOff>
      <xdr:row>7</xdr:row>
      <xdr:rowOff>123824</xdr:rowOff>
    </xdr:to>
    <xdr:grpSp>
      <xdr:nvGrpSpPr>
        <xdr:cNvPr id="14" name="Group 13">
          <a:extLst>
            <a:ext uri="{FF2B5EF4-FFF2-40B4-BE49-F238E27FC236}">
              <a16:creationId xmlns:a16="http://schemas.microsoft.com/office/drawing/2014/main" id="{00000000-0008-0000-0200-00000E000000}"/>
            </a:ext>
          </a:extLst>
        </xdr:cNvPr>
        <xdr:cNvGrpSpPr/>
      </xdr:nvGrpSpPr>
      <xdr:grpSpPr>
        <a:xfrm>
          <a:off x="3057525" y="533399"/>
          <a:ext cx="2733675" cy="923925"/>
          <a:chOff x="57150" y="2752724"/>
          <a:chExt cx="2733675" cy="923925"/>
        </a:xfrm>
      </xdr:grpSpPr>
      <xdr:sp macro="" textlink="">
        <xdr:nvSpPr>
          <xdr:cNvPr id="15" name="Rectangle: Rounded Corners 14">
            <a:extLst>
              <a:ext uri="{FF2B5EF4-FFF2-40B4-BE49-F238E27FC236}">
                <a16:creationId xmlns:a16="http://schemas.microsoft.com/office/drawing/2014/main" id="{00000000-0008-0000-0200-00000F000000}"/>
              </a:ext>
            </a:extLst>
          </xdr:cNvPr>
          <xdr:cNvSpPr/>
        </xdr:nvSpPr>
        <xdr:spPr>
          <a:xfrm>
            <a:off x="57150" y="2752724"/>
            <a:ext cx="2733675" cy="923925"/>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16" name="Chart 15">
            <a:extLst>
              <a:ext uri="{FF2B5EF4-FFF2-40B4-BE49-F238E27FC236}">
                <a16:creationId xmlns:a16="http://schemas.microsoft.com/office/drawing/2014/main" id="{00000000-0008-0000-0200-000010000000}"/>
              </a:ext>
            </a:extLst>
          </xdr:cNvPr>
          <xdr:cNvGraphicFramePr>
            <a:graphicFrameLocks/>
          </xdr:cNvGraphicFramePr>
        </xdr:nvGraphicFramePr>
        <xdr:xfrm>
          <a:off x="190500" y="3038477"/>
          <a:ext cx="2400300" cy="428624"/>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17" name="TextBox 16">
            <a:extLst>
              <a:ext uri="{FF2B5EF4-FFF2-40B4-BE49-F238E27FC236}">
                <a16:creationId xmlns:a16="http://schemas.microsoft.com/office/drawing/2014/main" id="{00000000-0008-0000-0200-000011000000}"/>
              </a:ext>
            </a:extLst>
          </xdr:cNvPr>
          <xdr:cNvSpPr txBox="1"/>
        </xdr:nvSpPr>
        <xdr:spPr>
          <a:xfrm>
            <a:off x="66676" y="2762250"/>
            <a:ext cx="4572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bg1">
                    <a:lumMod val="50000"/>
                  </a:schemeClr>
                </a:solidFill>
                <a:latin typeface="Roboto" panose="02000000000000000000" pitchFamily="2" charset="0"/>
                <a:ea typeface="Roboto" panose="02000000000000000000" pitchFamily="2" charset="0"/>
              </a:rPr>
              <a:t>Bar</a:t>
            </a:r>
          </a:p>
        </xdr:txBody>
      </xdr:sp>
    </xdr:grpSp>
    <xdr:clientData/>
  </xdr:twoCellAnchor>
  <xdr:twoCellAnchor>
    <xdr:from>
      <xdr:col>5</xdr:col>
      <xdr:colOff>28575</xdr:colOff>
      <xdr:row>8</xdr:row>
      <xdr:rowOff>85724</xdr:rowOff>
    </xdr:from>
    <xdr:to>
      <xdr:col>9</xdr:col>
      <xdr:colOff>323850</xdr:colOff>
      <xdr:row>13</xdr:row>
      <xdr:rowOff>57149</xdr:rowOff>
    </xdr:to>
    <xdr:grpSp>
      <xdr:nvGrpSpPr>
        <xdr:cNvPr id="18" name="Group 17">
          <a:extLst>
            <a:ext uri="{FF2B5EF4-FFF2-40B4-BE49-F238E27FC236}">
              <a16:creationId xmlns:a16="http://schemas.microsoft.com/office/drawing/2014/main" id="{00000000-0008-0000-0200-000012000000}"/>
            </a:ext>
          </a:extLst>
        </xdr:cNvPr>
        <xdr:cNvGrpSpPr/>
      </xdr:nvGrpSpPr>
      <xdr:grpSpPr>
        <a:xfrm>
          <a:off x="3076575" y="1609724"/>
          <a:ext cx="2733675" cy="923925"/>
          <a:chOff x="3086100" y="2752724"/>
          <a:chExt cx="2733675" cy="923925"/>
        </a:xfrm>
      </xdr:grpSpPr>
      <xdr:sp macro="" textlink="">
        <xdr:nvSpPr>
          <xdr:cNvPr id="19" name="Rectangle: Rounded Corners 18">
            <a:extLst>
              <a:ext uri="{FF2B5EF4-FFF2-40B4-BE49-F238E27FC236}">
                <a16:creationId xmlns:a16="http://schemas.microsoft.com/office/drawing/2014/main" id="{00000000-0008-0000-0200-000013000000}"/>
              </a:ext>
            </a:extLst>
          </xdr:cNvPr>
          <xdr:cNvSpPr/>
        </xdr:nvSpPr>
        <xdr:spPr>
          <a:xfrm>
            <a:off x="3086100" y="2752724"/>
            <a:ext cx="2733675" cy="923925"/>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20" name="Chart 19">
            <a:extLst>
              <a:ext uri="{FF2B5EF4-FFF2-40B4-BE49-F238E27FC236}">
                <a16:creationId xmlns:a16="http://schemas.microsoft.com/office/drawing/2014/main" id="{00000000-0008-0000-0200-000014000000}"/>
              </a:ext>
            </a:extLst>
          </xdr:cNvPr>
          <xdr:cNvGraphicFramePr>
            <a:graphicFrameLocks/>
          </xdr:cNvGraphicFramePr>
        </xdr:nvGraphicFramePr>
        <xdr:xfrm>
          <a:off x="3248026" y="2924175"/>
          <a:ext cx="2438399" cy="695325"/>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21" name="TextBox 20">
            <a:extLst>
              <a:ext uri="{FF2B5EF4-FFF2-40B4-BE49-F238E27FC236}">
                <a16:creationId xmlns:a16="http://schemas.microsoft.com/office/drawing/2014/main" id="{00000000-0008-0000-0200-000015000000}"/>
              </a:ext>
            </a:extLst>
          </xdr:cNvPr>
          <xdr:cNvSpPr txBox="1"/>
        </xdr:nvSpPr>
        <xdr:spPr>
          <a:xfrm>
            <a:off x="3095626" y="2762249"/>
            <a:ext cx="4572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50000"/>
                  </a:schemeClr>
                </a:solidFill>
                <a:latin typeface="Roboto" panose="02000000000000000000" pitchFamily="2" charset="0"/>
                <a:ea typeface="Roboto" panose="02000000000000000000" pitchFamily="2" charset="0"/>
                <a:cs typeface="+mn-cs"/>
              </a:rPr>
              <a:t>Dot</a:t>
            </a:r>
          </a:p>
        </xdr:txBody>
      </xdr:sp>
    </xdr:grpSp>
    <xdr:clientData/>
  </xdr:twoCellAnchor>
  <xdr:twoCellAnchor>
    <xdr:from>
      <xdr:col>0</xdr:col>
      <xdr:colOff>200025</xdr:colOff>
      <xdr:row>22</xdr:row>
      <xdr:rowOff>19049</xdr:rowOff>
    </xdr:from>
    <xdr:to>
      <xdr:col>4</xdr:col>
      <xdr:colOff>495300</xdr:colOff>
      <xdr:row>26</xdr:row>
      <xdr:rowOff>180974</xdr:rowOff>
    </xdr:to>
    <xdr:grpSp>
      <xdr:nvGrpSpPr>
        <xdr:cNvPr id="22" name="Group 21">
          <a:extLst>
            <a:ext uri="{FF2B5EF4-FFF2-40B4-BE49-F238E27FC236}">
              <a16:creationId xmlns:a16="http://schemas.microsoft.com/office/drawing/2014/main" id="{00000000-0008-0000-0200-000016000000}"/>
            </a:ext>
          </a:extLst>
        </xdr:cNvPr>
        <xdr:cNvGrpSpPr/>
      </xdr:nvGrpSpPr>
      <xdr:grpSpPr>
        <a:xfrm>
          <a:off x="200025" y="4210049"/>
          <a:ext cx="2733675" cy="923925"/>
          <a:chOff x="66675" y="3800474"/>
          <a:chExt cx="2733675" cy="923925"/>
        </a:xfrm>
      </xdr:grpSpPr>
      <xdr:sp macro="" textlink="">
        <xdr:nvSpPr>
          <xdr:cNvPr id="23" name="Rectangle: Rounded Corners 22">
            <a:extLst>
              <a:ext uri="{FF2B5EF4-FFF2-40B4-BE49-F238E27FC236}">
                <a16:creationId xmlns:a16="http://schemas.microsoft.com/office/drawing/2014/main" id="{00000000-0008-0000-0200-000017000000}"/>
              </a:ext>
            </a:extLst>
          </xdr:cNvPr>
          <xdr:cNvSpPr/>
        </xdr:nvSpPr>
        <xdr:spPr>
          <a:xfrm>
            <a:off x="66675" y="3800474"/>
            <a:ext cx="2733675" cy="923925"/>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24" name="Chart 23">
            <a:extLst>
              <a:ext uri="{FF2B5EF4-FFF2-40B4-BE49-F238E27FC236}">
                <a16:creationId xmlns:a16="http://schemas.microsoft.com/office/drawing/2014/main" id="{00000000-0008-0000-0200-000018000000}"/>
              </a:ext>
            </a:extLst>
          </xdr:cNvPr>
          <xdr:cNvGraphicFramePr>
            <a:graphicFrameLocks/>
          </xdr:cNvGraphicFramePr>
        </xdr:nvGraphicFramePr>
        <xdr:xfrm>
          <a:off x="238125" y="4048124"/>
          <a:ext cx="2362200" cy="628651"/>
        </xdr:xfrm>
        <a:graphic>
          <a:graphicData uri="http://schemas.openxmlformats.org/drawingml/2006/chart">
            <c:chart xmlns:c="http://schemas.openxmlformats.org/drawingml/2006/chart" xmlns:r="http://schemas.openxmlformats.org/officeDocument/2006/relationships" r:id="rId6"/>
          </a:graphicData>
        </a:graphic>
      </xdr:graphicFrame>
      <xdr:sp macro="" textlink="">
        <xdr:nvSpPr>
          <xdr:cNvPr id="25" name="TextBox 24">
            <a:extLst>
              <a:ext uri="{FF2B5EF4-FFF2-40B4-BE49-F238E27FC236}">
                <a16:creationId xmlns:a16="http://schemas.microsoft.com/office/drawing/2014/main" id="{00000000-0008-0000-0200-000019000000}"/>
              </a:ext>
            </a:extLst>
          </xdr:cNvPr>
          <xdr:cNvSpPr txBox="1"/>
        </xdr:nvSpPr>
        <xdr:spPr>
          <a:xfrm>
            <a:off x="85726" y="3819525"/>
            <a:ext cx="914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bg1">
                    <a:lumMod val="50000"/>
                  </a:schemeClr>
                </a:solidFill>
                <a:latin typeface="Roboto" panose="02000000000000000000" pitchFamily="2" charset="0"/>
                <a:ea typeface="Roboto" panose="02000000000000000000" pitchFamily="2" charset="0"/>
              </a:rPr>
              <a:t>Scorecard</a:t>
            </a:r>
          </a:p>
        </xdr:txBody>
      </xdr:sp>
    </xdr:grpSp>
    <xdr:clientData/>
  </xdr:twoCellAnchor>
  <xdr:twoCellAnchor>
    <xdr:from>
      <xdr:col>0</xdr:col>
      <xdr:colOff>200025</xdr:colOff>
      <xdr:row>16</xdr:row>
      <xdr:rowOff>9524</xdr:rowOff>
    </xdr:from>
    <xdr:to>
      <xdr:col>4</xdr:col>
      <xdr:colOff>495300</xdr:colOff>
      <xdr:row>20</xdr:row>
      <xdr:rowOff>171449</xdr:rowOff>
    </xdr:to>
    <xdr:grpSp>
      <xdr:nvGrpSpPr>
        <xdr:cNvPr id="26" name="Group 25">
          <a:extLst>
            <a:ext uri="{FF2B5EF4-FFF2-40B4-BE49-F238E27FC236}">
              <a16:creationId xmlns:a16="http://schemas.microsoft.com/office/drawing/2014/main" id="{00000000-0008-0000-0200-00001A000000}"/>
            </a:ext>
          </a:extLst>
        </xdr:cNvPr>
        <xdr:cNvGrpSpPr/>
      </xdr:nvGrpSpPr>
      <xdr:grpSpPr>
        <a:xfrm>
          <a:off x="200025" y="3057524"/>
          <a:ext cx="2733675" cy="923925"/>
          <a:chOff x="3190875" y="3771899"/>
          <a:chExt cx="2733675" cy="923925"/>
        </a:xfrm>
      </xdr:grpSpPr>
      <xdr:sp macro="" textlink="">
        <xdr:nvSpPr>
          <xdr:cNvPr id="27" name="Rectangle: Rounded Corners 26">
            <a:extLst>
              <a:ext uri="{FF2B5EF4-FFF2-40B4-BE49-F238E27FC236}">
                <a16:creationId xmlns:a16="http://schemas.microsoft.com/office/drawing/2014/main" id="{00000000-0008-0000-0200-00001B000000}"/>
              </a:ext>
            </a:extLst>
          </xdr:cNvPr>
          <xdr:cNvSpPr/>
        </xdr:nvSpPr>
        <xdr:spPr>
          <a:xfrm>
            <a:off x="3190875" y="3771899"/>
            <a:ext cx="2733675" cy="923925"/>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28" name="Chart 27">
            <a:extLst>
              <a:ext uri="{FF2B5EF4-FFF2-40B4-BE49-F238E27FC236}">
                <a16:creationId xmlns:a16="http://schemas.microsoft.com/office/drawing/2014/main" id="{00000000-0008-0000-0200-00001C000000}"/>
              </a:ext>
            </a:extLst>
          </xdr:cNvPr>
          <xdr:cNvGraphicFramePr>
            <a:graphicFrameLocks/>
          </xdr:cNvGraphicFramePr>
        </xdr:nvGraphicFramePr>
        <xdr:xfrm>
          <a:off x="3267075" y="3914775"/>
          <a:ext cx="2543175" cy="733425"/>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29" name="TextBox 28">
            <a:extLst>
              <a:ext uri="{FF2B5EF4-FFF2-40B4-BE49-F238E27FC236}">
                <a16:creationId xmlns:a16="http://schemas.microsoft.com/office/drawing/2014/main" id="{00000000-0008-0000-0200-00001D000000}"/>
              </a:ext>
            </a:extLst>
          </xdr:cNvPr>
          <xdr:cNvSpPr txBox="1"/>
        </xdr:nvSpPr>
        <xdr:spPr>
          <a:xfrm>
            <a:off x="3200401" y="3781424"/>
            <a:ext cx="66675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50000"/>
                  </a:schemeClr>
                </a:solidFill>
                <a:latin typeface="Roboto" panose="02000000000000000000" pitchFamily="2" charset="0"/>
                <a:ea typeface="Roboto" panose="02000000000000000000" pitchFamily="2" charset="0"/>
                <a:cs typeface="+mn-cs"/>
              </a:rPr>
              <a:t>Steps</a:t>
            </a:r>
          </a:p>
        </xdr:txBody>
      </xdr:sp>
    </xdr:grpSp>
    <xdr:clientData/>
  </xdr:twoCellAnchor>
  <xdr:twoCellAnchor>
    <xdr:from>
      <xdr:col>9</xdr:col>
      <xdr:colOff>476250</xdr:colOff>
      <xdr:row>2</xdr:row>
      <xdr:rowOff>152400</xdr:rowOff>
    </xdr:from>
    <xdr:to>
      <xdr:col>14</xdr:col>
      <xdr:colOff>161925</xdr:colOff>
      <xdr:row>15</xdr:row>
      <xdr:rowOff>19050</xdr:rowOff>
    </xdr:to>
    <xdr:grpSp>
      <xdr:nvGrpSpPr>
        <xdr:cNvPr id="30" name="Group 29">
          <a:extLst>
            <a:ext uri="{FF2B5EF4-FFF2-40B4-BE49-F238E27FC236}">
              <a16:creationId xmlns:a16="http://schemas.microsoft.com/office/drawing/2014/main" id="{00000000-0008-0000-0200-00001E000000}"/>
            </a:ext>
          </a:extLst>
        </xdr:cNvPr>
        <xdr:cNvGrpSpPr/>
      </xdr:nvGrpSpPr>
      <xdr:grpSpPr>
        <a:xfrm>
          <a:off x="5962650" y="533400"/>
          <a:ext cx="2733675" cy="2343150"/>
          <a:chOff x="66675" y="4857750"/>
          <a:chExt cx="2733675" cy="2343150"/>
        </a:xfrm>
      </xdr:grpSpPr>
      <xdr:sp macro="" textlink="">
        <xdr:nvSpPr>
          <xdr:cNvPr id="31" name="Rectangle: Rounded Corners 30">
            <a:extLst>
              <a:ext uri="{FF2B5EF4-FFF2-40B4-BE49-F238E27FC236}">
                <a16:creationId xmlns:a16="http://schemas.microsoft.com/office/drawing/2014/main" id="{00000000-0008-0000-0200-00001F000000}"/>
              </a:ext>
            </a:extLst>
          </xdr:cNvPr>
          <xdr:cNvSpPr/>
        </xdr:nvSpPr>
        <xdr:spPr>
          <a:xfrm>
            <a:off x="66675" y="4857750"/>
            <a:ext cx="2733675" cy="2343150"/>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32" name="Chart 31">
            <a:extLst>
              <a:ext uri="{FF2B5EF4-FFF2-40B4-BE49-F238E27FC236}">
                <a16:creationId xmlns:a16="http://schemas.microsoft.com/office/drawing/2014/main" id="{00000000-0008-0000-0200-000020000000}"/>
              </a:ext>
            </a:extLst>
          </xdr:cNvPr>
          <xdr:cNvGraphicFramePr>
            <a:graphicFrameLocks/>
          </xdr:cNvGraphicFramePr>
        </xdr:nvGraphicFramePr>
        <xdr:xfrm>
          <a:off x="228600" y="5172076"/>
          <a:ext cx="2341105" cy="1952624"/>
        </xdr:xfrm>
        <a:graphic>
          <a:graphicData uri="http://schemas.openxmlformats.org/drawingml/2006/chart">
            <c:chart xmlns:c="http://schemas.openxmlformats.org/drawingml/2006/chart" xmlns:r="http://schemas.openxmlformats.org/officeDocument/2006/relationships" r:id="rId8"/>
          </a:graphicData>
        </a:graphic>
      </xdr:graphicFrame>
      <xdr:sp macro="" textlink="">
        <xdr:nvSpPr>
          <xdr:cNvPr id="33" name="TextBox 32">
            <a:extLst>
              <a:ext uri="{FF2B5EF4-FFF2-40B4-BE49-F238E27FC236}">
                <a16:creationId xmlns:a16="http://schemas.microsoft.com/office/drawing/2014/main" id="{00000000-0008-0000-0200-000021000000}"/>
              </a:ext>
            </a:extLst>
          </xdr:cNvPr>
          <xdr:cNvSpPr txBox="1"/>
        </xdr:nvSpPr>
        <xdr:spPr>
          <a:xfrm>
            <a:off x="85726" y="4876800"/>
            <a:ext cx="64008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bg1">
                    <a:lumMod val="50000"/>
                  </a:schemeClr>
                </a:solidFill>
                <a:latin typeface="Roboto" panose="02000000000000000000" pitchFamily="2" charset="0"/>
                <a:ea typeface="Roboto" panose="02000000000000000000" pitchFamily="2" charset="0"/>
              </a:rPr>
              <a:t>Waffle</a:t>
            </a:r>
          </a:p>
        </xdr:txBody>
      </xdr:sp>
    </xdr:grpSp>
    <xdr:clientData/>
  </xdr:twoCellAnchor>
  <xdr:twoCellAnchor>
    <xdr:from>
      <xdr:col>5</xdr:col>
      <xdr:colOff>28575</xdr:colOff>
      <xdr:row>14</xdr:row>
      <xdr:rowOff>28575</xdr:rowOff>
    </xdr:from>
    <xdr:to>
      <xdr:col>9</xdr:col>
      <xdr:colOff>323850</xdr:colOff>
      <xdr:row>27</xdr:row>
      <xdr:rowOff>9525</xdr:rowOff>
    </xdr:to>
    <xdr:grpSp>
      <xdr:nvGrpSpPr>
        <xdr:cNvPr id="34" name="Group 33">
          <a:extLst>
            <a:ext uri="{FF2B5EF4-FFF2-40B4-BE49-F238E27FC236}">
              <a16:creationId xmlns:a16="http://schemas.microsoft.com/office/drawing/2014/main" id="{00000000-0008-0000-0200-000022000000}"/>
            </a:ext>
          </a:extLst>
        </xdr:cNvPr>
        <xdr:cNvGrpSpPr/>
      </xdr:nvGrpSpPr>
      <xdr:grpSpPr>
        <a:xfrm>
          <a:off x="3076575" y="2695575"/>
          <a:ext cx="2733675" cy="2457450"/>
          <a:chOff x="3219450" y="4857750"/>
          <a:chExt cx="2733675" cy="2457450"/>
        </a:xfrm>
      </xdr:grpSpPr>
      <xdr:sp macro="" textlink="">
        <xdr:nvSpPr>
          <xdr:cNvPr id="35" name="Rectangle: Rounded Corners 34">
            <a:extLst>
              <a:ext uri="{FF2B5EF4-FFF2-40B4-BE49-F238E27FC236}">
                <a16:creationId xmlns:a16="http://schemas.microsoft.com/office/drawing/2014/main" id="{00000000-0008-0000-0200-000023000000}"/>
              </a:ext>
            </a:extLst>
          </xdr:cNvPr>
          <xdr:cNvSpPr/>
        </xdr:nvSpPr>
        <xdr:spPr>
          <a:xfrm>
            <a:off x="3219450" y="4857750"/>
            <a:ext cx="2733675" cy="2457450"/>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36" name="Chart 35">
            <a:extLst>
              <a:ext uri="{FF2B5EF4-FFF2-40B4-BE49-F238E27FC236}">
                <a16:creationId xmlns:a16="http://schemas.microsoft.com/office/drawing/2014/main" id="{00000000-0008-0000-0200-000024000000}"/>
              </a:ext>
            </a:extLst>
          </xdr:cNvPr>
          <xdr:cNvGraphicFramePr>
            <a:graphicFrameLocks/>
          </xdr:cNvGraphicFramePr>
        </xdr:nvGraphicFramePr>
        <xdr:xfrm>
          <a:off x="3333750" y="5057775"/>
          <a:ext cx="2476498" cy="2209800"/>
        </xdr:xfrm>
        <a:graphic>
          <a:graphicData uri="http://schemas.openxmlformats.org/drawingml/2006/chart">
            <c:chart xmlns:c="http://schemas.openxmlformats.org/drawingml/2006/chart" xmlns:r="http://schemas.openxmlformats.org/officeDocument/2006/relationships" r:id="rId9"/>
          </a:graphicData>
        </a:graphic>
      </xdr:graphicFrame>
      <xdr:sp macro="" textlink="">
        <xdr:nvSpPr>
          <xdr:cNvPr id="37" name="TextBox 36">
            <a:extLst>
              <a:ext uri="{FF2B5EF4-FFF2-40B4-BE49-F238E27FC236}">
                <a16:creationId xmlns:a16="http://schemas.microsoft.com/office/drawing/2014/main" id="{00000000-0008-0000-0200-000025000000}"/>
              </a:ext>
            </a:extLst>
          </xdr:cNvPr>
          <xdr:cNvSpPr txBox="1"/>
        </xdr:nvSpPr>
        <xdr:spPr>
          <a:xfrm>
            <a:off x="3238501" y="4876799"/>
            <a:ext cx="914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50000"/>
                  </a:schemeClr>
                </a:solidFill>
                <a:latin typeface="Roboto" panose="02000000000000000000" pitchFamily="2" charset="0"/>
                <a:ea typeface="Roboto" panose="02000000000000000000" pitchFamily="2" charset="0"/>
                <a:cs typeface="+mn-cs"/>
              </a:rPr>
              <a:t>Calendar</a:t>
            </a:r>
          </a:p>
        </xdr:txBody>
      </xdr:sp>
    </xdr:grpSp>
    <xdr:clientData/>
  </xdr:twoCellAnchor>
  <xdr:twoCellAnchor editAs="oneCell">
    <xdr:from>
      <xdr:col>7</xdr:col>
      <xdr:colOff>133349</xdr:colOff>
      <xdr:row>39</xdr:row>
      <xdr:rowOff>19051</xdr:rowOff>
    </xdr:from>
    <xdr:to>
      <xdr:col>9</xdr:col>
      <xdr:colOff>323610</xdr:colOff>
      <xdr:row>40</xdr:row>
      <xdr:rowOff>165139</xdr:rowOff>
    </xdr:to>
    <xdr:pic>
      <xdr:nvPicPr>
        <xdr:cNvPr id="38" name="Picture 37">
          <a:extLst>
            <a:ext uri="{FF2B5EF4-FFF2-40B4-BE49-F238E27FC236}">
              <a16:creationId xmlns:a16="http://schemas.microsoft.com/office/drawing/2014/main" id="{00000000-0008-0000-0200-000026000000}"/>
            </a:ext>
          </a:extLst>
        </xdr:cNvPr>
        <xdr:cNvPicPr>
          <a:picLocks noChangeAspect="1"/>
        </xdr:cNvPicPr>
      </xdr:nvPicPr>
      <xdr:blipFill>
        <a:blip xmlns:r="http://schemas.openxmlformats.org/officeDocument/2006/relationships" r:embed="rId10">
          <a:duotone>
            <a:prstClr val="black"/>
            <a:schemeClr val="tx2">
              <a:tint val="45000"/>
              <a:satMod val="400000"/>
            </a:schemeClr>
          </a:duotone>
          <a:extLst>
            <a:ext uri="{28A0092B-C50C-407E-A947-70E740481C1C}">
              <a14:useLocalDpi xmlns:a14="http://schemas.microsoft.com/office/drawing/2010/main" val="0"/>
            </a:ext>
          </a:extLst>
        </a:blip>
        <a:stretch>
          <a:fillRect/>
        </a:stretch>
      </xdr:blipFill>
      <xdr:spPr>
        <a:xfrm>
          <a:off x="4400549" y="7448551"/>
          <a:ext cx="1409461" cy="336588"/>
        </a:xfrm>
        <a:prstGeom prst="rect">
          <a:avLst/>
        </a:prstGeom>
      </xdr:spPr>
    </xdr:pic>
    <xdr:clientData/>
  </xdr:twoCellAnchor>
</xdr:wsDr>
</file>

<file path=xl/drawings/drawing3.xml><?xml version="1.0" encoding="utf-8"?>
<c:userShapes xmlns:c="http://schemas.openxmlformats.org/drawingml/2006/chart">
  <cdr:relSizeAnchor xmlns:cdr="http://schemas.openxmlformats.org/drawingml/2006/chartDrawing">
    <cdr:from>
      <cdr:x>0.33078</cdr:x>
      <cdr:y>0.36979</cdr:y>
    </cdr:from>
    <cdr:to>
      <cdr:x>0.66567</cdr:x>
      <cdr:y>0.60243</cdr:y>
    </cdr:to>
    <cdr:sp macro="" textlink="Donut!$L$2">
      <cdr:nvSpPr>
        <cdr:cNvPr id="2" name="TextBox 1">
          <a:extLst xmlns:a="http://schemas.openxmlformats.org/drawingml/2006/main">
            <a:ext uri="{FF2B5EF4-FFF2-40B4-BE49-F238E27FC236}">
              <a16:creationId xmlns:a16="http://schemas.microsoft.com/office/drawing/2014/main" id="{FDC4D8F2-7923-5C50-93DE-684D58B2A24B}"/>
            </a:ext>
          </a:extLst>
        </cdr:cNvPr>
        <cdr:cNvSpPr txBox="1"/>
      </cdr:nvSpPr>
      <cdr:spPr>
        <a:xfrm xmlns:a="http://schemas.openxmlformats.org/drawingml/2006/main">
          <a:off x="1055488" y="1014402"/>
          <a:ext cx="1068587" cy="638178"/>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fld id="{176E361E-A7F7-41FC-87A5-05C1680CEE71}" type="TxLink">
            <a:rPr lang="en-US" sz="2000" b="0" i="0" u="none" strike="noStrike">
              <a:solidFill>
                <a:srgbClr val="00B0F0"/>
              </a:solidFill>
              <a:latin typeface="Roboto Medium" panose="02000000000000000000" pitchFamily="2" charset="0"/>
              <a:ea typeface="Roboto Medium" panose="02000000000000000000" pitchFamily="2" charset="0"/>
              <a:cs typeface="Calibri"/>
            </a:rPr>
            <a:pPr algn="ctr"/>
            <a:t>85%</a:t>
          </a:fld>
          <a:endParaRPr lang="en-US" sz="2000" b="1">
            <a:solidFill>
              <a:srgbClr val="00B0F0"/>
            </a:solidFill>
            <a:latin typeface="Roboto Medium" panose="02000000000000000000" pitchFamily="2" charset="0"/>
            <a:ea typeface="Roboto Medium" panose="02000000000000000000" pitchFamily="2" charset="0"/>
          </a:endParaRPr>
        </a:p>
      </cdr:txBody>
    </cdr:sp>
  </cdr:relSizeAnchor>
</c:userShapes>
</file>

<file path=xl/drawings/drawing4.xml><?xml version="1.0" encoding="utf-8"?>
<xdr:wsDr xmlns:xdr="http://schemas.openxmlformats.org/drawingml/2006/spreadsheetDrawing" xmlns:a="http://schemas.openxmlformats.org/drawingml/2006/main">
  <xdr:twoCellAnchor>
    <xdr:from>
      <xdr:col>9</xdr:col>
      <xdr:colOff>314280</xdr:colOff>
      <xdr:row>16</xdr:row>
      <xdr:rowOff>6350</xdr:rowOff>
    </xdr:from>
    <xdr:to>
      <xdr:col>15</xdr:col>
      <xdr:colOff>164990</xdr:colOff>
      <xdr:row>32</xdr:row>
      <xdr:rowOff>92075</xdr:rowOff>
    </xdr:to>
    <xdr:grpSp>
      <xdr:nvGrpSpPr>
        <xdr:cNvPr id="2" name="Group 1">
          <a:extLst>
            <a:ext uri="{FF2B5EF4-FFF2-40B4-BE49-F238E27FC236}">
              <a16:creationId xmlns:a16="http://schemas.microsoft.com/office/drawing/2014/main" id="{00000000-0008-0000-0300-000002000000}"/>
            </a:ext>
          </a:extLst>
        </xdr:cNvPr>
        <xdr:cNvGrpSpPr/>
      </xdr:nvGrpSpPr>
      <xdr:grpSpPr>
        <a:xfrm>
          <a:off x="5800680" y="3054350"/>
          <a:ext cx="3508310" cy="3133725"/>
          <a:chOff x="2714580" y="539750"/>
          <a:chExt cx="3508310" cy="3133725"/>
        </a:xfrm>
      </xdr:grpSpPr>
      <xdr:sp macro="" textlink="">
        <xdr:nvSpPr>
          <xdr:cNvPr id="3" name="Rectangle: Rounded Corners 2">
            <a:extLst>
              <a:ext uri="{FF2B5EF4-FFF2-40B4-BE49-F238E27FC236}">
                <a16:creationId xmlns:a16="http://schemas.microsoft.com/office/drawing/2014/main" id="{00000000-0008-0000-0300-000003000000}"/>
              </a:ext>
            </a:extLst>
          </xdr:cNvPr>
          <xdr:cNvSpPr/>
        </xdr:nvSpPr>
        <xdr:spPr>
          <a:xfrm>
            <a:off x="3095625" y="539750"/>
            <a:ext cx="2733675" cy="2095500"/>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grpSp>
        <xdr:nvGrpSpPr>
          <xdr:cNvPr id="4" name="Group 3">
            <a:extLst>
              <a:ext uri="{FF2B5EF4-FFF2-40B4-BE49-F238E27FC236}">
                <a16:creationId xmlns:a16="http://schemas.microsoft.com/office/drawing/2014/main" id="{00000000-0008-0000-0300-000004000000}"/>
              </a:ext>
            </a:extLst>
          </xdr:cNvPr>
          <xdr:cNvGrpSpPr/>
        </xdr:nvGrpSpPr>
        <xdr:grpSpPr>
          <a:xfrm>
            <a:off x="2714580" y="901700"/>
            <a:ext cx="3508310" cy="2771775"/>
            <a:chOff x="2209800" y="3400425"/>
            <a:chExt cx="3600450" cy="2844571"/>
          </a:xfrm>
          <a:noFill/>
        </xdr:grpSpPr>
        <xdr:graphicFrame macro="">
          <xdr:nvGraphicFramePr>
            <xdr:cNvPr id="6" name="Chart 5">
              <a:extLst>
                <a:ext uri="{FF2B5EF4-FFF2-40B4-BE49-F238E27FC236}">
                  <a16:creationId xmlns:a16="http://schemas.microsoft.com/office/drawing/2014/main" id="{00000000-0008-0000-0300-000006000000}"/>
                </a:ext>
              </a:extLst>
            </xdr:cNvPr>
            <xdr:cNvGraphicFramePr/>
          </xdr:nvGraphicFramePr>
          <xdr:xfrm>
            <a:off x="2209800" y="3400425"/>
            <a:ext cx="3600450" cy="2844571"/>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7" name="Chart 6">
              <a:extLst>
                <a:ext uri="{FF2B5EF4-FFF2-40B4-BE49-F238E27FC236}">
                  <a16:creationId xmlns:a16="http://schemas.microsoft.com/office/drawing/2014/main" id="{00000000-0008-0000-0300-000007000000}"/>
                </a:ext>
              </a:extLst>
            </xdr:cNvPr>
            <xdr:cNvGraphicFramePr/>
          </xdr:nvGraphicFramePr>
          <xdr:xfrm>
            <a:off x="2209800" y="3400425"/>
            <a:ext cx="3600450" cy="2844571"/>
          </xdr:xfrm>
          <a:graphic>
            <a:graphicData uri="http://schemas.openxmlformats.org/drawingml/2006/chart">
              <c:chart xmlns:c="http://schemas.openxmlformats.org/drawingml/2006/chart" xmlns:r="http://schemas.openxmlformats.org/officeDocument/2006/relationships" r:id="rId2"/>
            </a:graphicData>
          </a:graphic>
        </xdr:graphicFrame>
        <xdr:sp macro="" textlink="Gauge!$R$1">
          <xdr:nvSpPr>
            <xdr:cNvPr id="8" name="TextBox 7">
              <a:extLst>
                <a:ext uri="{FF2B5EF4-FFF2-40B4-BE49-F238E27FC236}">
                  <a16:creationId xmlns:a16="http://schemas.microsoft.com/office/drawing/2014/main" id="{00000000-0008-0000-0300-000008000000}"/>
                </a:ext>
              </a:extLst>
            </xdr:cNvPr>
            <xdr:cNvSpPr txBox="1"/>
          </xdr:nvSpPr>
          <xdr:spPr>
            <a:xfrm>
              <a:off x="3419975" y="4300028"/>
              <a:ext cx="1295400" cy="742950"/>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022F4A0-9907-4C90-9643-E82E94BC793A}" type="TxLink">
                <a:rPr lang="en-US" sz="2400" b="0" i="0" u="none" strike="noStrike">
                  <a:solidFill>
                    <a:srgbClr val="4DBF35"/>
                  </a:solidFill>
                  <a:latin typeface="Roboto Medium" panose="02000000000000000000" pitchFamily="2" charset="0"/>
                  <a:ea typeface="Roboto Medium" panose="02000000000000000000" pitchFamily="2" charset="0"/>
                  <a:cs typeface="Calibri"/>
                </a:rPr>
                <a:pPr algn="ctr"/>
                <a:t>47%</a:t>
              </a:fld>
              <a:endParaRPr lang="en-US" sz="2400" b="1">
                <a:solidFill>
                  <a:srgbClr val="4DBF35"/>
                </a:solidFill>
                <a:latin typeface="Roboto Medium" panose="02000000000000000000" pitchFamily="2" charset="0"/>
                <a:ea typeface="Roboto Medium" panose="02000000000000000000" pitchFamily="2" charset="0"/>
              </a:endParaRPr>
            </a:p>
          </xdr:txBody>
        </xdr:sp>
      </xdr:grpSp>
      <xdr:sp macro="" textlink="">
        <xdr:nvSpPr>
          <xdr:cNvPr id="5" name="TextBox 4">
            <a:extLst>
              <a:ext uri="{FF2B5EF4-FFF2-40B4-BE49-F238E27FC236}">
                <a16:creationId xmlns:a16="http://schemas.microsoft.com/office/drawing/2014/main" id="{00000000-0008-0000-0300-000005000000}"/>
              </a:ext>
            </a:extLst>
          </xdr:cNvPr>
          <xdr:cNvSpPr txBox="1"/>
        </xdr:nvSpPr>
        <xdr:spPr>
          <a:xfrm>
            <a:off x="3101976" y="542924"/>
            <a:ext cx="640080" cy="228600"/>
          </a:xfrm>
          <a:prstGeom prst="roundRect">
            <a:avLst>
              <a:gd name="adj" fmla="val 27778"/>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tx1">
                    <a:lumMod val="50000"/>
                    <a:lumOff val="50000"/>
                  </a:schemeClr>
                </a:solidFill>
                <a:latin typeface="Roboto" panose="02000000000000000000" pitchFamily="2" charset="0"/>
                <a:ea typeface="Roboto" panose="02000000000000000000" pitchFamily="2" charset="0"/>
                <a:cs typeface="+mn-cs"/>
              </a:rPr>
              <a:t>Gauge</a:t>
            </a:r>
          </a:p>
        </xdr:txBody>
      </xdr:sp>
    </xdr:grpSp>
    <xdr:clientData/>
  </xdr:twoCellAnchor>
  <xdr:twoCellAnchor>
    <xdr:from>
      <xdr:col>0</xdr:col>
      <xdr:colOff>200025</xdr:colOff>
      <xdr:row>2</xdr:row>
      <xdr:rowOff>152399</xdr:rowOff>
    </xdr:from>
    <xdr:to>
      <xdr:col>4</xdr:col>
      <xdr:colOff>495300</xdr:colOff>
      <xdr:row>15</xdr:row>
      <xdr:rowOff>47624</xdr:rowOff>
    </xdr:to>
    <xdr:grpSp>
      <xdr:nvGrpSpPr>
        <xdr:cNvPr id="9" name="Group 8">
          <a:extLst>
            <a:ext uri="{FF2B5EF4-FFF2-40B4-BE49-F238E27FC236}">
              <a16:creationId xmlns:a16="http://schemas.microsoft.com/office/drawing/2014/main" id="{00000000-0008-0000-0300-000009000000}"/>
            </a:ext>
          </a:extLst>
        </xdr:cNvPr>
        <xdr:cNvGrpSpPr/>
      </xdr:nvGrpSpPr>
      <xdr:grpSpPr>
        <a:xfrm>
          <a:off x="200025" y="533399"/>
          <a:ext cx="2733675" cy="2371725"/>
          <a:chOff x="57150" y="533399"/>
          <a:chExt cx="2733675" cy="2371725"/>
        </a:xfrm>
      </xdr:grpSpPr>
      <xdr:sp macro="" textlink="">
        <xdr:nvSpPr>
          <xdr:cNvPr id="10" name="Rectangle: Rounded Corners 9">
            <a:extLst>
              <a:ext uri="{FF2B5EF4-FFF2-40B4-BE49-F238E27FC236}">
                <a16:creationId xmlns:a16="http://schemas.microsoft.com/office/drawing/2014/main" id="{00000000-0008-0000-0300-00000A000000}"/>
              </a:ext>
            </a:extLst>
          </xdr:cNvPr>
          <xdr:cNvSpPr/>
        </xdr:nvSpPr>
        <xdr:spPr>
          <a:xfrm>
            <a:off x="57150" y="533399"/>
            <a:ext cx="2733675" cy="2371725"/>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lumMod val="65000"/>
                  <a:lumOff val="35000"/>
                </a:schemeClr>
              </a:solidFill>
            </a:endParaRPr>
          </a:p>
        </xdr:txBody>
      </xdr:sp>
      <xdr:graphicFrame macro="">
        <xdr:nvGraphicFramePr>
          <xdr:cNvPr id="11" name="Chart 10">
            <a:extLst>
              <a:ext uri="{FF2B5EF4-FFF2-40B4-BE49-F238E27FC236}">
                <a16:creationId xmlns:a16="http://schemas.microsoft.com/office/drawing/2014/main" id="{00000000-0008-0000-0300-00000B000000}"/>
              </a:ext>
            </a:extLst>
          </xdr:cNvPr>
          <xdr:cNvGraphicFramePr>
            <a:graphicFrameLocks/>
          </xdr:cNvGraphicFramePr>
        </xdr:nvGraphicFramePr>
        <xdr:xfrm>
          <a:off x="215900" y="746125"/>
          <a:ext cx="2400542" cy="2063750"/>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12" name="TextBox 11">
            <a:extLst>
              <a:ext uri="{FF2B5EF4-FFF2-40B4-BE49-F238E27FC236}">
                <a16:creationId xmlns:a16="http://schemas.microsoft.com/office/drawing/2014/main" id="{00000000-0008-0000-0300-00000C000000}"/>
              </a:ext>
            </a:extLst>
          </xdr:cNvPr>
          <xdr:cNvSpPr txBox="1"/>
        </xdr:nvSpPr>
        <xdr:spPr>
          <a:xfrm>
            <a:off x="63501" y="546100"/>
            <a:ext cx="640080" cy="228600"/>
          </a:xfrm>
          <a:prstGeom prst="roundRect">
            <a:avLst>
              <a:gd name="adj" fmla="val 22223"/>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65000"/>
                  </a:schemeClr>
                </a:solidFill>
                <a:latin typeface="Roboto" panose="02000000000000000000" pitchFamily="2" charset="0"/>
                <a:ea typeface="Roboto" panose="02000000000000000000" pitchFamily="2" charset="0"/>
                <a:cs typeface="+mn-cs"/>
              </a:rPr>
              <a:t>Donut</a:t>
            </a:r>
          </a:p>
        </xdr:txBody>
      </xdr:sp>
    </xdr:grpSp>
    <xdr:clientData/>
  </xdr:twoCellAnchor>
  <xdr:twoCellAnchor>
    <xdr:from>
      <xdr:col>0</xdr:col>
      <xdr:colOff>219075</xdr:colOff>
      <xdr:row>0</xdr:row>
      <xdr:rowOff>76200</xdr:rowOff>
    </xdr:from>
    <xdr:to>
      <xdr:col>14</xdr:col>
      <xdr:colOff>142875</xdr:colOff>
      <xdr:row>2</xdr:row>
      <xdr:rowOff>66675</xdr:rowOff>
    </xdr:to>
    <xdr:sp macro="" textlink="">
      <xdr:nvSpPr>
        <xdr:cNvPr id="13" name="TextBox 12">
          <a:extLst>
            <a:ext uri="{FF2B5EF4-FFF2-40B4-BE49-F238E27FC236}">
              <a16:creationId xmlns:a16="http://schemas.microsoft.com/office/drawing/2014/main" id="{00000000-0008-0000-0300-00000D000000}"/>
            </a:ext>
          </a:extLst>
        </xdr:cNvPr>
        <xdr:cNvSpPr txBox="1"/>
      </xdr:nvSpPr>
      <xdr:spPr>
        <a:xfrm>
          <a:off x="219075" y="76200"/>
          <a:ext cx="8458200" cy="3714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000" b="0">
              <a:solidFill>
                <a:srgbClr val="00B0F0"/>
              </a:solidFill>
              <a:effectLst>
                <a:outerShdw blurRad="12700" dist="38100" dir="2700000" algn="tl" rotWithShape="0">
                  <a:schemeClr val="tx1">
                    <a:lumMod val="50000"/>
                    <a:lumOff val="50000"/>
                    <a:alpha val="40000"/>
                  </a:schemeClr>
                </a:outerShdw>
              </a:effectLst>
              <a:latin typeface="Roboto Medium" panose="02000000000000000000" pitchFamily="2" charset="0"/>
              <a:ea typeface="Roboto Medium" panose="02000000000000000000" pitchFamily="2" charset="0"/>
            </a:rPr>
            <a:t>8 Types of Progress Charts</a:t>
          </a:r>
        </a:p>
      </xdr:txBody>
    </xdr:sp>
    <xdr:clientData/>
  </xdr:twoCellAnchor>
  <xdr:twoCellAnchor>
    <xdr:from>
      <xdr:col>5</xdr:col>
      <xdr:colOff>123825</xdr:colOff>
      <xdr:row>2</xdr:row>
      <xdr:rowOff>152399</xdr:rowOff>
    </xdr:from>
    <xdr:to>
      <xdr:col>9</xdr:col>
      <xdr:colOff>419100</xdr:colOff>
      <xdr:row>7</xdr:row>
      <xdr:rowOff>123824</xdr:rowOff>
    </xdr:to>
    <xdr:grpSp>
      <xdr:nvGrpSpPr>
        <xdr:cNvPr id="14" name="Group 13">
          <a:extLst>
            <a:ext uri="{FF2B5EF4-FFF2-40B4-BE49-F238E27FC236}">
              <a16:creationId xmlns:a16="http://schemas.microsoft.com/office/drawing/2014/main" id="{00000000-0008-0000-0300-00000E000000}"/>
            </a:ext>
          </a:extLst>
        </xdr:cNvPr>
        <xdr:cNvGrpSpPr/>
      </xdr:nvGrpSpPr>
      <xdr:grpSpPr>
        <a:xfrm>
          <a:off x="3171825" y="533399"/>
          <a:ext cx="2733675" cy="923925"/>
          <a:chOff x="57150" y="2752724"/>
          <a:chExt cx="2733675" cy="923925"/>
        </a:xfrm>
      </xdr:grpSpPr>
      <xdr:sp macro="" textlink="">
        <xdr:nvSpPr>
          <xdr:cNvPr id="15" name="Rectangle: Rounded Corners 14">
            <a:extLst>
              <a:ext uri="{FF2B5EF4-FFF2-40B4-BE49-F238E27FC236}">
                <a16:creationId xmlns:a16="http://schemas.microsoft.com/office/drawing/2014/main" id="{00000000-0008-0000-0300-00000F000000}"/>
              </a:ext>
            </a:extLst>
          </xdr:cNvPr>
          <xdr:cNvSpPr/>
        </xdr:nvSpPr>
        <xdr:spPr>
          <a:xfrm>
            <a:off x="57150" y="2752724"/>
            <a:ext cx="2733675" cy="923925"/>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16" name="Chart 15">
            <a:extLst>
              <a:ext uri="{FF2B5EF4-FFF2-40B4-BE49-F238E27FC236}">
                <a16:creationId xmlns:a16="http://schemas.microsoft.com/office/drawing/2014/main" id="{00000000-0008-0000-0300-000010000000}"/>
              </a:ext>
            </a:extLst>
          </xdr:cNvPr>
          <xdr:cNvGraphicFramePr>
            <a:graphicFrameLocks/>
          </xdr:cNvGraphicFramePr>
        </xdr:nvGraphicFramePr>
        <xdr:xfrm>
          <a:off x="190500" y="3038477"/>
          <a:ext cx="2400300" cy="428624"/>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17" name="TextBox 16">
            <a:extLst>
              <a:ext uri="{FF2B5EF4-FFF2-40B4-BE49-F238E27FC236}">
                <a16:creationId xmlns:a16="http://schemas.microsoft.com/office/drawing/2014/main" id="{00000000-0008-0000-0300-000011000000}"/>
              </a:ext>
            </a:extLst>
          </xdr:cNvPr>
          <xdr:cNvSpPr txBox="1"/>
        </xdr:nvSpPr>
        <xdr:spPr>
          <a:xfrm>
            <a:off x="66676" y="2762250"/>
            <a:ext cx="4572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tx1">
                    <a:lumMod val="50000"/>
                    <a:lumOff val="50000"/>
                  </a:schemeClr>
                </a:solidFill>
                <a:latin typeface="Roboto" panose="02000000000000000000" pitchFamily="2" charset="0"/>
                <a:ea typeface="Roboto" panose="02000000000000000000" pitchFamily="2" charset="0"/>
              </a:rPr>
              <a:t>Bar</a:t>
            </a:r>
          </a:p>
        </xdr:txBody>
      </xdr:sp>
    </xdr:grpSp>
    <xdr:clientData/>
  </xdr:twoCellAnchor>
  <xdr:twoCellAnchor>
    <xdr:from>
      <xdr:col>5</xdr:col>
      <xdr:colOff>142875</xdr:colOff>
      <xdr:row>8</xdr:row>
      <xdr:rowOff>85724</xdr:rowOff>
    </xdr:from>
    <xdr:to>
      <xdr:col>9</xdr:col>
      <xdr:colOff>438150</xdr:colOff>
      <xdr:row>13</xdr:row>
      <xdr:rowOff>57149</xdr:rowOff>
    </xdr:to>
    <xdr:grpSp>
      <xdr:nvGrpSpPr>
        <xdr:cNvPr id="18" name="Group 17">
          <a:extLst>
            <a:ext uri="{FF2B5EF4-FFF2-40B4-BE49-F238E27FC236}">
              <a16:creationId xmlns:a16="http://schemas.microsoft.com/office/drawing/2014/main" id="{00000000-0008-0000-0300-000012000000}"/>
            </a:ext>
          </a:extLst>
        </xdr:cNvPr>
        <xdr:cNvGrpSpPr/>
      </xdr:nvGrpSpPr>
      <xdr:grpSpPr>
        <a:xfrm>
          <a:off x="3190875" y="1609724"/>
          <a:ext cx="2733675" cy="923925"/>
          <a:chOff x="3086100" y="2752724"/>
          <a:chExt cx="2733675" cy="923925"/>
        </a:xfrm>
      </xdr:grpSpPr>
      <xdr:sp macro="" textlink="">
        <xdr:nvSpPr>
          <xdr:cNvPr id="19" name="Rectangle: Rounded Corners 18">
            <a:extLst>
              <a:ext uri="{FF2B5EF4-FFF2-40B4-BE49-F238E27FC236}">
                <a16:creationId xmlns:a16="http://schemas.microsoft.com/office/drawing/2014/main" id="{00000000-0008-0000-0300-000013000000}"/>
              </a:ext>
            </a:extLst>
          </xdr:cNvPr>
          <xdr:cNvSpPr/>
        </xdr:nvSpPr>
        <xdr:spPr>
          <a:xfrm>
            <a:off x="3086100" y="2752724"/>
            <a:ext cx="2733675" cy="923925"/>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20" name="Chart 19">
            <a:extLst>
              <a:ext uri="{FF2B5EF4-FFF2-40B4-BE49-F238E27FC236}">
                <a16:creationId xmlns:a16="http://schemas.microsoft.com/office/drawing/2014/main" id="{00000000-0008-0000-0300-000014000000}"/>
              </a:ext>
            </a:extLst>
          </xdr:cNvPr>
          <xdr:cNvGraphicFramePr>
            <a:graphicFrameLocks/>
          </xdr:cNvGraphicFramePr>
        </xdr:nvGraphicFramePr>
        <xdr:xfrm>
          <a:off x="3248026" y="2924175"/>
          <a:ext cx="2438399" cy="695325"/>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21" name="TextBox 20">
            <a:extLst>
              <a:ext uri="{FF2B5EF4-FFF2-40B4-BE49-F238E27FC236}">
                <a16:creationId xmlns:a16="http://schemas.microsoft.com/office/drawing/2014/main" id="{00000000-0008-0000-0300-000015000000}"/>
              </a:ext>
            </a:extLst>
          </xdr:cNvPr>
          <xdr:cNvSpPr txBox="1"/>
        </xdr:nvSpPr>
        <xdr:spPr>
          <a:xfrm>
            <a:off x="3095626" y="2762249"/>
            <a:ext cx="4572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tx1">
                    <a:lumMod val="50000"/>
                    <a:lumOff val="50000"/>
                  </a:schemeClr>
                </a:solidFill>
                <a:latin typeface="Roboto" panose="02000000000000000000" pitchFamily="2" charset="0"/>
                <a:ea typeface="Roboto" panose="02000000000000000000" pitchFamily="2" charset="0"/>
                <a:cs typeface="+mn-cs"/>
              </a:rPr>
              <a:t>Dot</a:t>
            </a:r>
          </a:p>
        </xdr:txBody>
      </xdr:sp>
    </xdr:grpSp>
    <xdr:clientData/>
  </xdr:twoCellAnchor>
  <xdr:twoCellAnchor>
    <xdr:from>
      <xdr:col>0</xdr:col>
      <xdr:colOff>200025</xdr:colOff>
      <xdr:row>22</xdr:row>
      <xdr:rowOff>28574</xdr:rowOff>
    </xdr:from>
    <xdr:to>
      <xdr:col>4</xdr:col>
      <xdr:colOff>495300</xdr:colOff>
      <xdr:row>26</xdr:row>
      <xdr:rowOff>190499</xdr:rowOff>
    </xdr:to>
    <xdr:grpSp>
      <xdr:nvGrpSpPr>
        <xdr:cNvPr id="22" name="Group 21">
          <a:extLst>
            <a:ext uri="{FF2B5EF4-FFF2-40B4-BE49-F238E27FC236}">
              <a16:creationId xmlns:a16="http://schemas.microsoft.com/office/drawing/2014/main" id="{00000000-0008-0000-0300-000016000000}"/>
            </a:ext>
          </a:extLst>
        </xdr:cNvPr>
        <xdr:cNvGrpSpPr/>
      </xdr:nvGrpSpPr>
      <xdr:grpSpPr>
        <a:xfrm>
          <a:off x="200025" y="4219574"/>
          <a:ext cx="2733675" cy="923925"/>
          <a:chOff x="66675" y="3800474"/>
          <a:chExt cx="2733675" cy="923925"/>
        </a:xfrm>
      </xdr:grpSpPr>
      <xdr:sp macro="" textlink="">
        <xdr:nvSpPr>
          <xdr:cNvPr id="23" name="Rectangle: Rounded Corners 22">
            <a:extLst>
              <a:ext uri="{FF2B5EF4-FFF2-40B4-BE49-F238E27FC236}">
                <a16:creationId xmlns:a16="http://schemas.microsoft.com/office/drawing/2014/main" id="{00000000-0008-0000-0300-000017000000}"/>
              </a:ext>
            </a:extLst>
          </xdr:cNvPr>
          <xdr:cNvSpPr/>
        </xdr:nvSpPr>
        <xdr:spPr>
          <a:xfrm>
            <a:off x="66675" y="3800474"/>
            <a:ext cx="2733675" cy="923925"/>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24" name="Chart 23">
            <a:extLst>
              <a:ext uri="{FF2B5EF4-FFF2-40B4-BE49-F238E27FC236}">
                <a16:creationId xmlns:a16="http://schemas.microsoft.com/office/drawing/2014/main" id="{00000000-0008-0000-0300-000018000000}"/>
              </a:ext>
            </a:extLst>
          </xdr:cNvPr>
          <xdr:cNvGraphicFramePr>
            <a:graphicFrameLocks/>
          </xdr:cNvGraphicFramePr>
        </xdr:nvGraphicFramePr>
        <xdr:xfrm>
          <a:off x="238125" y="4048124"/>
          <a:ext cx="2362200" cy="628651"/>
        </xdr:xfrm>
        <a:graphic>
          <a:graphicData uri="http://schemas.openxmlformats.org/drawingml/2006/chart">
            <c:chart xmlns:c="http://schemas.openxmlformats.org/drawingml/2006/chart" xmlns:r="http://schemas.openxmlformats.org/officeDocument/2006/relationships" r:id="rId6"/>
          </a:graphicData>
        </a:graphic>
      </xdr:graphicFrame>
      <xdr:sp macro="" textlink="">
        <xdr:nvSpPr>
          <xdr:cNvPr id="25" name="TextBox 24">
            <a:extLst>
              <a:ext uri="{FF2B5EF4-FFF2-40B4-BE49-F238E27FC236}">
                <a16:creationId xmlns:a16="http://schemas.microsoft.com/office/drawing/2014/main" id="{00000000-0008-0000-0300-000019000000}"/>
              </a:ext>
            </a:extLst>
          </xdr:cNvPr>
          <xdr:cNvSpPr txBox="1"/>
        </xdr:nvSpPr>
        <xdr:spPr>
          <a:xfrm>
            <a:off x="85726" y="3819525"/>
            <a:ext cx="914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tx1">
                    <a:lumMod val="50000"/>
                    <a:lumOff val="50000"/>
                  </a:schemeClr>
                </a:solidFill>
                <a:latin typeface="Roboto" panose="02000000000000000000" pitchFamily="2" charset="0"/>
                <a:ea typeface="Roboto" panose="02000000000000000000" pitchFamily="2" charset="0"/>
              </a:rPr>
              <a:t>Scorecard</a:t>
            </a:r>
          </a:p>
        </xdr:txBody>
      </xdr:sp>
    </xdr:grpSp>
    <xdr:clientData/>
  </xdr:twoCellAnchor>
  <xdr:twoCellAnchor>
    <xdr:from>
      <xdr:col>0</xdr:col>
      <xdr:colOff>200025</xdr:colOff>
      <xdr:row>16</xdr:row>
      <xdr:rowOff>47624</xdr:rowOff>
    </xdr:from>
    <xdr:to>
      <xdr:col>4</xdr:col>
      <xdr:colOff>495300</xdr:colOff>
      <xdr:row>21</xdr:row>
      <xdr:rowOff>19049</xdr:rowOff>
    </xdr:to>
    <xdr:grpSp>
      <xdr:nvGrpSpPr>
        <xdr:cNvPr id="26" name="Group 25">
          <a:extLst>
            <a:ext uri="{FF2B5EF4-FFF2-40B4-BE49-F238E27FC236}">
              <a16:creationId xmlns:a16="http://schemas.microsoft.com/office/drawing/2014/main" id="{00000000-0008-0000-0300-00001A000000}"/>
            </a:ext>
          </a:extLst>
        </xdr:cNvPr>
        <xdr:cNvGrpSpPr/>
      </xdr:nvGrpSpPr>
      <xdr:grpSpPr>
        <a:xfrm>
          <a:off x="200025" y="3095624"/>
          <a:ext cx="2733675" cy="923925"/>
          <a:chOff x="3190875" y="3771899"/>
          <a:chExt cx="2733675" cy="923925"/>
        </a:xfrm>
      </xdr:grpSpPr>
      <xdr:sp macro="" textlink="">
        <xdr:nvSpPr>
          <xdr:cNvPr id="27" name="Rectangle: Rounded Corners 26">
            <a:extLst>
              <a:ext uri="{FF2B5EF4-FFF2-40B4-BE49-F238E27FC236}">
                <a16:creationId xmlns:a16="http://schemas.microsoft.com/office/drawing/2014/main" id="{00000000-0008-0000-0300-00001B000000}"/>
              </a:ext>
            </a:extLst>
          </xdr:cNvPr>
          <xdr:cNvSpPr/>
        </xdr:nvSpPr>
        <xdr:spPr>
          <a:xfrm>
            <a:off x="3190875" y="3771899"/>
            <a:ext cx="2733675" cy="923925"/>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28" name="Chart 27">
            <a:extLst>
              <a:ext uri="{FF2B5EF4-FFF2-40B4-BE49-F238E27FC236}">
                <a16:creationId xmlns:a16="http://schemas.microsoft.com/office/drawing/2014/main" id="{00000000-0008-0000-0300-00001C000000}"/>
              </a:ext>
            </a:extLst>
          </xdr:cNvPr>
          <xdr:cNvGraphicFramePr>
            <a:graphicFrameLocks/>
          </xdr:cNvGraphicFramePr>
        </xdr:nvGraphicFramePr>
        <xdr:xfrm>
          <a:off x="3267075" y="3914775"/>
          <a:ext cx="2543175" cy="733425"/>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29" name="TextBox 28">
            <a:extLst>
              <a:ext uri="{FF2B5EF4-FFF2-40B4-BE49-F238E27FC236}">
                <a16:creationId xmlns:a16="http://schemas.microsoft.com/office/drawing/2014/main" id="{00000000-0008-0000-0300-00001D000000}"/>
              </a:ext>
            </a:extLst>
          </xdr:cNvPr>
          <xdr:cNvSpPr txBox="1"/>
        </xdr:nvSpPr>
        <xdr:spPr>
          <a:xfrm>
            <a:off x="3200401" y="3781424"/>
            <a:ext cx="66675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tx1">
                    <a:lumMod val="50000"/>
                    <a:lumOff val="50000"/>
                  </a:schemeClr>
                </a:solidFill>
                <a:latin typeface="Roboto" panose="02000000000000000000" pitchFamily="2" charset="0"/>
                <a:ea typeface="Roboto" panose="02000000000000000000" pitchFamily="2" charset="0"/>
                <a:cs typeface="+mn-cs"/>
              </a:rPr>
              <a:t>Steps</a:t>
            </a:r>
          </a:p>
        </xdr:txBody>
      </xdr:sp>
    </xdr:grpSp>
    <xdr:clientData/>
  </xdr:twoCellAnchor>
  <xdr:twoCellAnchor>
    <xdr:from>
      <xdr:col>10</xdr:col>
      <xdr:colOff>76200</xdr:colOff>
      <xdr:row>2</xdr:row>
      <xdr:rowOff>152400</xdr:rowOff>
    </xdr:from>
    <xdr:to>
      <xdr:col>14</xdr:col>
      <xdr:colOff>371475</xdr:colOff>
      <xdr:row>15</xdr:row>
      <xdr:rowOff>19050</xdr:rowOff>
    </xdr:to>
    <xdr:grpSp>
      <xdr:nvGrpSpPr>
        <xdr:cNvPr id="30" name="Group 29">
          <a:extLst>
            <a:ext uri="{FF2B5EF4-FFF2-40B4-BE49-F238E27FC236}">
              <a16:creationId xmlns:a16="http://schemas.microsoft.com/office/drawing/2014/main" id="{00000000-0008-0000-0300-00001E000000}"/>
            </a:ext>
          </a:extLst>
        </xdr:cNvPr>
        <xdr:cNvGrpSpPr/>
      </xdr:nvGrpSpPr>
      <xdr:grpSpPr>
        <a:xfrm>
          <a:off x="6172200" y="533400"/>
          <a:ext cx="2733675" cy="2343150"/>
          <a:chOff x="66675" y="4857750"/>
          <a:chExt cx="2733675" cy="2343150"/>
        </a:xfrm>
      </xdr:grpSpPr>
      <xdr:sp macro="" textlink="">
        <xdr:nvSpPr>
          <xdr:cNvPr id="31" name="Rectangle: Rounded Corners 30">
            <a:extLst>
              <a:ext uri="{FF2B5EF4-FFF2-40B4-BE49-F238E27FC236}">
                <a16:creationId xmlns:a16="http://schemas.microsoft.com/office/drawing/2014/main" id="{00000000-0008-0000-0300-00001F000000}"/>
              </a:ext>
            </a:extLst>
          </xdr:cNvPr>
          <xdr:cNvSpPr/>
        </xdr:nvSpPr>
        <xdr:spPr>
          <a:xfrm>
            <a:off x="66675" y="4857750"/>
            <a:ext cx="2733675" cy="2343150"/>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32" name="Chart 31">
            <a:extLst>
              <a:ext uri="{FF2B5EF4-FFF2-40B4-BE49-F238E27FC236}">
                <a16:creationId xmlns:a16="http://schemas.microsoft.com/office/drawing/2014/main" id="{00000000-0008-0000-0300-000020000000}"/>
              </a:ext>
            </a:extLst>
          </xdr:cNvPr>
          <xdr:cNvGraphicFramePr>
            <a:graphicFrameLocks/>
          </xdr:cNvGraphicFramePr>
        </xdr:nvGraphicFramePr>
        <xdr:xfrm>
          <a:off x="228600" y="5172076"/>
          <a:ext cx="2341105" cy="1952624"/>
        </xdr:xfrm>
        <a:graphic>
          <a:graphicData uri="http://schemas.openxmlformats.org/drawingml/2006/chart">
            <c:chart xmlns:c="http://schemas.openxmlformats.org/drawingml/2006/chart" xmlns:r="http://schemas.openxmlformats.org/officeDocument/2006/relationships" r:id="rId8"/>
          </a:graphicData>
        </a:graphic>
      </xdr:graphicFrame>
      <xdr:sp macro="" textlink="">
        <xdr:nvSpPr>
          <xdr:cNvPr id="33" name="TextBox 32">
            <a:extLst>
              <a:ext uri="{FF2B5EF4-FFF2-40B4-BE49-F238E27FC236}">
                <a16:creationId xmlns:a16="http://schemas.microsoft.com/office/drawing/2014/main" id="{00000000-0008-0000-0300-000021000000}"/>
              </a:ext>
            </a:extLst>
          </xdr:cNvPr>
          <xdr:cNvSpPr txBox="1"/>
        </xdr:nvSpPr>
        <xdr:spPr>
          <a:xfrm>
            <a:off x="85726" y="4876800"/>
            <a:ext cx="64008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tx1">
                    <a:lumMod val="50000"/>
                    <a:lumOff val="50000"/>
                  </a:schemeClr>
                </a:solidFill>
                <a:latin typeface="Roboto" panose="02000000000000000000" pitchFamily="2" charset="0"/>
                <a:ea typeface="Roboto" panose="02000000000000000000" pitchFamily="2" charset="0"/>
              </a:rPr>
              <a:t>Waffle</a:t>
            </a:r>
          </a:p>
        </xdr:txBody>
      </xdr:sp>
    </xdr:grpSp>
    <xdr:clientData/>
  </xdr:twoCellAnchor>
  <xdr:twoCellAnchor>
    <xdr:from>
      <xdr:col>5</xdr:col>
      <xdr:colOff>142875</xdr:colOff>
      <xdr:row>14</xdr:row>
      <xdr:rowOff>28575</xdr:rowOff>
    </xdr:from>
    <xdr:to>
      <xdr:col>9</xdr:col>
      <xdr:colOff>438150</xdr:colOff>
      <xdr:row>27</xdr:row>
      <xdr:rowOff>9525</xdr:rowOff>
    </xdr:to>
    <xdr:grpSp>
      <xdr:nvGrpSpPr>
        <xdr:cNvPr id="34" name="Group 33">
          <a:extLst>
            <a:ext uri="{FF2B5EF4-FFF2-40B4-BE49-F238E27FC236}">
              <a16:creationId xmlns:a16="http://schemas.microsoft.com/office/drawing/2014/main" id="{00000000-0008-0000-0300-000022000000}"/>
            </a:ext>
          </a:extLst>
        </xdr:cNvPr>
        <xdr:cNvGrpSpPr/>
      </xdr:nvGrpSpPr>
      <xdr:grpSpPr>
        <a:xfrm>
          <a:off x="3190875" y="2695575"/>
          <a:ext cx="2733675" cy="2457450"/>
          <a:chOff x="3219450" y="4857750"/>
          <a:chExt cx="2733675" cy="2457450"/>
        </a:xfrm>
      </xdr:grpSpPr>
      <xdr:sp macro="" textlink="">
        <xdr:nvSpPr>
          <xdr:cNvPr id="35" name="Rectangle: Rounded Corners 34">
            <a:extLst>
              <a:ext uri="{FF2B5EF4-FFF2-40B4-BE49-F238E27FC236}">
                <a16:creationId xmlns:a16="http://schemas.microsoft.com/office/drawing/2014/main" id="{00000000-0008-0000-0300-000023000000}"/>
              </a:ext>
            </a:extLst>
          </xdr:cNvPr>
          <xdr:cNvSpPr/>
        </xdr:nvSpPr>
        <xdr:spPr>
          <a:xfrm>
            <a:off x="3219450" y="4857750"/>
            <a:ext cx="2733675" cy="2457450"/>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36" name="Chart 35">
            <a:extLst>
              <a:ext uri="{FF2B5EF4-FFF2-40B4-BE49-F238E27FC236}">
                <a16:creationId xmlns:a16="http://schemas.microsoft.com/office/drawing/2014/main" id="{00000000-0008-0000-0300-000024000000}"/>
              </a:ext>
            </a:extLst>
          </xdr:cNvPr>
          <xdr:cNvGraphicFramePr>
            <a:graphicFrameLocks/>
          </xdr:cNvGraphicFramePr>
        </xdr:nvGraphicFramePr>
        <xdr:xfrm>
          <a:off x="3333750" y="5057775"/>
          <a:ext cx="2476498" cy="2209800"/>
        </xdr:xfrm>
        <a:graphic>
          <a:graphicData uri="http://schemas.openxmlformats.org/drawingml/2006/chart">
            <c:chart xmlns:c="http://schemas.openxmlformats.org/drawingml/2006/chart" xmlns:r="http://schemas.openxmlformats.org/officeDocument/2006/relationships" r:id="rId9"/>
          </a:graphicData>
        </a:graphic>
      </xdr:graphicFrame>
      <xdr:sp macro="" textlink="">
        <xdr:nvSpPr>
          <xdr:cNvPr id="37" name="TextBox 36">
            <a:extLst>
              <a:ext uri="{FF2B5EF4-FFF2-40B4-BE49-F238E27FC236}">
                <a16:creationId xmlns:a16="http://schemas.microsoft.com/office/drawing/2014/main" id="{00000000-0008-0000-0300-000025000000}"/>
              </a:ext>
            </a:extLst>
          </xdr:cNvPr>
          <xdr:cNvSpPr txBox="1"/>
        </xdr:nvSpPr>
        <xdr:spPr>
          <a:xfrm>
            <a:off x="3238501" y="4876799"/>
            <a:ext cx="914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tx1">
                    <a:lumMod val="50000"/>
                    <a:lumOff val="50000"/>
                  </a:schemeClr>
                </a:solidFill>
                <a:latin typeface="Roboto" panose="02000000000000000000" pitchFamily="2" charset="0"/>
                <a:ea typeface="Roboto" panose="02000000000000000000" pitchFamily="2" charset="0"/>
                <a:cs typeface="+mn-cs"/>
              </a:rPr>
              <a:t>Calendar</a:t>
            </a:r>
          </a:p>
        </xdr:txBody>
      </xdr:sp>
    </xdr:grpSp>
    <xdr:clientData/>
  </xdr:twoCellAnchor>
  <xdr:twoCellAnchor editAs="oneCell">
    <xdr:from>
      <xdr:col>12</xdr:col>
      <xdr:colOff>171449</xdr:colOff>
      <xdr:row>27</xdr:row>
      <xdr:rowOff>95251</xdr:rowOff>
    </xdr:from>
    <xdr:to>
      <xdr:col>14</xdr:col>
      <xdr:colOff>361710</xdr:colOff>
      <xdr:row>29</xdr:row>
      <xdr:rowOff>50839</xdr:rowOff>
    </xdr:to>
    <xdr:pic>
      <xdr:nvPicPr>
        <xdr:cNvPr id="38" name="Picture 37">
          <a:extLst>
            <a:ext uri="{FF2B5EF4-FFF2-40B4-BE49-F238E27FC236}">
              <a16:creationId xmlns:a16="http://schemas.microsoft.com/office/drawing/2014/main" id="{00000000-0008-0000-0300-000026000000}"/>
            </a:ext>
          </a:extLst>
        </xdr:cNvPr>
        <xdr:cNvPicPr>
          <a:picLocks noChangeAspect="1"/>
        </xdr:cNvPicPr>
      </xdr:nvPicPr>
      <xdr:blipFill>
        <a:blip xmlns:r="http://schemas.openxmlformats.org/officeDocument/2006/relationships" r:embed="rId10">
          <a:duotone>
            <a:prstClr val="black"/>
            <a:schemeClr val="tx2">
              <a:tint val="45000"/>
              <a:satMod val="400000"/>
            </a:schemeClr>
          </a:duotone>
          <a:extLst>
            <a:ext uri="{28A0092B-C50C-407E-A947-70E740481C1C}">
              <a14:useLocalDpi xmlns:a14="http://schemas.microsoft.com/office/drawing/2010/main" val="0"/>
            </a:ext>
          </a:extLst>
        </a:blip>
        <a:stretch>
          <a:fillRect/>
        </a:stretch>
      </xdr:blipFill>
      <xdr:spPr>
        <a:xfrm>
          <a:off x="7486649" y="5238751"/>
          <a:ext cx="1409461" cy="336588"/>
        </a:xfrm>
        <a:prstGeom prst="rect">
          <a:avLst/>
        </a:prstGeom>
      </xdr:spPr>
    </xdr:pic>
    <xdr:clientData/>
  </xdr:twoCellAnchor>
</xdr:wsDr>
</file>

<file path=xl/drawings/drawing5.xml><?xml version="1.0" encoding="utf-8"?>
<c:userShapes xmlns:c="http://schemas.openxmlformats.org/drawingml/2006/chart">
  <cdr:relSizeAnchor xmlns:cdr="http://schemas.openxmlformats.org/drawingml/2006/chartDrawing">
    <cdr:from>
      <cdr:x>0.33078</cdr:x>
      <cdr:y>0.36979</cdr:y>
    </cdr:from>
    <cdr:to>
      <cdr:x>0.66567</cdr:x>
      <cdr:y>0.60243</cdr:y>
    </cdr:to>
    <cdr:sp macro="" textlink="Donut!$L$2">
      <cdr:nvSpPr>
        <cdr:cNvPr id="2" name="TextBox 1">
          <a:extLst xmlns:a="http://schemas.openxmlformats.org/drawingml/2006/main">
            <a:ext uri="{FF2B5EF4-FFF2-40B4-BE49-F238E27FC236}">
              <a16:creationId xmlns:a16="http://schemas.microsoft.com/office/drawing/2014/main" id="{FDC4D8F2-7923-5C50-93DE-684D58B2A24B}"/>
            </a:ext>
          </a:extLst>
        </cdr:cNvPr>
        <cdr:cNvSpPr txBox="1"/>
      </cdr:nvSpPr>
      <cdr:spPr>
        <a:xfrm xmlns:a="http://schemas.openxmlformats.org/drawingml/2006/main">
          <a:off x="1055488" y="1014402"/>
          <a:ext cx="1068587" cy="638178"/>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fld id="{176E361E-A7F7-41FC-87A5-05C1680CEE71}" type="TxLink">
            <a:rPr lang="en-US" sz="2000" b="0" i="0" u="none" strike="noStrike">
              <a:solidFill>
                <a:srgbClr val="00B0F0"/>
              </a:solidFill>
              <a:latin typeface="Roboto Medium" panose="02000000000000000000" pitchFamily="2" charset="0"/>
              <a:ea typeface="Roboto Medium" panose="02000000000000000000" pitchFamily="2" charset="0"/>
              <a:cs typeface="Calibri"/>
            </a:rPr>
            <a:pPr algn="ctr"/>
            <a:t>85%</a:t>
          </a:fld>
          <a:endParaRPr lang="en-US" sz="2000" b="1">
            <a:solidFill>
              <a:srgbClr val="00B0F0"/>
            </a:solidFill>
            <a:latin typeface="Roboto Medium" panose="02000000000000000000" pitchFamily="2" charset="0"/>
            <a:ea typeface="Roboto Medium" panose="02000000000000000000" pitchFamily="2"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5</xdr:col>
      <xdr:colOff>438150</xdr:colOff>
      <xdr:row>17</xdr:row>
      <xdr:rowOff>133350</xdr:rowOff>
    </xdr:from>
    <xdr:to>
      <xdr:col>10</xdr:col>
      <xdr:colOff>495300</xdr:colOff>
      <xdr:row>32</xdr:row>
      <xdr:rowOff>133350</xdr:rowOff>
    </xdr:to>
    <xdr:sp macro="" textlink="">
      <xdr:nvSpPr>
        <xdr:cNvPr id="16" name="Rectangle: Rounded Corners 15">
          <a:extLst>
            <a:ext uri="{FF2B5EF4-FFF2-40B4-BE49-F238E27FC236}">
              <a16:creationId xmlns:a16="http://schemas.microsoft.com/office/drawing/2014/main" id="{00000000-0008-0000-0400-000010000000}"/>
            </a:ext>
          </a:extLst>
        </xdr:cNvPr>
        <xdr:cNvSpPr/>
      </xdr:nvSpPr>
      <xdr:spPr>
        <a:xfrm>
          <a:off x="3486150" y="3371850"/>
          <a:ext cx="3105150" cy="2857500"/>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152400</xdr:colOff>
      <xdr:row>17</xdr:row>
      <xdr:rowOff>133350</xdr:rowOff>
    </xdr:from>
    <xdr:to>
      <xdr:col>5</xdr:col>
      <xdr:colOff>209550</xdr:colOff>
      <xdr:row>32</xdr:row>
      <xdr:rowOff>133350</xdr:rowOff>
    </xdr:to>
    <xdr:sp macro="" textlink="">
      <xdr:nvSpPr>
        <xdr:cNvPr id="14" name="Rectangle: Rounded Corners 13">
          <a:extLst>
            <a:ext uri="{FF2B5EF4-FFF2-40B4-BE49-F238E27FC236}">
              <a16:creationId xmlns:a16="http://schemas.microsoft.com/office/drawing/2014/main" id="{00000000-0008-0000-0400-00000E000000}"/>
            </a:ext>
          </a:extLst>
        </xdr:cNvPr>
        <xdr:cNvSpPr/>
      </xdr:nvSpPr>
      <xdr:spPr>
        <a:xfrm>
          <a:off x="152400" y="3371850"/>
          <a:ext cx="3105150" cy="2857500"/>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419100</xdr:colOff>
      <xdr:row>1</xdr:row>
      <xdr:rowOff>95250</xdr:rowOff>
    </xdr:from>
    <xdr:to>
      <xdr:col>10</xdr:col>
      <xdr:colOff>476250</xdr:colOff>
      <xdr:row>16</xdr:row>
      <xdr:rowOff>95250</xdr:rowOff>
    </xdr:to>
    <xdr:sp macro="" textlink="">
      <xdr:nvSpPr>
        <xdr:cNvPr id="12" name="Rectangle: Rounded Corners 11">
          <a:extLst>
            <a:ext uri="{FF2B5EF4-FFF2-40B4-BE49-F238E27FC236}">
              <a16:creationId xmlns:a16="http://schemas.microsoft.com/office/drawing/2014/main" id="{00000000-0008-0000-0400-00000C000000}"/>
            </a:ext>
          </a:extLst>
        </xdr:cNvPr>
        <xdr:cNvSpPr/>
      </xdr:nvSpPr>
      <xdr:spPr>
        <a:xfrm>
          <a:off x="3467100" y="285750"/>
          <a:ext cx="3105150" cy="2857500"/>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152400</xdr:colOff>
      <xdr:row>1</xdr:row>
      <xdr:rowOff>95250</xdr:rowOff>
    </xdr:from>
    <xdr:to>
      <xdr:col>5</xdr:col>
      <xdr:colOff>209550</xdr:colOff>
      <xdr:row>16</xdr:row>
      <xdr:rowOff>95250</xdr:rowOff>
    </xdr:to>
    <xdr:sp macro="" textlink="">
      <xdr:nvSpPr>
        <xdr:cNvPr id="4" name="Rectangle: Rounded Corners 3">
          <a:extLst>
            <a:ext uri="{FF2B5EF4-FFF2-40B4-BE49-F238E27FC236}">
              <a16:creationId xmlns:a16="http://schemas.microsoft.com/office/drawing/2014/main" id="{00000000-0008-0000-0400-000004000000}"/>
            </a:ext>
          </a:extLst>
        </xdr:cNvPr>
        <xdr:cNvSpPr/>
      </xdr:nvSpPr>
      <xdr:spPr>
        <a:xfrm>
          <a:off x="152400" y="285750"/>
          <a:ext cx="3105150" cy="2857500"/>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247650</xdr:colOff>
      <xdr:row>1</xdr:row>
      <xdr:rowOff>152400</xdr:rowOff>
    </xdr:from>
    <xdr:to>
      <xdr:col>5</xdr:col>
      <xdr:colOff>123823</xdr:colOff>
      <xdr:row>16</xdr:row>
      <xdr:rowOff>28576</xdr:rowOff>
    </xdr:to>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485775</xdr:colOff>
      <xdr:row>18</xdr:row>
      <xdr:rowOff>19050</xdr:rowOff>
    </xdr:from>
    <xdr:to>
      <xdr:col>10</xdr:col>
      <xdr:colOff>361948</xdr:colOff>
      <xdr:row>32</xdr:row>
      <xdr:rowOff>85726</xdr:rowOff>
    </xdr:to>
    <xdr:graphicFrame macro="">
      <xdr:nvGraphicFramePr>
        <xdr:cNvPr id="5" name="Chart 4">
          <a:extLst>
            <a:ext uri="{FF2B5EF4-FFF2-40B4-BE49-F238E27FC236}">
              <a16:creationId xmlns:a16="http://schemas.microsoft.com/office/drawing/2014/main" id="{00000000-0008-0000-04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485775</xdr:colOff>
      <xdr:row>1</xdr:row>
      <xdr:rowOff>161925</xdr:rowOff>
    </xdr:from>
    <xdr:to>
      <xdr:col>10</xdr:col>
      <xdr:colOff>361948</xdr:colOff>
      <xdr:row>16</xdr:row>
      <xdr:rowOff>38101</xdr:rowOff>
    </xdr:to>
    <xdr:graphicFrame macro="">
      <xdr:nvGraphicFramePr>
        <xdr:cNvPr id="7" name="Chart 6">
          <a:extLst>
            <a:ext uri="{FF2B5EF4-FFF2-40B4-BE49-F238E27FC236}">
              <a16:creationId xmlns:a16="http://schemas.microsoft.com/office/drawing/2014/main" id="{00000000-0008-0000-04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247650</xdr:colOff>
      <xdr:row>18</xdr:row>
      <xdr:rowOff>9525</xdr:rowOff>
    </xdr:from>
    <xdr:to>
      <xdr:col>5</xdr:col>
      <xdr:colOff>123823</xdr:colOff>
      <xdr:row>32</xdr:row>
      <xdr:rowOff>76201</xdr:rowOff>
    </xdr:to>
    <xdr:graphicFrame macro="">
      <xdr:nvGraphicFramePr>
        <xdr:cNvPr id="3" name="Chart 2">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161925</xdr:colOff>
      <xdr:row>1</xdr:row>
      <xdr:rowOff>114300</xdr:rowOff>
    </xdr:from>
    <xdr:to>
      <xdr:col>1</xdr:col>
      <xdr:colOff>371475</xdr:colOff>
      <xdr:row>3</xdr:row>
      <xdr:rowOff>0</xdr:rowOff>
    </xdr:to>
    <xdr:sp macro="" textlink="">
      <xdr:nvSpPr>
        <xdr:cNvPr id="6" name="TextBox 11">
          <a:extLst>
            <a:ext uri="{FF2B5EF4-FFF2-40B4-BE49-F238E27FC236}">
              <a16:creationId xmlns:a16="http://schemas.microsoft.com/office/drawing/2014/main" id="{00000000-0008-0000-0400-000006000000}"/>
            </a:ext>
          </a:extLst>
        </xdr:cNvPr>
        <xdr:cNvSpPr txBox="1"/>
      </xdr:nvSpPr>
      <xdr:spPr>
        <a:xfrm>
          <a:off x="161925" y="304800"/>
          <a:ext cx="819150" cy="266700"/>
        </a:xfrm>
        <a:prstGeom prst="roundRect">
          <a:avLst>
            <a:gd name="adj" fmla="val 22223"/>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marL="0" indent="0" algn="l"/>
          <a:r>
            <a:rPr lang="en-US" sz="1200" b="1">
              <a:solidFill>
                <a:schemeClr val="tx1">
                  <a:lumMod val="65000"/>
                  <a:lumOff val="35000"/>
                </a:schemeClr>
              </a:solidFill>
              <a:latin typeface="Roboto" panose="02000000000000000000" pitchFamily="2" charset="0"/>
              <a:ea typeface="Roboto" panose="02000000000000000000" pitchFamily="2" charset="0"/>
              <a:cs typeface="+mn-cs"/>
            </a:rPr>
            <a:t>Original</a:t>
          </a:r>
        </a:p>
      </xdr:txBody>
    </xdr:sp>
    <xdr:clientData/>
  </xdr:twoCellAnchor>
  <xdr:twoCellAnchor>
    <xdr:from>
      <xdr:col>5</xdr:col>
      <xdr:colOff>438150</xdr:colOff>
      <xdr:row>1</xdr:row>
      <xdr:rowOff>114300</xdr:rowOff>
    </xdr:from>
    <xdr:to>
      <xdr:col>7</xdr:col>
      <xdr:colOff>266700</xdr:colOff>
      <xdr:row>3</xdr:row>
      <xdr:rowOff>0</xdr:rowOff>
    </xdr:to>
    <xdr:sp macro="" textlink="">
      <xdr:nvSpPr>
        <xdr:cNvPr id="13" name="TextBox 11">
          <a:extLst>
            <a:ext uri="{FF2B5EF4-FFF2-40B4-BE49-F238E27FC236}">
              <a16:creationId xmlns:a16="http://schemas.microsoft.com/office/drawing/2014/main" id="{00000000-0008-0000-0400-00000D000000}"/>
            </a:ext>
          </a:extLst>
        </xdr:cNvPr>
        <xdr:cNvSpPr txBox="1"/>
      </xdr:nvSpPr>
      <xdr:spPr>
        <a:xfrm>
          <a:off x="3486150" y="304800"/>
          <a:ext cx="1047750" cy="266700"/>
        </a:xfrm>
        <a:prstGeom prst="roundRect">
          <a:avLst>
            <a:gd name="adj" fmla="val 22223"/>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marL="0" indent="0" algn="l"/>
          <a:r>
            <a:rPr lang="en-US" sz="1200" b="1">
              <a:solidFill>
                <a:schemeClr val="tx1">
                  <a:lumMod val="65000"/>
                  <a:lumOff val="35000"/>
                </a:schemeClr>
              </a:solidFill>
              <a:latin typeface="Roboto" panose="02000000000000000000" pitchFamily="2" charset="0"/>
              <a:ea typeface="Roboto" panose="02000000000000000000" pitchFamily="2" charset="0"/>
              <a:cs typeface="+mn-cs"/>
            </a:rPr>
            <a:t>Month</a:t>
          </a:r>
          <a:r>
            <a:rPr lang="en-US" sz="1200" b="1" baseline="0">
              <a:solidFill>
                <a:schemeClr val="tx1">
                  <a:lumMod val="65000"/>
                  <a:lumOff val="35000"/>
                </a:schemeClr>
              </a:solidFill>
              <a:latin typeface="Roboto" panose="02000000000000000000" pitchFamily="2" charset="0"/>
              <a:ea typeface="Roboto" panose="02000000000000000000" pitchFamily="2" charset="0"/>
              <a:cs typeface="+mn-cs"/>
            </a:rPr>
            <a:t> Only</a:t>
          </a:r>
          <a:endParaRPr lang="en-US" sz="1200" b="1">
            <a:solidFill>
              <a:schemeClr val="tx1">
                <a:lumMod val="65000"/>
                <a:lumOff val="35000"/>
              </a:schemeClr>
            </a:solidFill>
            <a:latin typeface="Roboto" panose="02000000000000000000" pitchFamily="2" charset="0"/>
            <a:ea typeface="Roboto" panose="02000000000000000000" pitchFamily="2" charset="0"/>
            <a:cs typeface="+mn-cs"/>
          </a:endParaRPr>
        </a:p>
      </xdr:txBody>
    </xdr:sp>
    <xdr:clientData/>
  </xdr:twoCellAnchor>
  <xdr:twoCellAnchor>
    <xdr:from>
      <xdr:col>0</xdr:col>
      <xdr:colOff>161924</xdr:colOff>
      <xdr:row>17</xdr:row>
      <xdr:rowOff>161925</xdr:rowOff>
    </xdr:from>
    <xdr:to>
      <xdr:col>2</xdr:col>
      <xdr:colOff>76199</xdr:colOff>
      <xdr:row>19</xdr:row>
      <xdr:rowOff>47625</xdr:rowOff>
    </xdr:to>
    <xdr:sp macro="" textlink="">
      <xdr:nvSpPr>
        <xdr:cNvPr id="15" name="TextBox 11">
          <a:extLst>
            <a:ext uri="{FF2B5EF4-FFF2-40B4-BE49-F238E27FC236}">
              <a16:creationId xmlns:a16="http://schemas.microsoft.com/office/drawing/2014/main" id="{00000000-0008-0000-0400-00000F000000}"/>
            </a:ext>
          </a:extLst>
        </xdr:cNvPr>
        <xdr:cNvSpPr txBox="1"/>
      </xdr:nvSpPr>
      <xdr:spPr>
        <a:xfrm>
          <a:off x="161924" y="3400425"/>
          <a:ext cx="1133475" cy="266700"/>
        </a:xfrm>
        <a:prstGeom prst="roundRect">
          <a:avLst>
            <a:gd name="adj" fmla="val 22223"/>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marL="0" indent="0" algn="l"/>
          <a:r>
            <a:rPr lang="en-US" sz="1200" b="1">
              <a:solidFill>
                <a:schemeClr val="tx1">
                  <a:lumMod val="65000"/>
                  <a:lumOff val="35000"/>
                </a:schemeClr>
              </a:solidFill>
              <a:latin typeface="Roboto" panose="02000000000000000000" pitchFamily="2" charset="0"/>
              <a:ea typeface="Roboto" panose="02000000000000000000" pitchFamily="2" charset="0"/>
              <a:cs typeface="+mn-cs"/>
            </a:rPr>
            <a:t>Full Calendar</a:t>
          </a:r>
        </a:p>
      </xdr:txBody>
    </xdr:sp>
    <xdr:clientData/>
  </xdr:twoCellAnchor>
  <xdr:twoCellAnchor>
    <xdr:from>
      <xdr:col>5</xdr:col>
      <xdr:colOff>447674</xdr:colOff>
      <xdr:row>17</xdr:row>
      <xdr:rowOff>161925</xdr:rowOff>
    </xdr:from>
    <xdr:to>
      <xdr:col>7</xdr:col>
      <xdr:colOff>476250</xdr:colOff>
      <xdr:row>19</xdr:row>
      <xdr:rowOff>47625</xdr:rowOff>
    </xdr:to>
    <xdr:sp macro="" textlink="">
      <xdr:nvSpPr>
        <xdr:cNvPr id="17" name="TextBox 11">
          <a:extLst>
            <a:ext uri="{FF2B5EF4-FFF2-40B4-BE49-F238E27FC236}">
              <a16:creationId xmlns:a16="http://schemas.microsoft.com/office/drawing/2014/main" id="{00000000-0008-0000-0400-000011000000}"/>
            </a:ext>
          </a:extLst>
        </xdr:cNvPr>
        <xdr:cNvSpPr txBox="1"/>
      </xdr:nvSpPr>
      <xdr:spPr>
        <a:xfrm>
          <a:off x="3495674" y="3400425"/>
          <a:ext cx="1247776" cy="266700"/>
        </a:xfrm>
        <a:prstGeom prst="roundRect">
          <a:avLst>
            <a:gd name="adj" fmla="val 22223"/>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marL="0" indent="0" algn="l"/>
          <a:r>
            <a:rPr lang="en-US" sz="1200" b="1">
              <a:solidFill>
                <a:schemeClr val="tx1">
                  <a:lumMod val="65000"/>
                  <a:lumOff val="35000"/>
                </a:schemeClr>
              </a:solidFill>
              <a:latin typeface="Roboto" panose="02000000000000000000" pitchFamily="2" charset="0"/>
              <a:ea typeface="Roboto" panose="02000000000000000000" pitchFamily="2" charset="0"/>
              <a:cs typeface="+mn-cs"/>
            </a:rPr>
            <a:t>Weekly Goals</a:t>
          </a:r>
        </a:p>
      </xdr:txBody>
    </xdr:sp>
    <xdr:clientData/>
  </xdr:twoCellAnchor>
  <mc:AlternateContent xmlns:mc="http://schemas.openxmlformats.org/markup-compatibility/2006">
    <mc:Choice xmlns:a14="http://schemas.microsoft.com/office/drawing/2010/main" Requires="a14">
      <xdr:twoCellAnchor>
        <xdr:from>
          <xdr:col>3</xdr:col>
          <xdr:colOff>447675</xdr:colOff>
          <xdr:row>2</xdr:row>
          <xdr:rowOff>47625</xdr:rowOff>
        </xdr:from>
        <xdr:to>
          <xdr:col>3</xdr:col>
          <xdr:colOff>581025</xdr:colOff>
          <xdr:row>3</xdr:row>
          <xdr:rowOff>57150</xdr:rowOff>
        </xdr:to>
        <xdr:sp macro="" textlink="">
          <xdr:nvSpPr>
            <xdr:cNvPr id="4097" name="Spinner 1" hidden="1">
              <a:extLst>
                <a:ext uri="{63B3BB69-23CF-44E3-9099-C40C66FF867C}">
                  <a14:compatExt spid="_x0000_s4097"/>
                </a:ext>
                <a:ext uri="{FF2B5EF4-FFF2-40B4-BE49-F238E27FC236}">
                  <a16:creationId xmlns:a16="http://schemas.microsoft.com/office/drawing/2014/main" id="{00000000-0008-0000-0400-00000110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0</xdr:col>
      <xdr:colOff>104775</xdr:colOff>
      <xdr:row>2</xdr:row>
      <xdr:rowOff>9524</xdr:rowOff>
    </xdr:from>
    <xdr:to>
      <xdr:col>5</xdr:col>
      <xdr:colOff>371475</xdr:colOff>
      <xdr:row>16</xdr:row>
      <xdr:rowOff>114299</xdr:rowOff>
    </xdr:to>
    <xdr:graphicFrame macro="">
      <xdr:nvGraphicFramePr>
        <xdr:cNvPr id="3" name="Chart 2">
          <a:extLst>
            <a:ext uri="{FF2B5EF4-FFF2-40B4-BE49-F238E27FC236}">
              <a16:creationId xmlns:a16="http://schemas.microsoft.com/office/drawing/2014/main" id="{15DCAE48-AE29-2E85-6692-C95C76C8C73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142877</xdr:colOff>
      <xdr:row>1</xdr:row>
      <xdr:rowOff>123825</xdr:rowOff>
    </xdr:from>
    <xdr:to>
      <xdr:col>5</xdr:col>
      <xdr:colOff>447675</xdr:colOff>
      <xdr:row>16</xdr:row>
      <xdr:rowOff>1</xdr:rowOff>
    </xdr:to>
    <xdr:graphicFrame macro="">
      <xdr:nvGraphicFramePr>
        <xdr:cNvPr id="2" name="Chart 1">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xdr:from>
          <xdr:col>4</xdr:col>
          <xdr:colOff>190500</xdr:colOff>
          <xdr:row>2</xdr:row>
          <xdr:rowOff>9524</xdr:rowOff>
        </xdr:from>
        <xdr:to>
          <xdr:col>4</xdr:col>
          <xdr:colOff>333375</xdr:colOff>
          <xdr:row>3</xdr:row>
          <xdr:rowOff>57149</xdr:rowOff>
        </xdr:to>
        <xdr:sp macro="" textlink="">
          <xdr:nvSpPr>
            <xdr:cNvPr id="16385" name="Spinner 1" hidden="1">
              <a:extLst>
                <a:ext uri="{63B3BB69-23CF-44E3-9099-C40C66FF867C}">
                  <a14:compatExt spid="_x0000_s16385"/>
                </a:ext>
                <a:ext uri="{FF2B5EF4-FFF2-40B4-BE49-F238E27FC236}">
                  <a16:creationId xmlns:a16="http://schemas.microsoft.com/office/drawing/2014/main" id="{00000000-0008-0000-0600-00000140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xdr:twoCellAnchor>
    <xdr:from>
      <xdr:col>0</xdr:col>
      <xdr:colOff>142877</xdr:colOff>
      <xdr:row>1</xdr:row>
      <xdr:rowOff>123825</xdr:rowOff>
    </xdr:from>
    <xdr:to>
      <xdr:col>5</xdr:col>
      <xdr:colOff>447675</xdr:colOff>
      <xdr:row>16</xdr:row>
      <xdr:rowOff>1</xdr:rowOff>
    </xdr:to>
    <xdr:graphicFrame macro="">
      <xdr:nvGraphicFramePr>
        <xdr:cNvPr id="2" name="Chart 1">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xdr:from>
          <xdr:col>4</xdr:col>
          <xdr:colOff>161925</xdr:colOff>
          <xdr:row>1</xdr:row>
          <xdr:rowOff>171450</xdr:rowOff>
        </xdr:from>
        <xdr:to>
          <xdr:col>4</xdr:col>
          <xdr:colOff>333375</xdr:colOff>
          <xdr:row>3</xdr:row>
          <xdr:rowOff>76200</xdr:rowOff>
        </xdr:to>
        <xdr:sp macro="" textlink="">
          <xdr:nvSpPr>
            <xdr:cNvPr id="35841" name="Spinner 1" hidden="1">
              <a:extLst>
                <a:ext uri="{63B3BB69-23CF-44E3-9099-C40C66FF867C}">
                  <a14:compatExt spid="_x0000_s35841"/>
                </a:ext>
                <a:ext uri="{FF2B5EF4-FFF2-40B4-BE49-F238E27FC236}">
                  <a16:creationId xmlns:a16="http://schemas.microsoft.com/office/drawing/2014/main" id="{00000000-0008-0000-0700-0000018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xdr:twoCellAnchor>
    <xdr:from>
      <xdr:col>0</xdr:col>
      <xdr:colOff>142877</xdr:colOff>
      <xdr:row>1</xdr:row>
      <xdr:rowOff>123825</xdr:rowOff>
    </xdr:from>
    <xdr:to>
      <xdr:col>5</xdr:col>
      <xdr:colOff>447675</xdr:colOff>
      <xdr:row>16</xdr:row>
      <xdr:rowOff>1</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xdr:from>
          <xdr:col>4</xdr:col>
          <xdr:colOff>161925</xdr:colOff>
          <xdr:row>1</xdr:row>
          <xdr:rowOff>171450</xdr:rowOff>
        </xdr:from>
        <xdr:to>
          <xdr:col>4</xdr:col>
          <xdr:colOff>333375</xdr:colOff>
          <xdr:row>3</xdr:row>
          <xdr:rowOff>76200</xdr:rowOff>
        </xdr:to>
        <xdr:sp macro="" textlink="">
          <xdr:nvSpPr>
            <xdr:cNvPr id="47105" name="Spinner 1" hidden="1">
              <a:extLst>
                <a:ext uri="{63B3BB69-23CF-44E3-9099-C40C66FF867C}">
                  <a14:compatExt spid="_x0000_s47105"/>
                </a:ext>
                <a:ext uri="{FF2B5EF4-FFF2-40B4-BE49-F238E27FC236}">
                  <a16:creationId xmlns:a16="http://schemas.microsoft.com/office/drawing/2014/main" id="{00000000-0008-0000-0800-000001B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xdr:twoCellAnchor>
    <xdr:from>
      <xdr:col>0</xdr:col>
      <xdr:colOff>142877</xdr:colOff>
      <xdr:row>1</xdr:row>
      <xdr:rowOff>123825</xdr:rowOff>
    </xdr:from>
    <xdr:to>
      <xdr:col>5</xdr:col>
      <xdr:colOff>447675</xdr:colOff>
      <xdr:row>16</xdr:row>
      <xdr:rowOff>1</xdr:rowOff>
    </xdr:to>
    <xdr:graphicFrame macro="">
      <xdr:nvGraphicFramePr>
        <xdr:cNvPr id="2" name="Chart 1">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xdr:from>
          <xdr:col>4</xdr:col>
          <xdr:colOff>161925</xdr:colOff>
          <xdr:row>1</xdr:row>
          <xdr:rowOff>171450</xdr:rowOff>
        </xdr:from>
        <xdr:to>
          <xdr:col>4</xdr:col>
          <xdr:colOff>333375</xdr:colOff>
          <xdr:row>3</xdr:row>
          <xdr:rowOff>76200</xdr:rowOff>
        </xdr:to>
        <xdr:sp macro="" textlink="">
          <xdr:nvSpPr>
            <xdr:cNvPr id="37889" name="Spinner 1" hidden="1">
              <a:extLst>
                <a:ext uri="{63B3BB69-23CF-44E3-9099-C40C66FF867C}">
                  <a14:compatExt spid="_x0000_s37889"/>
                </a:ext>
                <a:ext uri="{FF2B5EF4-FFF2-40B4-BE49-F238E27FC236}">
                  <a16:creationId xmlns:a16="http://schemas.microsoft.com/office/drawing/2014/main" id="{00000000-0008-0000-0900-0000019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xdr:twoCellAnchor>
    <xdr:from>
      <xdr:col>1</xdr:col>
      <xdr:colOff>85725</xdr:colOff>
      <xdr:row>1</xdr:row>
      <xdr:rowOff>80962</xdr:rowOff>
    </xdr:from>
    <xdr:to>
      <xdr:col>8</xdr:col>
      <xdr:colOff>390525</xdr:colOff>
      <xdr:row>15</xdr:row>
      <xdr:rowOff>157162</xdr:rowOff>
    </xdr:to>
    <xdr:graphicFrame macro="">
      <xdr:nvGraphicFramePr>
        <xdr:cNvPr id="2" name="Chart 1">
          <a:extLst>
            <a:ext uri="{FF2B5EF4-FFF2-40B4-BE49-F238E27FC236}">
              <a16:creationId xmlns:a16="http://schemas.microsoft.com/office/drawing/2014/main" id="{00000000-0008-0000-0A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c:userShapes xmlns:c="http://schemas.openxmlformats.org/drawingml/2006/chart">
  <cdr:relSizeAnchor xmlns:cdr="http://schemas.openxmlformats.org/drawingml/2006/chartDrawing">
    <cdr:from>
      <cdr:x>0.3875</cdr:x>
      <cdr:y>0.37326</cdr:y>
    </cdr:from>
    <cdr:to>
      <cdr:x>0.61875</cdr:x>
      <cdr:y>0.6059</cdr:y>
    </cdr:to>
    <cdr:sp macro="" textlink="Donut!$L$2">
      <cdr:nvSpPr>
        <cdr:cNvPr id="2" name="TextBox 1">
          <a:extLst xmlns:a="http://schemas.openxmlformats.org/drawingml/2006/main">
            <a:ext uri="{FF2B5EF4-FFF2-40B4-BE49-F238E27FC236}">
              <a16:creationId xmlns:a16="http://schemas.microsoft.com/office/drawing/2014/main" id="{FDC4D8F2-7923-5C50-93DE-684D58B2A24B}"/>
            </a:ext>
          </a:extLst>
        </cdr:cNvPr>
        <cdr:cNvSpPr txBox="1"/>
      </cdr:nvSpPr>
      <cdr:spPr>
        <a:xfrm xmlns:a="http://schemas.openxmlformats.org/drawingml/2006/main">
          <a:off x="1771650" y="1023938"/>
          <a:ext cx="1057275" cy="63817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fld id="{176E361E-A7F7-41FC-87A5-05C1680CEE71}" type="TxLink">
            <a:rPr lang="en-US" sz="2800" b="0" i="0" u="none" strike="noStrike">
              <a:solidFill>
                <a:srgbClr val="00B0F0"/>
              </a:solidFill>
              <a:latin typeface="Oswald Medium" pitchFamily="2" charset="0"/>
              <a:ea typeface="Calibri"/>
              <a:cs typeface="Calibri"/>
            </a:rPr>
            <a:pPr algn="ctr"/>
            <a:t>85%</a:t>
          </a:fld>
          <a:endParaRPr lang="en-US" sz="2800" b="1">
            <a:solidFill>
              <a:srgbClr val="00B0F0"/>
            </a:solidFill>
            <a:latin typeface="Oswald Medium" pitchFamily="2" charset="0"/>
          </a:endParaRPr>
        </a:p>
      </cdr:txBody>
    </cdr:sp>
  </cdr:relSizeAnchor>
</c:userShapes>
</file>

<file path=xl/drawings/drawing14.xml><?xml version="1.0" encoding="utf-8"?>
<xdr:wsDr xmlns:xdr="http://schemas.openxmlformats.org/drawingml/2006/spreadsheetDrawing" xmlns:a="http://schemas.openxmlformats.org/drawingml/2006/main">
  <xdr:twoCellAnchor>
    <xdr:from>
      <xdr:col>1</xdr:col>
      <xdr:colOff>76200</xdr:colOff>
      <xdr:row>1</xdr:row>
      <xdr:rowOff>76200</xdr:rowOff>
    </xdr:from>
    <xdr:to>
      <xdr:col>8</xdr:col>
      <xdr:colOff>552450</xdr:colOff>
      <xdr:row>4</xdr:row>
      <xdr:rowOff>161924</xdr:rowOff>
    </xdr:to>
    <xdr:graphicFrame macro="">
      <xdr:nvGraphicFramePr>
        <xdr:cNvPr id="2" name="Chart 1">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1</xdr:col>
      <xdr:colOff>104776</xdr:colOff>
      <xdr:row>1</xdr:row>
      <xdr:rowOff>85725</xdr:rowOff>
    </xdr:from>
    <xdr:to>
      <xdr:col>7</xdr:col>
      <xdr:colOff>104775</xdr:colOff>
      <xdr:row>5</xdr:row>
      <xdr:rowOff>57150</xdr:rowOff>
    </xdr:to>
    <xdr:graphicFrame macro="">
      <xdr:nvGraphicFramePr>
        <xdr:cNvPr id="3" name="Chart 2">
          <a:extLst>
            <a:ext uri="{FF2B5EF4-FFF2-40B4-BE49-F238E27FC236}">
              <a16:creationId xmlns:a16="http://schemas.microsoft.com/office/drawing/2014/main" id="{00000000-0008-0000-0C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1</xdr:col>
      <xdr:colOff>57149</xdr:colOff>
      <xdr:row>1</xdr:row>
      <xdr:rowOff>85725</xdr:rowOff>
    </xdr:from>
    <xdr:to>
      <xdr:col>7</xdr:col>
      <xdr:colOff>352424</xdr:colOff>
      <xdr:row>5</xdr:row>
      <xdr:rowOff>133350</xdr:rowOff>
    </xdr:to>
    <xdr:graphicFrame macro="">
      <xdr:nvGraphicFramePr>
        <xdr:cNvPr id="5" name="Chart 4">
          <a:extLst>
            <a:ext uri="{FF2B5EF4-FFF2-40B4-BE49-F238E27FC236}">
              <a16:creationId xmlns:a16="http://schemas.microsoft.com/office/drawing/2014/main" id="{00000000-0008-0000-0D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1</xdr:col>
      <xdr:colOff>76199</xdr:colOff>
      <xdr:row>1</xdr:row>
      <xdr:rowOff>104775</xdr:rowOff>
    </xdr:from>
    <xdr:to>
      <xdr:col>5</xdr:col>
      <xdr:colOff>523874</xdr:colOff>
      <xdr:row>5</xdr:row>
      <xdr:rowOff>110845</xdr:rowOff>
    </xdr:to>
    <xdr:graphicFrame macro="">
      <xdr:nvGraphicFramePr>
        <xdr:cNvPr id="5" name="Chart 4">
          <a:extLst>
            <a:ext uri="{FF2B5EF4-FFF2-40B4-BE49-F238E27FC236}">
              <a16:creationId xmlns:a16="http://schemas.microsoft.com/office/drawing/2014/main" id="{00000000-0008-0000-0E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285750</xdr:colOff>
          <xdr:row>1</xdr:row>
          <xdr:rowOff>104775</xdr:rowOff>
        </xdr:from>
        <xdr:to>
          <xdr:col>4</xdr:col>
          <xdr:colOff>457200</xdr:colOff>
          <xdr:row>3</xdr:row>
          <xdr:rowOff>9525</xdr:rowOff>
        </xdr:to>
        <xdr:sp macro="" textlink="">
          <xdr:nvSpPr>
            <xdr:cNvPr id="9224" name="Spinner 8" hidden="1">
              <a:extLst>
                <a:ext uri="{63B3BB69-23CF-44E3-9099-C40C66FF867C}">
                  <a14:compatExt spid="_x0000_s9224"/>
                </a:ext>
                <a:ext uri="{FF2B5EF4-FFF2-40B4-BE49-F238E27FC236}">
                  <a16:creationId xmlns:a16="http://schemas.microsoft.com/office/drawing/2014/main" id="{00000000-0008-0000-0F00-0000082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twoCellAnchor>
    <xdr:from>
      <xdr:col>1</xdr:col>
      <xdr:colOff>38100</xdr:colOff>
      <xdr:row>1</xdr:row>
      <xdr:rowOff>66675</xdr:rowOff>
    </xdr:from>
    <xdr:to>
      <xdr:col>5</xdr:col>
      <xdr:colOff>76198</xdr:colOff>
      <xdr:row>12</xdr:row>
      <xdr:rowOff>180975</xdr:rowOff>
    </xdr:to>
    <xdr:graphicFrame macro="">
      <xdr:nvGraphicFramePr>
        <xdr:cNvPr id="3" name="Chart 2">
          <a:extLst>
            <a:ext uri="{FF2B5EF4-FFF2-40B4-BE49-F238E27FC236}">
              <a16:creationId xmlns:a16="http://schemas.microsoft.com/office/drawing/2014/main" id="{00000000-0008-0000-0F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1</xdr:col>
      <xdr:colOff>66675</xdr:colOff>
      <xdr:row>1</xdr:row>
      <xdr:rowOff>57150</xdr:rowOff>
    </xdr:from>
    <xdr:to>
      <xdr:col>4</xdr:col>
      <xdr:colOff>578980</xdr:colOff>
      <xdr:row>11</xdr:row>
      <xdr:rowOff>104774</xdr:rowOff>
    </xdr:to>
    <xdr:graphicFrame macro="">
      <xdr:nvGraphicFramePr>
        <xdr:cNvPr id="2" name="Chart 1">
          <a:extLst>
            <a:ext uri="{FF2B5EF4-FFF2-40B4-BE49-F238E27FC236}">
              <a16:creationId xmlns:a16="http://schemas.microsoft.com/office/drawing/2014/main" id="{00000000-0008-0000-1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1</xdr:col>
      <xdr:colOff>71437</xdr:colOff>
      <xdr:row>1</xdr:row>
      <xdr:rowOff>95250</xdr:rowOff>
    </xdr:from>
    <xdr:to>
      <xdr:col>10</xdr:col>
      <xdr:colOff>142875</xdr:colOff>
      <xdr:row>24</xdr:row>
      <xdr:rowOff>104775</xdr:rowOff>
    </xdr:to>
    <xdr:grpSp>
      <xdr:nvGrpSpPr>
        <xdr:cNvPr id="6" name="Group 5">
          <a:extLst>
            <a:ext uri="{FF2B5EF4-FFF2-40B4-BE49-F238E27FC236}">
              <a16:creationId xmlns:a16="http://schemas.microsoft.com/office/drawing/2014/main" id="{00000000-0008-0000-1200-000006000000}"/>
            </a:ext>
          </a:extLst>
        </xdr:cNvPr>
        <xdr:cNvGrpSpPr/>
      </xdr:nvGrpSpPr>
      <xdr:grpSpPr>
        <a:xfrm>
          <a:off x="252412" y="285750"/>
          <a:ext cx="5557838" cy="4391025"/>
          <a:chOff x="3919537" y="514350"/>
          <a:chExt cx="5557838" cy="4391025"/>
        </a:xfrm>
      </xdr:grpSpPr>
      <xdr:grpSp>
        <xdr:nvGrpSpPr>
          <xdr:cNvPr id="4" name="Group 3">
            <a:extLst>
              <a:ext uri="{FF2B5EF4-FFF2-40B4-BE49-F238E27FC236}">
                <a16:creationId xmlns:a16="http://schemas.microsoft.com/office/drawing/2014/main" id="{00000000-0008-0000-1200-000004000000}"/>
              </a:ext>
            </a:extLst>
          </xdr:cNvPr>
          <xdr:cNvGrpSpPr/>
        </xdr:nvGrpSpPr>
        <xdr:grpSpPr>
          <a:xfrm>
            <a:off x="3919537" y="514350"/>
            <a:ext cx="5557838" cy="4391025"/>
            <a:chOff x="3233737" y="514350"/>
            <a:chExt cx="4572000" cy="4414837"/>
          </a:xfrm>
        </xdr:grpSpPr>
        <xdr:graphicFrame macro="">
          <xdr:nvGraphicFramePr>
            <xdr:cNvPr id="2" name="Chart 1">
              <a:extLst>
                <a:ext uri="{FF2B5EF4-FFF2-40B4-BE49-F238E27FC236}">
                  <a16:creationId xmlns:a16="http://schemas.microsoft.com/office/drawing/2014/main" id="{00000000-0008-0000-1200-000002000000}"/>
                </a:ext>
              </a:extLst>
            </xdr:cNvPr>
            <xdr:cNvGraphicFramePr/>
          </xdr:nvGraphicFramePr>
          <xdr:xfrm>
            <a:off x="3233737" y="514350"/>
            <a:ext cx="4572000" cy="4414837"/>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3" name="Chart 2">
              <a:extLst>
                <a:ext uri="{FF2B5EF4-FFF2-40B4-BE49-F238E27FC236}">
                  <a16:creationId xmlns:a16="http://schemas.microsoft.com/office/drawing/2014/main" id="{00000000-0008-0000-1200-000003000000}"/>
                </a:ext>
              </a:extLst>
            </xdr:cNvPr>
            <xdr:cNvGraphicFramePr/>
          </xdr:nvGraphicFramePr>
          <xdr:xfrm>
            <a:off x="3233737" y="514350"/>
            <a:ext cx="4572000" cy="4414837"/>
          </xdr:xfrm>
          <a:graphic>
            <a:graphicData uri="http://schemas.openxmlformats.org/drawingml/2006/chart">
              <c:chart xmlns:c="http://schemas.openxmlformats.org/drawingml/2006/chart" xmlns:r="http://schemas.openxmlformats.org/officeDocument/2006/relationships" r:id="rId2"/>
            </a:graphicData>
          </a:graphic>
        </xdr:graphicFrame>
      </xdr:grpSp>
      <xdr:sp macro="" textlink="$R$1">
        <xdr:nvSpPr>
          <xdr:cNvPr id="5" name="TextBox 4">
            <a:extLst>
              <a:ext uri="{FF2B5EF4-FFF2-40B4-BE49-F238E27FC236}">
                <a16:creationId xmlns:a16="http://schemas.microsoft.com/office/drawing/2014/main" id="{00000000-0008-0000-1200-000005000000}"/>
              </a:ext>
            </a:extLst>
          </xdr:cNvPr>
          <xdr:cNvSpPr txBox="1"/>
        </xdr:nvSpPr>
        <xdr:spPr>
          <a:xfrm>
            <a:off x="6076950" y="1943100"/>
            <a:ext cx="1295400" cy="742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CBF3DE8-832A-4F9F-88D2-470A0D59770F}" type="TxLink">
              <a:rPr lang="en-US" sz="3600" b="1" i="0" u="none" strike="noStrike">
                <a:solidFill>
                  <a:srgbClr val="92D050"/>
                </a:solidFill>
                <a:latin typeface="Oswald Medium" pitchFamily="2" charset="0"/>
                <a:ea typeface="Calibri"/>
                <a:cs typeface="Calibri"/>
              </a:rPr>
              <a:pPr algn="ctr"/>
              <a:t>47%</a:t>
            </a:fld>
            <a:endParaRPr lang="en-US" sz="3600" b="1">
              <a:solidFill>
                <a:srgbClr val="92D050"/>
              </a:solidFill>
              <a:latin typeface="Oswald Medium" pitchFamily="2" charset="0"/>
            </a:endParaRP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4</xdr:col>
      <xdr:colOff>276180</xdr:colOff>
      <xdr:row>27</xdr:row>
      <xdr:rowOff>149225</xdr:rowOff>
    </xdr:from>
    <xdr:to>
      <xdr:col>10</xdr:col>
      <xdr:colOff>126890</xdr:colOff>
      <xdr:row>44</xdr:row>
      <xdr:rowOff>44450</xdr:rowOff>
    </xdr:to>
    <xdr:grpSp>
      <xdr:nvGrpSpPr>
        <xdr:cNvPr id="37" name="Group 36">
          <a:extLst>
            <a:ext uri="{FF2B5EF4-FFF2-40B4-BE49-F238E27FC236}">
              <a16:creationId xmlns:a16="http://schemas.microsoft.com/office/drawing/2014/main" id="{00000000-0008-0000-1300-000025000000}"/>
            </a:ext>
          </a:extLst>
        </xdr:cNvPr>
        <xdr:cNvGrpSpPr/>
      </xdr:nvGrpSpPr>
      <xdr:grpSpPr>
        <a:xfrm>
          <a:off x="2714580" y="5292725"/>
          <a:ext cx="3508310" cy="3133725"/>
          <a:chOff x="2714580" y="539750"/>
          <a:chExt cx="3508310" cy="3133725"/>
        </a:xfrm>
      </xdr:grpSpPr>
      <xdr:sp macro="" textlink="">
        <xdr:nvSpPr>
          <xdr:cNvPr id="27" name="Rectangle: Rounded Corners 26">
            <a:extLst>
              <a:ext uri="{FF2B5EF4-FFF2-40B4-BE49-F238E27FC236}">
                <a16:creationId xmlns:a16="http://schemas.microsoft.com/office/drawing/2014/main" id="{00000000-0008-0000-1300-00001B000000}"/>
              </a:ext>
            </a:extLst>
          </xdr:cNvPr>
          <xdr:cNvSpPr/>
        </xdr:nvSpPr>
        <xdr:spPr>
          <a:xfrm>
            <a:off x="3095625" y="539750"/>
            <a:ext cx="2733675" cy="2095500"/>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grpSp>
        <xdr:nvGrpSpPr>
          <xdr:cNvPr id="2" name="Group 1">
            <a:extLst>
              <a:ext uri="{FF2B5EF4-FFF2-40B4-BE49-F238E27FC236}">
                <a16:creationId xmlns:a16="http://schemas.microsoft.com/office/drawing/2014/main" id="{00000000-0008-0000-1300-000002000000}"/>
              </a:ext>
            </a:extLst>
          </xdr:cNvPr>
          <xdr:cNvGrpSpPr/>
        </xdr:nvGrpSpPr>
        <xdr:grpSpPr>
          <a:xfrm>
            <a:off x="2714580" y="901700"/>
            <a:ext cx="3508310" cy="2771775"/>
            <a:chOff x="2209800" y="3400425"/>
            <a:chExt cx="3600450" cy="2844571"/>
          </a:xfrm>
          <a:noFill/>
        </xdr:grpSpPr>
        <xdr:graphicFrame macro="">
          <xdr:nvGraphicFramePr>
            <xdr:cNvPr id="3" name="Chart 2">
              <a:extLst>
                <a:ext uri="{FF2B5EF4-FFF2-40B4-BE49-F238E27FC236}">
                  <a16:creationId xmlns:a16="http://schemas.microsoft.com/office/drawing/2014/main" id="{00000000-0008-0000-1300-000003000000}"/>
                </a:ext>
              </a:extLst>
            </xdr:cNvPr>
            <xdr:cNvGraphicFramePr/>
          </xdr:nvGraphicFramePr>
          <xdr:xfrm>
            <a:off x="2209800" y="3400425"/>
            <a:ext cx="3600450" cy="2844571"/>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 name="Chart 3">
              <a:extLst>
                <a:ext uri="{FF2B5EF4-FFF2-40B4-BE49-F238E27FC236}">
                  <a16:creationId xmlns:a16="http://schemas.microsoft.com/office/drawing/2014/main" id="{00000000-0008-0000-1300-000004000000}"/>
                </a:ext>
              </a:extLst>
            </xdr:cNvPr>
            <xdr:cNvGraphicFramePr/>
          </xdr:nvGraphicFramePr>
          <xdr:xfrm>
            <a:off x="2209800" y="3400425"/>
            <a:ext cx="3600450" cy="2844571"/>
          </xdr:xfrm>
          <a:graphic>
            <a:graphicData uri="http://schemas.openxmlformats.org/drawingml/2006/chart">
              <c:chart xmlns:c="http://schemas.openxmlformats.org/drawingml/2006/chart" xmlns:r="http://schemas.openxmlformats.org/officeDocument/2006/relationships" r:id="rId2"/>
            </a:graphicData>
          </a:graphic>
        </xdr:graphicFrame>
        <xdr:sp macro="" textlink="Gauge!$R$1">
          <xdr:nvSpPr>
            <xdr:cNvPr id="5" name="TextBox 4">
              <a:extLst>
                <a:ext uri="{FF2B5EF4-FFF2-40B4-BE49-F238E27FC236}">
                  <a16:creationId xmlns:a16="http://schemas.microsoft.com/office/drawing/2014/main" id="{00000000-0008-0000-1300-000005000000}"/>
                </a:ext>
              </a:extLst>
            </xdr:cNvPr>
            <xdr:cNvSpPr txBox="1"/>
          </xdr:nvSpPr>
          <xdr:spPr>
            <a:xfrm>
              <a:off x="3419975" y="4300028"/>
              <a:ext cx="1295400" cy="742950"/>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A1801AD8-F69B-493F-B7A4-4274C68C01BC}" type="TxLink">
                <a:rPr lang="en-US" sz="2400" b="1" i="0" u="none" strike="noStrike">
                  <a:solidFill>
                    <a:srgbClr val="4DBF35"/>
                  </a:solidFill>
                  <a:latin typeface="Roboto Medium" panose="02000000000000000000" pitchFamily="2" charset="0"/>
                  <a:ea typeface="Roboto Medium" panose="02000000000000000000" pitchFamily="2" charset="0"/>
                  <a:cs typeface="Calibri"/>
                </a:rPr>
                <a:pPr algn="ctr"/>
                <a:t>47%</a:t>
              </a:fld>
              <a:endParaRPr lang="en-US" sz="41300" b="1">
                <a:solidFill>
                  <a:srgbClr val="4DBF35"/>
                </a:solidFill>
                <a:latin typeface="Roboto Medium" panose="02000000000000000000" pitchFamily="2" charset="0"/>
                <a:ea typeface="Roboto Medium" panose="02000000000000000000" pitchFamily="2" charset="0"/>
              </a:endParaRPr>
            </a:p>
          </xdr:txBody>
        </xdr:sp>
      </xdr:grpSp>
      <xdr:sp macro="" textlink="">
        <xdr:nvSpPr>
          <xdr:cNvPr id="16" name="TextBox 15">
            <a:extLst>
              <a:ext uri="{FF2B5EF4-FFF2-40B4-BE49-F238E27FC236}">
                <a16:creationId xmlns:a16="http://schemas.microsoft.com/office/drawing/2014/main" id="{00000000-0008-0000-1300-000010000000}"/>
              </a:ext>
            </a:extLst>
          </xdr:cNvPr>
          <xdr:cNvSpPr txBox="1"/>
        </xdr:nvSpPr>
        <xdr:spPr>
          <a:xfrm>
            <a:off x="3101976" y="542924"/>
            <a:ext cx="640080" cy="228600"/>
          </a:xfrm>
          <a:prstGeom prst="roundRect">
            <a:avLst>
              <a:gd name="adj" fmla="val 27778"/>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50000"/>
                  </a:schemeClr>
                </a:solidFill>
                <a:latin typeface="Roboto" panose="02000000000000000000" pitchFamily="2" charset="0"/>
                <a:ea typeface="Roboto" panose="02000000000000000000" pitchFamily="2" charset="0"/>
                <a:cs typeface="+mn-cs"/>
              </a:rPr>
              <a:t>Gauge</a:t>
            </a:r>
          </a:p>
        </xdr:txBody>
      </xdr:sp>
    </xdr:grpSp>
    <xdr:clientData/>
  </xdr:twoCellAnchor>
  <xdr:twoCellAnchor>
    <xdr:from>
      <xdr:col>0</xdr:col>
      <xdr:colOff>200025</xdr:colOff>
      <xdr:row>2</xdr:row>
      <xdr:rowOff>152400</xdr:rowOff>
    </xdr:from>
    <xdr:to>
      <xdr:col>4</xdr:col>
      <xdr:colOff>495300</xdr:colOff>
      <xdr:row>13</xdr:row>
      <xdr:rowOff>152400</xdr:rowOff>
    </xdr:to>
    <xdr:grpSp>
      <xdr:nvGrpSpPr>
        <xdr:cNvPr id="36" name="Group 35">
          <a:extLst>
            <a:ext uri="{FF2B5EF4-FFF2-40B4-BE49-F238E27FC236}">
              <a16:creationId xmlns:a16="http://schemas.microsoft.com/office/drawing/2014/main" id="{00000000-0008-0000-1300-000024000000}"/>
            </a:ext>
          </a:extLst>
        </xdr:cNvPr>
        <xdr:cNvGrpSpPr/>
      </xdr:nvGrpSpPr>
      <xdr:grpSpPr>
        <a:xfrm>
          <a:off x="200025" y="533400"/>
          <a:ext cx="2733675" cy="2095500"/>
          <a:chOff x="57150" y="533400"/>
          <a:chExt cx="2733675" cy="2095500"/>
        </a:xfrm>
      </xdr:grpSpPr>
      <xdr:sp macro="" textlink="">
        <xdr:nvSpPr>
          <xdr:cNvPr id="28" name="Rectangle: Rounded Corners 27">
            <a:extLst>
              <a:ext uri="{FF2B5EF4-FFF2-40B4-BE49-F238E27FC236}">
                <a16:creationId xmlns:a16="http://schemas.microsoft.com/office/drawing/2014/main" id="{00000000-0008-0000-1300-00001C000000}"/>
              </a:ext>
            </a:extLst>
          </xdr:cNvPr>
          <xdr:cNvSpPr/>
        </xdr:nvSpPr>
        <xdr:spPr>
          <a:xfrm>
            <a:off x="57150" y="533400"/>
            <a:ext cx="2733675" cy="2095500"/>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8" name="Chart 7">
            <a:extLst>
              <a:ext uri="{FF2B5EF4-FFF2-40B4-BE49-F238E27FC236}">
                <a16:creationId xmlns:a16="http://schemas.microsoft.com/office/drawing/2014/main" id="{00000000-0008-0000-1300-000008000000}"/>
              </a:ext>
            </a:extLst>
          </xdr:cNvPr>
          <xdr:cNvGraphicFramePr>
            <a:graphicFrameLocks/>
          </xdr:cNvGraphicFramePr>
        </xdr:nvGraphicFramePr>
        <xdr:xfrm>
          <a:off x="320675" y="650875"/>
          <a:ext cx="2232025" cy="1918876"/>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14" name="TextBox 13">
            <a:extLst>
              <a:ext uri="{FF2B5EF4-FFF2-40B4-BE49-F238E27FC236}">
                <a16:creationId xmlns:a16="http://schemas.microsoft.com/office/drawing/2014/main" id="{00000000-0008-0000-1300-00000E000000}"/>
              </a:ext>
            </a:extLst>
          </xdr:cNvPr>
          <xdr:cNvSpPr txBox="1"/>
        </xdr:nvSpPr>
        <xdr:spPr>
          <a:xfrm>
            <a:off x="63501" y="546100"/>
            <a:ext cx="640080" cy="228600"/>
          </a:xfrm>
          <a:prstGeom prst="roundRect">
            <a:avLst>
              <a:gd name="adj" fmla="val 22223"/>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50000"/>
                  </a:schemeClr>
                </a:solidFill>
                <a:latin typeface="Roboto" panose="02000000000000000000" pitchFamily="2" charset="0"/>
                <a:ea typeface="Roboto" panose="02000000000000000000" pitchFamily="2" charset="0"/>
                <a:cs typeface="+mn-cs"/>
              </a:rPr>
              <a:t>Donut</a:t>
            </a:r>
          </a:p>
        </xdr:txBody>
      </xdr:sp>
    </xdr:grpSp>
    <xdr:clientData/>
  </xdr:twoCellAnchor>
  <xdr:twoCellAnchor>
    <xdr:from>
      <xdr:col>0</xdr:col>
      <xdr:colOff>219075</xdr:colOff>
      <xdr:row>0</xdr:row>
      <xdr:rowOff>76200</xdr:rowOff>
    </xdr:from>
    <xdr:to>
      <xdr:col>9</xdr:col>
      <xdr:colOff>295275</xdr:colOff>
      <xdr:row>2</xdr:row>
      <xdr:rowOff>66675</xdr:rowOff>
    </xdr:to>
    <xdr:sp macro="" textlink="">
      <xdr:nvSpPr>
        <xdr:cNvPr id="19" name="TextBox 18">
          <a:extLst>
            <a:ext uri="{FF2B5EF4-FFF2-40B4-BE49-F238E27FC236}">
              <a16:creationId xmlns:a16="http://schemas.microsoft.com/office/drawing/2014/main" id="{00000000-0008-0000-1300-000013000000}"/>
            </a:ext>
          </a:extLst>
        </xdr:cNvPr>
        <xdr:cNvSpPr txBox="1"/>
      </xdr:nvSpPr>
      <xdr:spPr>
        <a:xfrm>
          <a:off x="219075" y="76200"/>
          <a:ext cx="5562600" cy="3714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000" b="0">
              <a:solidFill>
                <a:srgbClr val="00B0F0"/>
              </a:solidFill>
              <a:effectLst>
                <a:outerShdw dist="50800" dir="2700000" algn="tl" rotWithShape="0">
                  <a:schemeClr val="bg2">
                    <a:lumMod val="90000"/>
                  </a:schemeClr>
                </a:outerShdw>
              </a:effectLst>
              <a:latin typeface="Roboto Medium" panose="02000000000000000000" pitchFamily="2" charset="0"/>
              <a:ea typeface="Roboto Medium" panose="02000000000000000000" pitchFamily="2" charset="0"/>
            </a:rPr>
            <a:t>8 Types of Progress Charts</a:t>
          </a:r>
        </a:p>
      </xdr:txBody>
    </xdr:sp>
    <xdr:clientData/>
  </xdr:twoCellAnchor>
  <xdr:twoCellAnchor>
    <xdr:from>
      <xdr:col>5</xdr:col>
      <xdr:colOff>9525</xdr:colOff>
      <xdr:row>2</xdr:row>
      <xdr:rowOff>152399</xdr:rowOff>
    </xdr:from>
    <xdr:to>
      <xdr:col>9</xdr:col>
      <xdr:colOff>304800</xdr:colOff>
      <xdr:row>7</xdr:row>
      <xdr:rowOff>123824</xdr:rowOff>
    </xdr:to>
    <xdr:grpSp>
      <xdr:nvGrpSpPr>
        <xdr:cNvPr id="39" name="Group 38">
          <a:extLst>
            <a:ext uri="{FF2B5EF4-FFF2-40B4-BE49-F238E27FC236}">
              <a16:creationId xmlns:a16="http://schemas.microsoft.com/office/drawing/2014/main" id="{00000000-0008-0000-1300-000027000000}"/>
            </a:ext>
          </a:extLst>
        </xdr:cNvPr>
        <xdr:cNvGrpSpPr/>
      </xdr:nvGrpSpPr>
      <xdr:grpSpPr>
        <a:xfrm>
          <a:off x="3057525" y="533399"/>
          <a:ext cx="2733675" cy="923925"/>
          <a:chOff x="57150" y="2752724"/>
          <a:chExt cx="2733675" cy="923925"/>
        </a:xfrm>
      </xdr:grpSpPr>
      <xdr:sp macro="" textlink="">
        <xdr:nvSpPr>
          <xdr:cNvPr id="29" name="Rectangle: Rounded Corners 28">
            <a:extLst>
              <a:ext uri="{FF2B5EF4-FFF2-40B4-BE49-F238E27FC236}">
                <a16:creationId xmlns:a16="http://schemas.microsoft.com/office/drawing/2014/main" id="{00000000-0008-0000-1300-00001D000000}"/>
              </a:ext>
            </a:extLst>
          </xdr:cNvPr>
          <xdr:cNvSpPr/>
        </xdr:nvSpPr>
        <xdr:spPr>
          <a:xfrm>
            <a:off x="57150" y="2752724"/>
            <a:ext cx="2733675" cy="923925"/>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6" name="Chart 5">
            <a:extLst>
              <a:ext uri="{FF2B5EF4-FFF2-40B4-BE49-F238E27FC236}">
                <a16:creationId xmlns:a16="http://schemas.microsoft.com/office/drawing/2014/main" id="{00000000-0008-0000-1300-000006000000}"/>
              </a:ext>
            </a:extLst>
          </xdr:cNvPr>
          <xdr:cNvGraphicFramePr>
            <a:graphicFrameLocks/>
          </xdr:cNvGraphicFramePr>
        </xdr:nvGraphicFramePr>
        <xdr:xfrm>
          <a:off x="190500" y="3038477"/>
          <a:ext cx="2400300" cy="428624"/>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20" name="TextBox 19">
            <a:extLst>
              <a:ext uri="{FF2B5EF4-FFF2-40B4-BE49-F238E27FC236}">
                <a16:creationId xmlns:a16="http://schemas.microsoft.com/office/drawing/2014/main" id="{00000000-0008-0000-1300-000014000000}"/>
              </a:ext>
            </a:extLst>
          </xdr:cNvPr>
          <xdr:cNvSpPr txBox="1"/>
        </xdr:nvSpPr>
        <xdr:spPr>
          <a:xfrm>
            <a:off x="66676" y="2762250"/>
            <a:ext cx="4572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bg1">
                    <a:lumMod val="50000"/>
                  </a:schemeClr>
                </a:solidFill>
                <a:latin typeface="Roboto" panose="02000000000000000000" pitchFamily="2" charset="0"/>
                <a:ea typeface="Roboto" panose="02000000000000000000" pitchFamily="2" charset="0"/>
              </a:rPr>
              <a:t>Bar</a:t>
            </a:r>
          </a:p>
        </xdr:txBody>
      </xdr:sp>
    </xdr:grpSp>
    <xdr:clientData/>
  </xdr:twoCellAnchor>
  <xdr:twoCellAnchor>
    <xdr:from>
      <xdr:col>5</xdr:col>
      <xdr:colOff>28575</xdr:colOff>
      <xdr:row>8</xdr:row>
      <xdr:rowOff>85724</xdr:rowOff>
    </xdr:from>
    <xdr:to>
      <xdr:col>9</xdr:col>
      <xdr:colOff>323850</xdr:colOff>
      <xdr:row>13</xdr:row>
      <xdr:rowOff>57149</xdr:rowOff>
    </xdr:to>
    <xdr:grpSp>
      <xdr:nvGrpSpPr>
        <xdr:cNvPr id="38" name="Group 37">
          <a:extLst>
            <a:ext uri="{FF2B5EF4-FFF2-40B4-BE49-F238E27FC236}">
              <a16:creationId xmlns:a16="http://schemas.microsoft.com/office/drawing/2014/main" id="{00000000-0008-0000-1300-000026000000}"/>
            </a:ext>
          </a:extLst>
        </xdr:cNvPr>
        <xdr:cNvGrpSpPr/>
      </xdr:nvGrpSpPr>
      <xdr:grpSpPr>
        <a:xfrm>
          <a:off x="3076575" y="1609724"/>
          <a:ext cx="2733675" cy="923925"/>
          <a:chOff x="3086100" y="2752724"/>
          <a:chExt cx="2733675" cy="923925"/>
        </a:xfrm>
      </xdr:grpSpPr>
      <xdr:sp macro="" textlink="">
        <xdr:nvSpPr>
          <xdr:cNvPr id="30" name="Rectangle: Rounded Corners 29">
            <a:extLst>
              <a:ext uri="{FF2B5EF4-FFF2-40B4-BE49-F238E27FC236}">
                <a16:creationId xmlns:a16="http://schemas.microsoft.com/office/drawing/2014/main" id="{00000000-0008-0000-1300-00001E000000}"/>
              </a:ext>
            </a:extLst>
          </xdr:cNvPr>
          <xdr:cNvSpPr/>
        </xdr:nvSpPr>
        <xdr:spPr>
          <a:xfrm>
            <a:off x="3086100" y="2752724"/>
            <a:ext cx="2733675" cy="923925"/>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9" name="Chart 8">
            <a:extLst>
              <a:ext uri="{FF2B5EF4-FFF2-40B4-BE49-F238E27FC236}">
                <a16:creationId xmlns:a16="http://schemas.microsoft.com/office/drawing/2014/main" id="{00000000-0008-0000-1300-000009000000}"/>
              </a:ext>
            </a:extLst>
          </xdr:cNvPr>
          <xdr:cNvGraphicFramePr>
            <a:graphicFrameLocks/>
          </xdr:cNvGraphicFramePr>
        </xdr:nvGraphicFramePr>
        <xdr:xfrm>
          <a:off x="3248026" y="2924175"/>
          <a:ext cx="2438399" cy="695325"/>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21" name="TextBox 20">
            <a:extLst>
              <a:ext uri="{FF2B5EF4-FFF2-40B4-BE49-F238E27FC236}">
                <a16:creationId xmlns:a16="http://schemas.microsoft.com/office/drawing/2014/main" id="{00000000-0008-0000-1300-000015000000}"/>
              </a:ext>
            </a:extLst>
          </xdr:cNvPr>
          <xdr:cNvSpPr txBox="1"/>
        </xdr:nvSpPr>
        <xdr:spPr>
          <a:xfrm>
            <a:off x="3095626" y="2762249"/>
            <a:ext cx="4572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50000"/>
                  </a:schemeClr>
                </a:solidFill>
                <a:latin typeface="Roboto" panose="02000000000000000000" pitchFamily="2" charset="0"/>
                <a:ea typeface="Roboto" panose="02000000000000000000" pitchFamily="2" charset="0"/>
                <a:cs typeface="+mn-cs"/>
              </a:rPr>
              <a:t>Dot</a:t>
            </a:r>
          </a:p>
        </xdr:txBody>
      </xdr:sp>
    </xdr:grpSp>
    <xdr:clientData/>
  </xdr:twoCellAnchor>
  <xdr:twoCellAnchor>
    <xdr:from>
      <xdr:col>0</xdr:col>
      <xdr:colOff>200025</xdr:colOff>
      <xdr:row>20</xdr:row>
      <xdr:rowOff>133349</xdr:rowOff>
    </xdr:from>
    <xdr:to>
      <xdr:col>4</xdr:col>
      <xdr:colOff>495300</xdr:colOff>
      <xdr:row>25</xdr:row>
      <xdr:rowOff>104774</xdr:rowOff>
    </xdr:to>
    <xdr:grpSp>
      <xdr:nvGrpSpPr>
        <xdr:cNvPr id="40" name="Group 39">
          <a:extLst>
            <a:ext uri="{FF2B5EF4-FFF2-40B4-BE49-F238E27FC236}">
              <a16:creationId xmlns:a16="http://schemas.microsoft.com/office/drawing/2014/main" id="{00000000-0008-0000-1300-000028000000}"/>
            </a:ext>
          </a:extLst>
        </xdr:cNvPr>
        <xdr:cNvGrpSpPr/>
      </xdr:nvGrpSpPr>
      <xdr:grpSpPr>
        <a:xfrm>
          <a:off x="200025" y="3943349"/>
          <a:ext cx="2733675" cy="923925"/>
          <a:chOff x="66675" y="3800474"/>
          <a:chExt cx="2733675" cy="923925"/>
        </a:xfrm>
      </xdr:grpSpPr>
      <xdr:sp macro="" textlink="">
        <xdr:nvSpPr>
          <xdr:cNvPr id="31" name="Rectangle: Rounded Corners 30">
            <a:extLst>
              <a:ext uri="{FF2B5EF4-FFF2-40B4-BE49-F238E27FC236}">
                <a16:creationId xmlns:a16="http://schemas.microsoft.com/office/drawing/2014/main" id="{00000000-0008-0000-1300-00001F000000}"/>
              </a:ext>
            </a:extLst>
          </xdr:cNvPr>
          <xdr:cNvSpPr/>
        </xdr:nvSpPr>
        <xdr:spPr>
          <a:xfrm>
            <a:off x="66675" y="3800474"/>
            <a:ext cx="2733675" cy="923925"/>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22" name="Chart 21">
            <a:extLst>
              <a:ext uri="{FF2B5EF4-FFF2-40B4-BE49-F238E27FC236}">
                <a16:creationId xmlns:a16="http://schemas.microsoft.com/office/drawing/2014/main" id="{00000000-0008-0000-1300-000016000000}"/>
              </a:ext>
            </a:extLst>
          </xdr:cNvPr>
          <xdr:cNvGraphicFramePr>
            <a:graphicFrameLocks/>
          </xdr:cNvGraphicFramePr>
        </xdr:nvGraphicFramePr>
        <xdr:xfrm>
          <a:off x="238125" y="4048124"/>
          <a:ext cx="2362200" cy="628651"/>
        </xdr:xfrm>
        <a:graphic>
          <a:graphicData uri="http://schemas.openxmlformats.org/drawingml/2006/chart">
            <c:chart xmlns:c="http://schemas.openxmlformats.org/drawingml/2006/chart" xmlns:r="http://schemas.openxmlformats.org/officeDocument/2006/relationships" r:id="rId6"/>
          </a:graphicData>
        </a:graphic>
      </xdr:graphicFrame>
      <xdr:sp macro="" textlink="">
        <xdr:nvSpPr>
          <xdr:cNvPr id="23" name="TextBox 22">
            <a:extLst>
              <a:ext uri="{FF2B5EF4-FFF2-40B4-BE49-F238E27FC236}">
                <a16:creationId xmlns:a16="http://schemas.microsoft.com/office/drawing/2014/main" id="{00000000-0008-0000-1300-000017000000}"/>
              </a:ext>
            </a:extLst>
          </xdr:cNvPr>
          <xdr:cNvSpPr txBox="1"/>
        </xdr:nvSpPr>
        <xdr:spPr>
          <a:xfrm>
            <a:off x="85726" y="3819525"/>
            <a:ext cx="914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bg1">
                    <a:lumMod val="50000"/>
                  </a:schemeClr>
                </a:solidFill>
                <a:latin typeface="Roboto" panose="02000000000000000000" pitchFamily="2" charset="0"/>
                <a:ea typeface="Roboto" panose="02000000000000000000" pitchFamily="2" charset="0"/>
              </a:rPr>
              <a:t>Scorecard</a:t>
            </a:r>
          </a:p>
        </xdr:txBody>
      </xdr:sp>
    </xdr:grpSp>
    <xdr:clientData/>
  </xdr:twoCellAnchor>
  <xdr:twoCellAnchor>
    <xdr:from>
      <xdr:col>0</xdr:col>
      <xdr:colOff>200025</xdr:colOff>
      <xdr:row>14</xdr:row>
      <xdr:rowOff>142874</xdr:rowOff>
    </xdr:from>
    <xdr:to>
      <xdr:col>4</xdr:col>
      <xdr:colOff>495300</xdr:colOff>
      <xdr:row>19</xdr:row>
      <xdr:rowOff>114299</xdr:rowOff>
    </xdr:to>
    <xdr:grpSp>
      <xdr:nvGrpSpPr>
        <xdr:cNvPr id="41" name="Group 40">
          <a:extLst>
            <a:ext uri="{FF2B5EF4-FFF2-40B4-BE49-F238E27FC236}">
              <a16:creationId xmlns:a16="http://schemas.microsoft.com/office/drawing/2014/main" id="{00000000-0008-0000-1300-000029000000}"/>
            </a:ext>
          </a:extLst>
        </xdr:cNvPr>
        <xdr:cNvGrpSpPr/>
      </xdr:nvGrpSpPr>
      <xdr:grpSpPr>
        <a:xfrm>
          <a:off x="200025" y="2809874"/>
          <a:ext cx="2733675" cy="923925"/>
          <a:chOff x="3190875" y="3771899"/>
          <a:chExt cx="2733675" cy="923925"/>
        </a:xfrm>
      </xdr:grpSpPr>
      <xdr:sp macro="" textlink="">
        <xdr:nvSpPr>
          <xdr:cNvPr id="32" name="Rectangle: Rounded Corners 31">
            <a:extLst>
              <a:ext uri="{FF2B5EF4-FFF2-40B4-BE49-F238E27FC236}">
                <a16:creationId xmlns:a16="http://schemas.microsoft.com/office/drawing/2014/main" id="{00000000-0008-0000-1300-000020000000}"/>
              </a:ext>
            </a:extLst>
          </xdr:cNvPr>
          <xdr:cNvSpPr/>
        </xdr:nvSpPr>
        <xdr:spPr>
          <a:xfrm>
            <a:off x="3190875" y="3771899"/>
            <a:ext cx="2733675" cy="923925"/>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7" name="Chart 6">
            <a:extLst>
              <a:ext uri="{FF2B5EF4-FFF2-40B4-BE49-F238E27FC236}">
                <a16:creationId xmlns:a16="http://schemas.microsoft.com/office/drawing/2014/main" id="{00000000-0008-0000-1300-000007000000}"/>
              </a:ext>
            </a:extLst>
          </xdr:cNvPr>
          <xdr:cNvGraphicFramePr>
            <a:graphicFrameLocks/>
          </xdr:cNvGraphicFramePr>
        </xdr:nvGraphicFramePr>
        <xdr:xfrm>
          <a:off x="3267075" y="3914775"/>
          <a:ext cx="2543175" cy="733425"/>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24" name="TextBox 23">
            <a:extLst>
              <a:ext uri="{FF2B5EF4-FFF2-40B4-BE49-F238E27FC236}">
                <a16:creationId xmlns:a16="http://schemas.microsoft.com/office/drawing/2014/main" id="{00000000-0008-0000-1300-000018000000}"/>
              </a:ext>
            </a:extLst>
          </xdr:cNvPr>
          <xdr:cNvSpPr txBox="1"/>
        </xdr:nvSpPr>
        <xdr:spPr>
          <a:xfrm>
            <a:off x="3200401" y="3781424"/>
            <a:ext cx="66675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50000"/>
                  </a:schemeClr>
                </a:solidFill>
                <a:latin typeface="Roboto" panose="02000000000000000000" pitchFamily="2" charset="0"/>
                <a:ea typeface="Roboto" panose="02000000000000000000" pitchFamily="2" charset="0"/>
                <a:cs typeface="+mn-cs"/>
              </a:rPr>
              <a:t>Steps</a:t>
            </a:r>
          </a:p>
        </xdr:txBody>
      </xdr:sp>
    </xdr:grpSp>
    <xdr:clientData/>
  </xdr:twoCellAnchor>
  <xdr:twoCellAnchor>
    <xdr:from>
      <xdr:col>0</xdr:col>
      <xdr:colOff>200025</xdr:colOff>
      <xdr:row>26</xdr:row>
      <xdr:rowOff>104775</xdr:rowOff>
    </xdr:from>
    <xdr:to>
      <xdr:col>4</xdr:col>
      <xdr:colOff>495300</xdr:colOff>
      <xdr:row>38</xdr:row>
      <xdr:rowOff>161925</xdr:rowOff>
    </xdr:to>
    <xdr:grpSp>
      <xdr:nvGrpSpPr>
        <xdr:cNvPr id="42" name="Group 41">
          <a:extLst>
            <a:ext uri="{FF2B5EF4-FFF2-40B4-BE49-F238E27FC236}">
              <a16:creationId xmlns:a16="http://schemas.microsoft.com/office/drawing/2014/main" id="{00000000-0008-0000-1300-00002A000000}"/>
            </a:ext>
          </a:extLst>
        </xdr:cNvPr>
        <xdr:cNvGrpSpPr/>
      </xdr:nvGrpSpPr>
      <xdr:grpSpPr>
        <a:xfrm>
          <a:off x="200025" y="5057775"/>
          <a:ext cx="2733675" cy="2343150"/>
          <a:chOff x="66675" y="4857750"/>
          <a:chExt cx="2733675" cy="2343150"/>
        </a:xfrm>
      </xdr:grpSpPr>
      <xdr:sp macro="" textlink="">
        <xdr:nvSpPr>
          <xdr:cNvPr id="34" name="Rectangle: Rounded Corners 33">
            <a:extLst>
              <a:ext uri="{FF2B5EF4-FFF2-40B4-BE49-F238E27FC236}">
                <a16:creationId xmlns:a16="http://schemas.microsoft.com/office/drawing/2014/main" id="{00000000-0008-0000-1300-000022000000}"/>
              </a:ext>
            </a:extLst>
          </xdr:cNvPr>
          <xdr:cNvSpPr/>
        </xdr:nvSpPr>
        <xdr:spPr>
          <a:xfrm>
            <a:off x="66675" y="4857750"/>
            <a:ext cx="2733675" cy="2343150"/>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11" name="Chart 10">
            <a:extLst>
              <a:ext uri="{FF2B5EF4-FFF2-40B4-BE49-F238E27FC236}">
                <a16:creationId xmlns:a16="http://schemas.microsoft.com/office/drawing/2014/main" id="{00000000-0008-0000-1300-00000B000000}"/>
              </a:ext>
            </a:extLst>
          </xdr:cNvPr>
          <xdr:cNvGraphicFramePr>
            <a:graphicFrameLocks/>
          </xdr:cNvGraphicFramePr>
        </xdr:nvGraphicFramePr>
        <xdr:xfrm>
          <a:off x="228600" y="5172076"/>
          <a:ext cx="2341105" cy="1952624"/>
        </xdr:xfrm>
        <a:graphic>
          <a:graphicData uri="http://schemas.openxmlformats.org/drawingml/2006/chart">
            <c:chart xmlns:c="http://schemas.openxmlformats.org/drawingml/2006/chart" xmlns:r="http://schemas.openxmlformats.org/officeDocument/2006/relationships" r:id="rId8"/>
          </a:graphicData>
        </a:graphic>
      </xdr:graphicFrame>
      <xdr:sp macro="" textlink="">
        <xdr:nvSpPr>
          <xdr:cNvPr id="25" name="TextBox 24">
            <a:extLst>
              <a:ext uri="{FF2B5EF4-FFF2-40B4-BE49-F238E27FC236}">
                <a16:creationId xmlns:a16="http://schemas.microsoft.com/office/drawing/2014/main" id="{00000000-0008-0000-1300-000019000000}"/>
              </a:ext>
            </a:extLst>
          </xdr:cNvPr>
          <xdr:cNvSpPr txBox="1"/>
        </xdr:nvSpPr>
        <xdr:spPr>
          <a:xfrm>
            <a:off x="85726" y="4876800"/>
            <a:ext cx="64008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bg1">
                    <a:lumMod val="50000"/>
                  </a:schemeClr>
                </a:solidFill>
                <a:latin typeface="Roboto" panose="02000000000000000000" pitchFamily="2" charset="0"/>
                <a:ea typeface="Roboto" panose="02000000000000000000" pitchFamily="2" charset="0"/>
              </a:rPr>
              <a:t>Waffle</a:t>
            </a:r>
          </a:p>
        </xdr:txBody>
      </xdr:sp>
    </xdr:grpSp>
    <xdr:clientData/>
  </xdr:twoCellAnchor>
  <xdr:twoCellAnchor>
    <xdr:from>
      <xdr:col>5</xdr:col>
      <xdr:colOff>28575</xdr:colOff>
      <xdr:row>14</xdr:row>
      <xdr:rowOff>28575</xdr:rowOff>
    </xdr:from>
    <xdr:to>
      <xdr:col>9</xdr:col>
      <xdr:colOff>323850</xdr:colOff>
      <xdr:row>27</xdr:row>
      <xdr:rowOff>9525</xdr:rowOff>
    </xdr:to>
    <xdr:grpSp>
      <xdr:nvGrpSpPr>
        <xdr:cNvPr id="43" name="Group 42">
          <a:extLst>
            <a:ext uri="{FF2B5EF4-FFF2-40B4-BE49-F238E27FC236}">
              <a16:creationId xmlns:a16="http://schemas.microsoft.com/office/drawing/2014/main" id="{00000000-0008-0000-1300-00002B000000}"/>
            </a:ext>
          </a:extLst>
        </xdr:cNvPr>
        <xdr:cNvGrpSpPr/>
      </xdr:nvGrpSpPr>
      <xdr:grpSpPr>
        <a:xfrm>
          <a:off x="3076575" y="2695575"/>
          <a:ext cx="2733675" cy="2457450"/>
          <a:chOff x="3219450" y="4857750"/>
          <a:chExt cx="2733675" cy="2457450"/>
        </a:xfrm>
      </xdr:grpSpPr>
      <xdr:sp macro="" textlink="">
        <xdr:nvSpPr>
          <xdr:cNvPr id="35" name="Rectangle: Rounded Corners 34">
            <a:extLst>
              <a:ext uri="{FF2B5EF4-FFF2-40B4-BE49-F238E27FC236}">
                <a16:creationId xmlns:a16="http://schemas.microsoft.com/office/drawing/2014/main" id="{00000000-0008-0000-1300-000023000000}"/>
              </a:ext>
            </a:extLst>
          </xdr:cNvPr>
          <xdr:cNvSpPr/>
        </xdr:nvSpPr>
        <xdr:spPr>
          <a:xfrm>
            <a:off x="3219450" y="4857750"/>
            <a:ext cx="2733675" cy="2457450"/>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10" name="Chart 9">
            <a:extLst>
              <a:ext uri="{FF2B5EF4-FFF2-40B4-BE49-F238E27FC236}">
                <a16:creationId xmlns:a16="http://schemas.microsoft.com/office/drawing/2014/main" id="{00000000-0008-0000-1300-00000A000000}"/>
              </a:ext>
            </a:extLst>
          </xdr:cNvPr>
          <xdr:cNvGraphicFramePr>
            <a:graphicFrameLocks/>
          </xdr:cNvGraphicFramePr>
        </xdr:nvGraphicFramePr>
        <xdr:xfrm>
          <a:off x="3333750" y="5057775"/>
          <a:ext cx="2476498" cy="2209800"/>
        </xdr:xfrm>
        <a:graphic>
          <a:graphicData uri="http://schemas.openxmlformats.org/drawingml/2006/chart">
            <c:chart xmlns:c="http://schemas.openxmlformats.org/drawingml/2006/chart" xmlns:r="http://schemas.openxmlformats.org/officeDocument/2006/relationships" r:id="rId9"/>
          </a:graphicData>
        </a:graphic>
      </xdr:graphicFrame>
      <xdr:sp macro="" textlink="">
        <xdr:nvSpPr>
          <xdr:cNvPr id="26" name="TextBox 25">
            <a:extLst>
              <a:ext uri="{FF2B5EF4-FFF2-40B4-BE49-F238E27FC236}">
                <a16:creationId xmlns:a16="http://schemas.microsoft.com/office/drawing/2014/main" id="{00000000-0008-0000-1300-00001A000000}"/>
              </a:ext>
            </a:extLst>
          </xdr:cNvPr>
          <xdr:cNvSpPr txBox="1"/>
        </xdr:nvSpPr>
        <xdr:spPr>
          <a:xfrm>
            <a:off x="3238501" y="4876799"/>
            <a:ext cx="914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50000"/>
                  </a:schemeClr>
                </a:solidFill>
                <a:latin typeface="Roboto" panose="02000000000000000000" pitchFamily="2" charset="0"/>
                <a:ea typeface="Roboto" panose="02000000000000000000" pitchFamily="2" charset="0"/>
                <a:cs typeface="+mn-cs"/>
              </a:rPr>
              <a:t>Calendar</a:t>
            </a:r>
          </a:p>
        </xdr:txBody>
      </xdr:sp>
    </xdr:grpSp>
    <xdr:clientData/>
  </xdr:twoCellAnchor>
  <xdr:twoCellAnchor editAs="oneCell">
    <xdr:from>
      <xdr:col>7</xdr:col>
      <xdr:colOff>133349</xdr:colOff>
      <xdr:row>39</xdr:row>
      <xdr:rowOff>19051</xdr:rowOff>
    </xdr:from>
    <xdr:to>
      <xdr:col>9</xdr:col>
      <xdr:colOff>323610</xdr:colOff>
      <xdr:row>40</xdr:row>
      <xdr:rowOff>165139</xdr:rowOff>
    </xdr:to>
    <xdr:pic>
      <xdr:nvPicPr>
        <xdr:cNvPr id="45" name="Picture 44">
          <a:extLst>
            <a:ext uri="{FF2B5EF4-FFF2-40B4-BE49-F238E27FC236}">
              <a16:creationId xmlns:a16="http://schemas.microsoft.com/office/drawing/2014/main" id="{00000000-0008-0000-1300-00002D000000}"/>
            </a:ext>
          </a:extLst>
        </xdr:cNvPr>
        <xdr:cNvPicPr>
          <a:picLocks noChangeAspect="1"/>
        </xdr:cNvPicPr>
      </xdr:nvPicPr>
      <xdr:blipFill>
        <a:blip xmlns:r="http://schemas.openxmlformats.org/officeDocument/2006/relationships" r:embed="rId10">
          <a:duotone>
            <a:prstClr val="black"/>
            <a:schemeClr val="tx2">
              <a:tint val="45000"/>
              <a:satMod val="400000"/>
            </a:schemeClr>
          </a:duotone>
          <a:extLst>
            <a:ext uri="{28A0092B-C50C-407E-A947-70E740481C1C}">
              <a14:useLocalDpi xmlns:a14="http://schemas.microsoft.com/office/drawing/2010/main" val="0"/>
            </a:ext>
          </a:extLst>
        </a:blip>
        <a:stretch>
          <a:fillRect/>
        </a:stretch>
      </xdr:blipFill>
      <xdr:spPr>
        <a:xfrm>
          <a:off x="4400549" y="7448551"/>
          <a:ext cx="1409461" cy="336588"/>
        </a:xfrm>
        <a:prstGeom prst="rect">
          <a:avLst/>
        </a:prstGeom>
      </xdr:spPr>
    </xdr:pic>
    <xdr:clientData/>
  </xdr:twoCellAnchor>
</xdr:wsDr>
</file>

<file path=xl/drawings/drawing22.xml><?xml version="1.0" encoding="utf-8"?>
<c:userShapes xmlns:c="http://schemas.openxmlformats.org/drawingml/2006/chart">
  <cdr:relSizeAnchor xmlns:cdr="http://schemas.openxmlformats.org/drawingml/2006/chartDrawing">
    <cdr:from>
      <cdr:x>0.33078</cdr:x>
      <cdr:y>0.36979</cdr:y>
    </cdr:from>
    <cdr:to>
      <cdr:x>0.66567</cdr:x>
      <cdr:y>0.60243</cdr:y>
    </cdr:to>
    <cdr:sp macro="" textlink="Donut!$L$2">
      <cdr:nvSpPr>
        <cdr:cNvPr id="2" name="TextBox 1">
          <a:extLst xmlns:a="http://schemas.openxmlformats.org/drawingml/2006/main">
            <a:ext uri="{FF2B5EF4-FFF2-40B4-BE49-F238E27FC236}">
              <a16:creationId xmlns:a16="http://schemas.microsoft.com/office/drawing/2014/main" id="{FDC4D8F2-7923-5C50-93DE-684D58B2A24B}"/>
            </a:ext>
          </a:extLst>
        </cdr:cNvPr>
        <cdr:cNvSpPr txBox="1"/>
      </cdr:nvSpPr>
      <cdr:spPr>
        <a:xfrm xmlns:a="http://schemas.openxmlformats.org/drawingml/2006/main">
          <a:off x="1055488" y="1014402"/>
          <a:ext cx="1068587" cy="638178"/>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fld id="{176E361E-A7F7-41FC-87A5-05C1680CEE71}" type="TxLink">
            <a:rPr lang="en-US" sz="2000" b="0" i="0" u="none" strike="noStrike">
              <a:solidFill>
                <a:srgbClr val="00B0F0"/>
              </a:solidFill>
              <a:latin typeface="Roboto Medium" panose="02000000000000000000" pitchFamily="2" charset="0"/>
              <a:ea typeface="Roboto Medium" panose="02000000000000000000" pitchFamily="2" charset="0"/>
              <a:cs typeface="Calibri"/>
            </a:rPr>
            <a:pPr algn="ctr"/>
            <a:t>85%</a:t>
          </a:fld>
          <a:endParaRPr lang="en-US" sz="2000" b="1">
            <a:solidFill>
              <a:srgbClr val="00B0F0"/>
            </a:solidFill>
            <a:latin typeface="Roboto Medium" panose="02000000000000000000" pitchFamily="2" charset="0"/>
            <a:ea typeface="Roboto Medium" panose="02000000000000000000" pitchFamily="2" charset="0"/>
          </a:endParaRPr>
        </a:p>
      </cdr:txBody>
    </cdr:sp>
  </cdr:relSizeAnchor>
</c:userShapes>
</file>

<file path=xl/drawings/drawing23.xml><?xml version="1.0" encoding="utf-8"?>
<xdr:wsDr xmlns:xdr="http://schemas.openxmlformats.org/drawingml/2006/spreadsheetDrawing" xmlns:a="http://schemas.openxmlformats.org/drawingml/2006/main">
  <xdr:twoCellAnchor>
    <xdr:from>
      <xdr:col>4</xdr:col>
      <xdr:colOff>276180</xdr:colOff>
      <xdr:row>27</xdr:row>
      <xdr:rowOff>149225</xdr:rowOff>
    </xdr:from>
    <xdr:to>
      <xdr:col>10</xdr:col>
      <xdr:colOff>126890</xdr:colOff>
      <xdr:row>44</xdr:row>
      <xdr:rowOff>44450</xdr:rowOff>
    </xdr:to>
    <xdr:grpSp>
      <xdr:nvGrpSpPr>
        <xdr:cNvPr id="2" name="Group 1">
          <a:extLst>
            <a:ext uri="{FF2B5EF4-FFF2-40B4-BE49-F238E27FC236}">
              <a16:creationId xmlns:a16="http://schemas.microsoft.com/office/drawing/2014/main" id="{00000000-0008-0000-1400-000002000000}"/>
            </a:ext>
          </a:extLst>
        </xdr:cNvPr>
        <xdr:cNvGrpSpPr/>
      </xdr:nvGrpSpPr>
      <xdr:grpSpPr>
        <a:xfrm>
          <a:off x="2714580" y="5292725"/>
          <a:ext cx="3508310" cy="3133725"/>
          <a:chOff x="2714580" y="539750"/>
          <a:chExt cx="3508310" cy="3133725"/>
        </a:xfrm>
      </xdr:grpSpPr>
      <xdr:sp macro="" textlink="">
        <xdr:nvSpPr>
          <xdr:cNvPr id="3" name="Rectangle: Rounded Corners 2">
            <a:extLst>
              <a:ext uri="{FF2B5EF4-FFF2-40B4-BE49-F238E27FC236}">
                <a16:creationId xmlns:a16="http://schemas.microsoft.com/office/drawing/2014/main" id="{00000000-0008-0000-1400-000003000000}"/>
              </a:ext>
            </a:extLst>
          </xdr:cNvPr>
          <xdr:cNvSpPr/>
        </xdr:nvSpPr>
        <xdr:spPr>
          <a:xfrm>
            <a:off x="3095625" y="539750"/>
            <a:ext cx="2733675" cy="2095500"/>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grpSp>
        <xdr:nvGrpSpPr>
          <xdr:cNvPr id="4" name="Group 3">
            <a:extLst>
              <a:ext uri="{FF2B5EF4-FFF2-40B4-BE49-F238E27FC236}">
                <a16:creationId xmlns:a16="http://schemas.microsoft.com/office/drawing/2014/main" id="{00000000-0008-0000-1400-000004000000}"/>
              </a:ext>
            </a:extLst>
          </xdr:cNvPr>
          <xdr:cNvGrpSpPr/>
        </xdr:nvGrpSpPr>
        <xdr:grpSpPr>
          <a:xfrm>
            <a:off x="2714580" y="901700"/>
            <a:ext cx="3508310" cy="2771775"/>
            <a:chOff x="2209800" y="3400425"/>
            <a:chExt cx="3600450" cy="2844571"/>
          </a:xfrm>
          <a:noFill/>
        </xdr:grpSpPr>
        <xdr:graphicFrame macro="">
          <xdr:nvGraphicFramePr>
            <xdr:cNvPr id="6" name="Chart 5">
              <a:extLst>
                <a:ext uri="{FF2B5EF4-FFF2-40B4-BE49-F238E27FC236}">
                  <a16:creationId xmlns:a16="http://schemas.microsoft.com/office/drawing/2014/main" id="{00000000-0008-0000-1400-000006000000}"/>
                </a:ext>
              </a:extLst>
            </xdr:cNvPr>
            <xdr:cNvGraphicFramePr/>
          </xdr:nvGraphicFramePr>
          <xdr:xfrm>
            <a:off x="2209800" y="3400425"/>
            <a:ext cx="3600450" cy="2844571"/>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7" name="Chart 6">
              <a:extLst>
                <a:ext uri="{FF2B5EF4-FFF2-40B4-BE49-F238E27FC236}">
                  <a16:creationId xmlns:a16="http://schemas.microsoft.com/office/drawing/2014/main" id="{00000000-0008-0000-1400-000007000000}"/>
                </a:ext>
              </a:extLst>
            </xdr:cNvPr>
            <xdr:cNvGraphicFramePr/>
          </xdr:nvGraphicFramePr>
          <xdr:xfrm>
            <a:off x="2209800" y="3400425"/>
            <a:ext cx="3600450" cy="2844571"/>
          </xdr:xfrm>
          <a:graphic>
            <a:graphicData uri="http://schemas.openxmlformats.org/drawingml/2006/chart">
              <c:chart xmlns:c="http://schemas.openxmlformats.org/drawingml/2006/chart" xmlns:r="http://schemas.openxmlformats.org/officeDocument/2006/relationships" r:id="rId2"/>
            </a:graphicData>
          </a:graphic>
        </xdr:graphicFrame>
        <xdr:sp macro="" textlink="Gauge!$R$1">
          <xdr:nvSpPr>
            <xdr:cNvPr id="8" name="TextBox 7">
              <a:extLst>
                <a:ext uri="{FF2B5EF4-FFF2-40B4-BE49-F238E27FC236}">
                  <a16:creationId xmlns:a16="http://schemas.microsoft.com/office/drawing/2014/main" id="{00000000-0008-0000-1400-000008000000}"/>
                </a:ext>
              </a:extLst>
            </xdr:cNvPr>
            <xdr:cNvSpPr txBox="1"/>
          </xdr:nvSpPr>
          <xdr:spPr>
            <a:xfrm>
              <a:off x="3419975" y="4300028"/>
              <a:ext cx="1295400" cy="742950"/>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02F506B2-8E92-4002-88C4-3E11F042AC90}" type="TxLink">
                <a:rPr lang="en-US" sz="2400" b="1" i="0" u="none" strike="noStrike">
                  <a:solidFill>
                    <a:srgbClr val="4DBF35"/>
                  </a:solidFill>
                  <a:latin typeface="Calibri"/>
                  <a:ea typeface="Calibri"/>
                  <a:cs typeface="Calibri"/>
                </a:rPr>
                <a:pPr algn="ctr"/>
                <a:t>47%</a:t>
              </a:fld>
              <a:endParaRPr lang="en-US" sz="123400" b="1">
                <a:solidFill>
                  <a:srgbClr val="4DBF35"/>
                </a:solidFill>
                <a:latin typeface="Roboto Medium" panose="02000000000000000000" pitchFamily="2" charset="0"/>
                <a:ea typeface="Roboto Medium" panose="02000000000000000000" pitchFamily="2" charset="0"/>
              </a:endParaRPr>
            </a:p>
          </xdr:txBody>
        </xdr:sp>
      </xdr:grpSp>
      <xdr:sp macro="" textlink="">
        <xdr:nvSpPr>
          <xdr:cNvPr id="5" name="TextBox 4">
            <a:extLst>
              <a:ext uri="{FF2B5EF4-FFF2-40B4-BE49-F238E27FC236}">
                <a16:creationId xmlns:a16="http://schemas.microsoft.com/office/drawing/2014/main" id="{00000000-0008-0000-1400-000005000000}"/>
              </a:ext>
            </a:extLst>
          </xdr:cNvPr>
          <xdr:cNvSpPr txBox="1"/>
        </xdr:nvSpPr>
        <xdr:spPr>
          <a:xfrm>
            <a:off x="3101976" y="542924"/>
            <a:ext cx="640080" cy="228600"/>
          </a:xfrm>
          <a:prstGeom prst="roundRect">
            <a:avLst>
              <a:gd name="adj" fmla="val 27778"/>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tx1">
                    <a:lumMod val="50000"/>
                    <a:lumOff val="50000"/>
                  </a:schemeClr>
                </a:solidFill>
                <a:latin typeface="Roboto" panose="02000000000000000000" pitchFamily="2" charset="0"/>
                <a:ea typeface="Roboto" panose="02000000000000000000" pitchFamily="2" charset="0"/>
                <a:cs typeface="+mn-cs"/>
              </a:rPr>
              <a:t>Gauge</a:t>
            </a:r>
          </a:p>
        </xdr:txBody>
      </xdr:sp>
    </xdr:grpSp>
    <xdr:clientData/>
  </xdr:twoCellAnchor>
  <xdr:twoCellAnchor>
    <xdr:from>
      <xdr:col>0</xdr:col>
      <xdr:colOff>200025</xdr:colOff>
      <xdr:row>2</xdr:row>
      <xdr:rowOff>152400</xdr:rowOff>
    </xdr:from>
    <xdr:to>
      <xdr:col>4</xdr:col>
      <xdr:colOff>495300</xdr:colOff>
      <xdr:row>13</xdr:row>
      <xdr:rowOff>152400</xdr:rowOff>
    </xdr:to>
    <xdr:grpSp>
      <xdr:nvGrpSpPr>
        <xdr:cNvPr id="9" name="Group 8">
          <a:extLst>
            <a:ext uri="{FF2B5EF4-FFF2-40B4-BE49-F238E27FC236}">
              <a16:creationId xmlns:a16="http://schemas.microsoft.com/office/drawing/2014/main" id="{00000000-0008-0000-1400-000009000000}"/>
            </a:ext>
          </a:extLst>
        </xdr:cNvPr>
        <xdr:cNvGrpSpPr/>
      </xdr:nvGrpSpPr>
      <xdr:grpSpPr>
        <a:xfrm>
          <a:off x="200025" y="533400"/>
          <a:ext cx="2733675" cy="2095500"/>
          <a:chOff x="57150" y="533400"/>
          <a:chExt cx="2733675" cy="2095500"/>
        </a:xfrm>
      </xdr:grpSpPr>
      <xdr:sp macro="" textlink="">
        <xdr:nvSpPr>
          <xdr:cNvPr id="10" name="Rectangle: Rounded Corners 9">
            <a:extLst>
              <a:ext uri="{FF2B5EF4-FFF2-40B4-BE49-F238E27FC236}">
                <a16:creationId xmlns:a16="http://schemas.microsoft.com/office/drawing/2014/main" id="{00000000-0008-0000-1400-00000A000000}"/>
              </a:ext>
            </a:extLst>
          </xdr:cNvPr>
          <xdr:cNvSpPr/>
        </xdr:nvSpPr>
        <xdr:spPr>
          <a:xfrm>
            <a:off x="57150" y="533400"/>
            <a:ext cx="2733675" cy="2095500"/>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lumMod val="65000"/>
                  <a:lumOff val="35000"/>
                </a:schemeClr>
              </a:solidFill>
            </a:endParaRPr>
          </a:p>
        </xdr:txBody>
      </xdr:sp>
      <xdr:graphicFrame macro="">
        <xdr:nvGraphicFramePr>
          <xdr:cNvPr id="11" name="Chart 10">
            <a:extLst>
              <a:ext uri="{FF2B5EF4-FFF2-40B4-BE49-F238E27FC236}">
                <a16:creationId xmlns:a16="http://schemas.microsoft.com/office/drawing/2014/main" id="{00000000-0008-0000-1400-00000B000000}"/>
              </a:ext>
            </a:extLst>
          </xdr:cNvPr>
          <xdr:cNvGraphicFramePr>
            <a:graphicFrameLocks/>
          </xdr:cNvGraphicFramePr>
        </xdr:nvGraphicFramePr>
        <xdr:xfrm>
          <a:off x="320675" y="650875"/>
          <a:ext cx="2232025" cy="1918876"/>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12" name="TextBox 11">
            <a:extLst>
              <a:ext uri="{FF2B5EF4-FFF2-40B4-BE49-F238E27FC236}">
                <a16:creationId xmlns:a16="http://schemas.microsoft.com/office/drawing/2014/main" id="{00000000-0008-0000-1400-00000C000000}"/>
              </a:ext>
            </a:extLst>
          </xdr:cNvPr>
          <xdr:cNvSpPr txBox="1"/>
        </xdr:nvSpPr>
        <xdr:spPr>
          <a:xfrm>
            <a:off x="63501" y="546100"/>
            <a:ext cx="640080" cy="228600"/>
          </a:xfrm>
          <a:prstGeom prst="roundRect">
            <a:avLst>
              <a:gd name="adj" fmla="val 22223"/>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65000"/>
                  </a:schemeClr>
                </a:solidFill>
                <a:latin typeface="Roboto" panose="02000000000000000000" pitchFamily="2" charset="0"/>
                <a:ea typeface="Roboto" panose="02000000000000000000" pitchFamily="2" charset="0"/>
                <a:cs typeface="+mn-cs"/>
              </a:rPr>
              <a:t>Donut</a:t>
            </a:r>
          </a:p>
        </xdr:txBody>
      </xdr:sp>
    </xdr:grpSp>
    <xdr:clientData/>
  </xdr:twoCellAnchor>
  <xdr:twoCellAnchor>
    <xdr:from>
      <xdr:col>0</xdr:col>
      <xdr:colOff>219075</xdr:colOff>
      <xdr:row>0</xdr:row>
      <xdr:rowOff>76200</xdr:rowOff>
    </xdr:from>
    <xdr:to>
      <xdr:col>9</xdr:col>
      <xdr:colOff>295275</xdr:colOff>
      <xdr:row>2</xdr:row>
      <xdr:rowOff>66675</xdr:rowOff>
    </xdr:to>
    <xdr:sp macro="" textlink="">
      <xdr:nvSpPr>
        <xdr:cNvPr id="13" name="TextBox 12">
          <a:extLst>
            <a:ext uri="{FF2B5EF4-FFF2-40B4-BE49-F238E27FC236}">
              <a16:creationId xmlns:a16="http://schemas.microsoft.com/office/drawing/2014/main" id="{00000000-0008-0000-1400-00000D000000}"/>
            </a:ext>
          </a:extLst>
        </xdr:cNvPr>
        <xdr:cNvSpPr txBox="1"/>
      </xdr:nvSpPr>
      <xdr:spPr>
        <a:xfrm>
          <a:off x="219075" y="76200"/>
          <a:ext cx="5562600" cy="3714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000" b="0">
              <a:solidFill>
                <a:srgbClr val="00B0F0"/>
              </a:solidFill>
              <a:effectLst>
                <a:outerShdw blurRad="12700" dist="38100" dir="2700000" algn="tl" rotWithShape="0">
                  <a:schemeClr val="tx1">
                    <a:lumMod val="50000"/>
                    <a:lumOff val="50000"/>
                    <a:alpha val="40000"/>
                  </a:schemeClr>
                </a:outerShdw>
              </a:effectLst>
              <a:latin typeface="Roboto Medium" panose="02000000000000000000" pitchFamily="2" charset="0"/>
              <a:ea typeface="Roboto Medium" panose="02000000000000000000" pitchFamily="2" charset="0"/>
            </a:rPr>
            <a:t>8 Types of Progress Charts</a:t>
          </a:r>
        </a:p>
      </xdr:txBody>
    </xdr:sp>
    <xdr:clientData/>
  </xdr:twoCellAnchor>
  <xdr:twoCellAnchor>
    <xdr:from>
      <xdr:col>5</xdr:col>
      <xdr:colOff>9525</xdr:colOff>
      <xdr:row>2</xdr:row>
      <xdr:rowOff>152399</xdr:rowOff>
    </xdr:from>
    <xdr:to>
      <xdr:col>9</xdr:col>
      <xdr:colOff>304800</xdr:colOff>
      <xdr:row>7</xdr:row>
      <xdr:rowOff>123824</xdr:rowOff>
    </xdr:to>
    <xdr:grpSp>
      <xdr:nvGrpSpPr>
        <xdr:cNvPr id="14" name="Group 13">
          <a:extLst>
            <a:ext uri="{FF2B5EF4-FFF2-40B4-BE49-F238E27FC236}">
              <a16:creationId xmlns:a16="http://schemas.microsoft.com/office/drawing/2014/main" id="{00000000-0008-0000-1400-00000E000000}"/>
            </a:ext>
          </a:extLst>
        </xdr:cNvPr>
        <xdr:cNvGrpSpPr/>
      </xdr:nvGrpSpPr>
      <xdr:grpSpPr>
        <a:xfrm>
          <a:off x="3057525" y="533399"/>
          <a:ext cx="2733675" cy="923925"/>
          <a:chOff x="57150" y="2752724"/>
          <a:chExt cx="2733675" cy="923925"/>
        </a:xfrm>
      </xdr:grpSpPr>
      <xdr:sp macro="" textlink="">
        <xdr:nvSpPr>
          <xdr:cNvPr id="15" name="Rectangle: Rounded Corners 14">
            <a:extLst>
              <a:ext uri="{FF2B5EF4-FFF2-40B4-BE49-F238E27FC236}">
                <a16:creationId xmlns:a16="http://schemas.microsoft.com/office/drawing/2014/main" id="{00000000-0008-0000-1400-00000F000000}"/>
              </a:ext>
            </a:extLst>
          </xdr:cNvPr>
          <xdr:cNvSpPr/>
        </xdr:nvSpPr>
        <xdr:spPr>
          <a:xfrm>
            <a:off x="57150" y="2752724"/>
            <a:ext cx="2733675" cy="923925"/>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16" name="Chart 15">
            <a:extLst>
              <a:ext uri="{FF2B5EF4-FFF2-40B4-BE49-F238E27FC236}">
                <a16:creationId xmlns:a16="http://schemas.microsoft.com/office/drawing/2014/main" id="{00000000-0008-0000-1400-000010000000}"/>
              </a:ext>
            </a:extLst>
          </xdr:cNvPr>
          <xdr:cNvGraphicFramePr>
            <a:graphicFrameLocks/>
          </xdr:cNvGraphicFramePr>
        </xdr:nvGraphicFramePr>
        <xdr:xfrm>
          <a:off x="190500" y="3038477"/>
          <a:ext cx="2400300" cy="428624"/>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17" name="TextBox 16">
            <a:extLst>
              <a:ext uri="{FF2B5EF4-FFF2-40B4-BE49-F238E27FC236}">
                <a16:creationId xmlns:a16="http://schemas.microsoft.com/office/drawing/2014/main" id="{00000000-0008-0000-1400-000011000000}"/>
              </a:ext>
            </a:extLst>
          </xdr:cNvPr>
          <xdr:cNvSpPr txBox="1"/>
        </xdr:nvSpPr>
        <xdr:spPr>
          <a:xfrm>
            <a:off x="66676" y="2762250"/>
            <a:ext cx="4572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tx1">
                    <a:lumMod val="50000"/>
                    <a:lumOff val="50000"/>
                  </a:schemeClr>
                </a:solidFill>
                <a:latin typeface="Roboto" panose="02000000000000000000" pitchFamily="2" charset="0"/>
                <a:ea typeface="Roboto" panose="02000000000000000000" pitchFamily="2" charset="0"/>
              </a:rPr>
              <a:t>Bar</a:t>
            </a:r>
          </a:p>
        </xdr:txBody>
      </xdr:sp>
    </xdr:grpSp>
    <xdr:clientData/>
  </xdr:twoCellAnchor>
  <xdr:twoCellAnchor>
    <xdr:from>
      <xdr:col>5</xdr:col>
      <xdr:colOff>28575</xdr:colOff>
      <xdr:row>8</xdr:row>
      <xdr:rowOff>85724</xdr:rowOff>
    </xdr:from>
    <xdr:to>
      <xdr:col>9</xdr:col>
      <xdr:colOff>323850</xdr:colOff>
      <xdr:row>13</xdr:row>
      <xdr:rowOff>57149</xdr:rowOff>
    </xdr:to>
    <xdr:grpSp>
      <xdr:nvGrpSpPr>
        <xdr:cNvPr id="18" name="Group 17">
          <a:extLst>
            <a:ext uri="{FF2B5EF4-FFF2-40B4-BE49-F238E27FC236}">
              <a16:creationId xmlns:a16="http://schemas.microsoft.com/office/drawing/2014/main" id="{00000000-0008-0000-1400-000012000000}"/>
            </a:ext>
          </a:extLst>
        </xdr:cNvPr>
        <xdr:cNvGrpSpPr/>
      </xdr:nvGrpSpPr>
      <xdr:grpSpPr>
        <a:xfrm>
          <a:off x="3076575" y="1609724"/>
          <a:ext cx="2733675" cy="923925"/>
          <a:chOff x="3086100" y="2752724"/>
          <a:chExt cx="2733675" cy="923925"/>
        </a:xfrm>
      </xdr:grpSpPr>
      <xdr:sp macro="" textlink="">
        <xdr:nvSpPr>
          <xdr:cNvPr id="19" name="Rectangle: Rounded Corners 18">
            <a:extLst>
              <a:ext uri="{FF2B5EF4-FFF2-40B4-BE49-F238E27FC236}">
                <a16:creationId xmlns:a16="http://schemas.microsoft.com/office/drawing/2014/main" id="{00000000-0008-0000-1400-000013000000}"/>
              </a:ext>
            </a:extLst>
          </xdr:cNvPr>
          <xdr:cNvSpPr/>
        </xdr:nvSpPr>
        <xdr:spPr>
          <a:xfrm>
            <a:off x="3086100" y="2752724"/>
            <a:ext cx="2733675" cy="923925"/>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20" name="Chart 19">
            <a:extLst>
              <a:ext uri="{FF2B5EF4-FFF2-40B4-BE49-F238E27FC236}">
                <a16:creationId xmlns:a16="http://schemas.microsoft.com/office/drawing/2014/main" id="{00000000-0008-0000-1400-000014000000}"/>
              </a:ext>
            </a:extLst>
          </xdr:cNvPr>
          <xdr:cNvGraphicFramePr>
            <a:graphicFrameLocks/>
          </xdr:cNvGraphicFramePr>
        </xdr:nvGraphicFramePr>
        <xdr:xfrm>
          <a:off x="3248026" y="2924175"/>
          <a:ext cx="2438399" cy="695325"/>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21" name="TextBox 20">
            <a:extLst>
              <a:ext uri="{FF2B5EF4-FFF2-40B4-BE49-F238E27FC236}">
                <a16:creationId xmlns:a16="http://schemas.microsoft.com/office/drawing/2014/main" id="{00000000-0008-0000-1400-000015000000}"/>
              </a:ext>
            </a:extLst>
          </xdr:cNvPr>
          <xdr:cNvSpPr txBox="1"/>
        </xdr:nvSpPr>
        <xdr:spPr>
          <a:xfrm>
            <a:off x="3095626" y="2762249"/>
            <a:ext cx="4572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tx1">
                    <a:lumMod val="50000"/>
                    <a:lumOff val="50000"/>
                  </a:schemeClr>
                </a:solidFill>
                <a:latin typeface="Roboto" panose="02000000000000000000" pitchFamily="2" charset="0"/>
                <a:ea typeface="Roboto" panose="02000000000000000000" pitchFamily="2" charset="0"/>
                <a:cs typeface="+mn-cs"/>
              </a:rPr>
              <a:t>Dot</a:t>
            </a:r>
          </a:p>
        </xdr:txBody>
      </xdr:sp>
    </xdr:grpSp>
    <xdr:clientData/>
  </xdr:twoCellAnchor>
  <xdr:twoCellAnchor>
    <xdr:from>
      <xdr:col>0</xdr:col>
      <xdr:colOff>200025</xdr:colOff>
      <xdr:row>20</xdr:row>
      <xdr:rowOff>133349</xdr:rowOff>
    </xdr:from>
    <xdr:to>
      <xdr:col>4</xdr:col>
      <xdr:colOff>495300</xdr:colOff>
      <xdr:row>25</xdr:row>
      <xdr:rowOff>104774</xdr:rowOff>
    </xdr:to>
    <xdr:grpSp>
      <xdr:nvGrpSpPr>
        <xdr:cNvPr id="22" name="Group 21">
          <a:extLst>
            <a:ext uri="{FF2B5EF4-FFF2-40B4-BE49-F238E27FC236}">
              <a16:creationId xmlns:a16="http://schemas.microsoft.com/office/drawing/2014/main" id="{00000000-0008-0000-1400-000016000000}"/>
            </a:ext>
          </a:extLst>
        </xdr:cNvPr>
        <xdr:cNvGrpSpPr/>
      </xdr:nvGrpSpPr>
      <xdr:grpSpPr>
        <a:xfrm>
          <a:off x="200025" y="3943349"/>
          <a:ext cx="2733675" cy="923925"/>
          <a:chOff x="66675" y="3800474"/>
          <a:chExt cx="2733675" cy="923925"/>
        </a:xfrm>
      </xdr:grpSpPr>
      <xdr:sp macro="" textlink="">
        <xdr:nvSpPr>
          <xdr:cNvPr id="23" name="Rectangle: Rounded Corners 22">
            <a:extLst>
              <a:ext uri="{FF2B5EF4-FFF2-40B4-BE49-F238E27FC236}">
                <a16:creationId xmlns:a16="http://schemas.microsoft.com/office/drawing/2014/main" id="{00000000-0008-0000-1400-000017000000}"/>
              </a:ext>
            </a:extLst>
          </xdr:cNvPr>
          <xdr:cNvSpPr/>
        </xdr:nvSpPr>
        <xdr:spPr>
          <a:xfrm>
            <a:off x="66675" y="3800474"/>
            <a:ext cx="2733675" cy="923925"/>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24" name="Chart 23">
            <a:extLst>
              <a:ext uri="{FF2B5EF4-FFF2-40B4-BE49-F238E27FC236}">
                <a16:creationId xmlns:a16="http://schemas.microsoft.com/office/drawing/2014/main" id="{00000000-0008-0000-1400-000018000000}"/>
              </a:ext>
            </a:extLst>
          </xdr:cNvPr>
          <xdr:cNvGraphicFramePr>
            <a:graphicFrameLocks/>
          </xdr:cNvGraphicFramePr>
        </xdr:nvGraphicFramePr>
        <xdr:xfrm>
          <a:off x="238125" y="4048124"/>
          <a:ext cx="2362200" cy="628651"/>
        </xdr:xfrm>
        <a:graphic>
          <a:graphicData uri="http://schemas.openxmlformats.org/drawingml/2006/chart">
            <c:chart xmlns:c="http://schemas.openxmlformats.org/drawingml/2006/chart" xmlns:r="http://schemas.openxmlformats.org/officeDocument/2006/relationships" r:id="rId6"/>
          </a:graphicData>
        </a:graphic>
      </xdr:graphicFrame>
      <xdr:sp macro="" textlink="">
        <xdr:nvSpPr>
          <xdr:cNvPr id="25" name="TextBox 24">
            <a:extLst>
              <a:ext uri="{FF2B5EF4-FFF2-40B4-BE49-F238E27FC236}">
                <a16:creationId xmlns:a16="http://schemas.microsoft.com/office/drawing/2014/main" id="{00000000-0008-0000-1400-000019000000}"/>
              </a:ext>
            </a:extLst>
          </xdr:cNvPr>
          <xdr:cNvSpPr txBox="1"/>
        </xdr:nvSpPr>
        <xdr:spPr>
          <a:xfrm>
            <a:off x="85726" y="3819525"/>
            <a:ext cx="914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tx1">
                    <a:lumMod val="50000"/>
                    <a:lumOff val="50000"/>
                  </a:schemeClr>
                </a:solidFill>
                <a:latin typeface="Roboto" panose="02000000000000000000" pitchFamily="2" charset="0"/>
                <a:ea typeface="Roboto" panose="02000000000000000000" pitchFamily="2" charset="0"/>
              </a:rPr>
              <a:t>Scorecard</a:t>
            </a:r>
          </a:p>
        </xdr:txBody>
      </xdr:sp>
    </xdr:grpSp>
    <xdr:clientData/>
  </xdr:twoCellAnchor>
  <xdr:twoCellAnchor>
    <xdr:from>
      <xdr:col>0</xdr:col>
      <xdr:colOff>200025</xdr:colOff>
      <xdr:row>14</xdr:row>
      <xdr:rowOff>142874</xdr:rowOff>
    </xdr:from>
    <xdr:to>
      <xdr:col>4</xdr:col>
      <xdr:colOff>495300</xdr:colOff>
      <xdr:row>19</xdr:row>
      <xdr:rowOff>114299</xdr:rowOff>
    </xdr:to>
    <xdr:grpSp>
      <xdr:nvGrpSpPr>
        <xdr:cNvPr id="26" name="Group 25">
          <a:extLst>
            <a:ext uri="{FF2B5EF4-FFF2-40B4-BE49-F238E27FC236}">
              <a16:creationId xmlns:a16="http://schemas.microsoft.com/office/drawing/2014/main" id="{00000000-0008-0000-1400-00001A000000}"/>
            </a:ext>
          </a:extLst>
        </xdr:cNvPr>
        <xdr:cNvGrpSpPr/>
      </xdr:nvGrpSpPr>
      <xdr:grpSpPr>
        <a:xfrm>
          <a:off x="200025" y="2809874"/>
          <a:ext cx="2733675" cy="923925"/>
          <a:chOff x="3190875" y="3771899"/>
          <a:chExt cx="2733675" cy="923925"/>
        </a:xfrm>
      </xdr:grpSpPr>
      <xdr:sp macro="" textlink="">
        <xdr:nvSpPr>
          <xdr:cNvPr id="27" name="Rectangle: Rounded Corners 26">
            <a:extLst>
              <a:ext uri="{FF2B5EF4-FFF2-40B4-BE49-F238E27FC236}">
                <a16:creationId xmlns:a16="http://schemas.microsoft.com/office/drawing/2014/main" id="{00000000-0008-0000-1400-00001B000000}"/>
              </a:ext>
            </a:extLst>
          </xdr:cNvPr>
          <xdr:cNvSpPr/>
        </xdr:nvSpPr>
        <xdr:spPr>
          <a:xfrm>
            <a:off x="3190875" y="3771899"/>
            <a:ext cx="2733675" cy="923925"/>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28" name="Chart 27">
            <a:extLst>
              <a:ext uri="{FF2B5EF4-FFF2-40B4-BE49-F238E27FC236}">
                <a16:creationId xmlns:a16="http://schemas.microsoft.com/office/drawing/2014/main" id="{00000000-0008-0000-1400-00001C000000}"/>
              </a:ext>
            </a:extLst>
          </xdr:cNvPr>
          <xdr:cNvGraphicFramePr>
            <a:graphicFrameLocks/>
          </xdr:cNvGraphicFramePr>
        </xdr:nvGraphicFramePr>
        <xdr:xfrm>
          <a:off x="3267075" y="3914775"/>
          <a:ext cx="2543175" cy="733425"/>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29" name="TextBox 28">
            <a:extLst>
              <a:ext uri="{FF2B5EF4-FFF2-40B4-BE49-F238E27FC236}">
                <a16:creationId xmlns:a16="http://schemas.microsoft.com/office/drawing/2014/main" id="{00000000-0008-0000-1400-00001D000000}"/>
              </a:ext>
            </a:extLst>
          </xdr:cNvPr>
          <xdr:cNvSpPr txBox="1"/>
        </xdr:nvSpPr>
        <xdr:spPr>
          <a:xfrm>
            <a:off x="3200401" y="3781424"/>
            <a:ext cx="66675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tx1">
                    <a:lumMod val="50000"/>
                    <a:lumOff val="50000"/>
                  </a:schemeClr>
                </a:solidFill>
                <a:latin typeface="Roboto" panose="02000000000000000000" pitchFamily="2" charset="0"/>
                <a:ea typeface="Roboto" panose="02000000000000000000" pitchFamily="2" charset="0"/>
                <a:cs typeface="+mn-cs"/>
              </a:rPr>
              <a:t>Steps</a:t>
            </a:r>
          </a:p>
        </xdr:txBody>
      </xdr:sp>
    </xdr:grpSp>
    <xdr:clientData/>
  </xdr:twoCellAnchor>
  <xdr:twoCellAnchor>
    <xdr:from>
      <xdr:col>0</xdr:col>
      <xdr:colOff>200025</xdr:colOff>
      <xdr:row>26</xdr:row>
      <xdr:rowOff>104775</xdr:rowOff>
    </xdr:from>
    <xdr:to>
      <xdr:col>4</xdr:col>
      <xdr:colOff>495300</xdr:colOff>
      <xdr:row>38</xdr:row>
      <xdr:rowOff>161925</xdr:rowOff>
    </xdr:to>
    <xdr:grpSp>
      <xdr:nvGrpSpPr>
        <xdr:cNvPr id="30" name="Group 29">
          <a:extLst>
            <a:ext uri="{FF2B5EF4-FFF2-40B4-BE49-F238E27FC236}">
              <a16:creationId xmlns:a16="http://schemas.microsoft.com/office/drawing/2014/main" id="{00000000-0008-0000-1400-00001E000000}"/>
            </a:ext>
          </a:extLst>
        </xdr:cNvPr>
        <xdr:cNvGrpSpPr/>
      </xdr:nvGrpSpPr>
      <xdr:grpSpPr>
        <a:xfrm>
          <a:off x="200025" y="5057775"/>
          <a:ext cx="2733675" cy="2343150"/>
          <a:chOff x="66675" y="4857750"/>
          <a:chExt cx="2733675" cy="2343150"/>
        </a:xfrm>
      </xdr:grpSpPr>
      <xdr:sp macro="" textlink="">
        <xdr:nvSpPr>
          <xdr:cNvPr id="31" name="Rectangle: Rounded Corners 30">
            <a:extLst>
              <a:ext uri="{FF2B5EF4-FFF2-40B4-BE49-F238E27FC236}">
                <a16:creationId xmlns:a16="http://schemas.microsoft.com/office/drawing/2014/main" id="{00000000-0008-0000-1400-00001F000000}"/>
              </a:ext>
            </a:extLst>
          </xdr:cNvPr>
          <xdr:cNvSpPr/>
        </xdr:nvSpPr>
        <xdr:spPr>
          <a:xfrm>
            <a:off x="66675" y="4857750"/>
            <a:ext cx="2733675" cy="2343150"/>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32" name="Chart 31">
            <a:extLst>
              <a:ext uri="{FF2B5EF4-FFF2-40B4-BE49-F238E27FC236}">
                <a16:creationId xmlns:a16="http://schemas.microsoft.com/office/drawing/2014/main" id="{00000000-0008-0000-1400-000020000000}"/>
              </a:ext>
            </a:extLst>
          </xdr:cNvPr>
          <xdr:cNvGraphicFramePr>
            <a:graphicFrameLocks/>
          </xdr:cNvGraphicFramePr>
        </xdr:nvGraphicFramePr>
        <xdr:xfrm>
          <a:off x="228600" y="5172076"/>
          <a:ext cx="2341105" cy="1952624"/>
        </xdr:xfrm>
        <a:graphic>
          <a:graphicData uri="http://schemas.openxmlformats.org/drawingml/2006/chart">
            <c:chart xmlns:c="http://schemas.openxmlformats.org/drawingml/2006/chart" xmlns:r="http://schemas.openxmlformats.org/officeDocument/2006/relationships" r:id="rId8"/>
          </a:graphicData>
        </a:graphic>
      </xdr:graphicFrame>
      <xdr:sp macro="" textlink="">
        <xdr:nvSpPr>
          <xdr:cNvPr id="33" name="TextBox 32">
            <a:extLst>
              <a:ext uri="{FF2B5EF4-FFF2-40B4-BE49-F238E27FC236}">
                <a16:creationId xmlns:a16="http://schemas.microsoft.com/office/drawing/2014/main" id="{00000000-0008-0000-1400-000021000000}"/>
              </a:ext>
            </a:extLst>
          </xdr:cNvPr>
          <xdr:cNvSpPr txBox="1"/>
        </xdr:nvSpPr>
        <xdr:spPr>
          <a:xfrm>
            <a:off x="85726" y="4876800"/>
            <a:ext cx="64008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tx1">
                    <a:lumMod val="50000"/>
                    <a:lumOff val="50000"/>
                  </a:schemeClr>
                </a:solidFill>
                <a:latin typeface="Roboto" panose="02000000000000000000" pitchFamily="2" charset="0"/>
                <a:ea typeface="Roboto" panose="02000000000000000000" pitchFamily="2" charset="0"/>
              </a:rPr>
              <a:t>Waffle</a:t>
            </a:r>
          </a:p>
        </xdr:txBody>
      </xdr:sp>
    </xdr:grpSp>
    <xdr:clientData/>
  </xdr:twoCellAnchor>
  <xdr:twoCellAnchor>
    <xdr:from>
      <xdr:col>5</xdr:col>
      <xdr:colOff>28575</xdr:colOff>
      <xdr:row>14</xdr:row>
      <xdr:rowOff>28575</xdr:rowOff>
    </xdr:from>
    <xdr:to>
      <xdr:col>9</xdr:col>
      <xdr:colOff>323850</xdr:colOff>
      <xdr:row>27</xdr:row>
      <xdr:rowOff>9525</xdr:rowOff>
    </xdr:to>
    <xdr:grpSp>
      <xdr:nvGrpSpPr>
        <xdr:cNvPr id="34" name="Group 33">
          <a:extLst>
            <a:ext uri="{FF2B5EF4-FFF2-40B4-BE49-F238E27FC236}">
              <a16:creationId xmlns:a16="http://schemas.microsoft.com/office/drawing/2014/main" id="{00000000-0008-0000-1400-000022000000}"/>
            </a:ext>
          </a:extLst>
        </xdr:cNvPr>
        <xdr:cNvGrpSpPr/>
      </xdr:nvGrpSpPr>
      <xdr:grpSpPr>
        <a:xfrm>
          <a:off x="3076575" y="2695575"/>
          <a:ext cx="2733675" cy="2457450"/>
          <a:chOff x="3219450" y="4857750"/>
          <a:chExt cx="2733675" cy="2457450"/>
        </a:xfrm>
      </xdr:grpSpPr>
      <xdr:sp macro="" textlink="">
        <xdr:nvSpPr>
          <xdr:cNvPr id="35" name="Rectangle: Rounded Corners 34">
            <a:extLst>
              <a:ext uri="{FF2B5EF4-FFF2-40B4-BE49-F238E27FC236}">
                <a16:creationId xmlns:a16="http://schemas.microsoft.com/office/drawing/2014/main" id="{00000000-0008-0000-1400-000023000000}"/>
              </a:ext>
            </a:extLst>
          </xdr:cNvPr>
          <xdr:cNvSpPr/>
        </xdr:nvSpPr>
        <xdr:spPr>
          <a:xfrm>
            <a:off x="3219450" y="4857750"/>
            <a:ext cx="2733675" cy="2457450"/>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36" name="Chart 35">
            <a:extLst>
              <a:ext uri="{FF2B5EF4-FFF2-40B4-BE49-F238E27FC236}">
                <a16:creationId xmlns:a16="http://schemas.microsoft.com/office/drawing/2014/main" id="{00000000-0008-0000-1400-000024000000}"/>
              </a:ext>
            </a:extLst>
          </xdr:cNvPr>
          <xdr:cNvGraphicFramePr>
            <a:graphicFrameLocks/>
          </xdr:cNvGraphicFramePr>
        </xdr:nvGraphicFramePr>
        <xdr:xfrm>
          <a:off x="3333750" y="5057775"/>
          <a:ext cx="2476498" cy="2209800"/>
        </xdr:xfrm>
        <a:graphic>
          <a:graphicData uri="http://schemas.openxmlformats.org/drawingml/2006/chart">
            <c:chart xmlns:c="http://schemas.openxmlformats.org/drawingml/2006/chart" xmlns:r="http://schemas.openxmlformats.org/officeDocument/2006/relationships" r:id="rId9"/>
          </a:graphicData>
        </a:graphic>
      </xdr:graphicFrame>
      <xdr:sp macro="" textlink="">
        <xdr:nvSpPr>
          <xdr:cNvPr id="37" name="TextBox 36">
            <a:extLst>
              <a:ext uri="{FF2B5EF4-FFF2-40B4-BE49-F238E27FC236}">
                <a16:creationId xmlns:a16="http://schemas.microsoft.com/office/drawing/2014/main" id="{00000000-0008-0000-1400-000025000000}"/>
              </a:ext>
            </a:extLst>
          </xdr:cNvPr>
          <xdr:cNvSpPr txBox="1"/>
        </xdr:nvSpPr>
        <xdr:spPr>
          <a:xfrm>
            <a:off x="3238501" y="4876799"/>
            <a:ext cx="914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tx1">
                    <a:lumMod val="50000"/>
                    <a:lumOff val="50000"/>
                  </a:schemeClr>
                </a:solidFill>
                <a:latin typeface="Roboto" panose="02000000000000000000" pitchFamily="2" charset="0"/>
                <a:ea typeface="Roboto" panose="02000000000000000000" pitchFamily="2" charset="0"/>
                <a:cs typeface="+mn-cs"/>
              </a:rPr>
              <a:t>Calendar</a:t>
            </a:r>
          </a:p>
        </xdr:txBody>
      </xdr:sp>
    </xdr:grpSp>
    <xdr:clientData/>
  </xdr:twoCellAnchor>
  <xdr:twoCellAnchor editAs="oneCell">
    <xdr:from>
      <xdr:col>7</xdr:col>
      <xdr:colOff>133349</xdr:colOff>
      <xdr:row>39</xdr:row>
      <xdr:rowOff>19051</xdr:rowOff>
    </xdr:from>
    <xdr:to>
      <xdr:col>9</xdr:col>
      <xdr:colOff>323610</xdr:colOff>
      <xdr:row>40</xdr:row>
      <xdr:rowOff>165139</xdr:rowOff>
    </xdr:to>
    <xdr:pic>
      <xdr:nvPicPr>
        <xdr:cNvPr id="38" name="Picture 37">
          <a:extLst>
            <a:ext uri="{FF2B5EF4-FFF2-40B4-BE49-F238E27FC236}">
              <a16:creationId xmlns:a16="http://schemas.microsoft.com/office/drawing/2014/main" id="{00000000-0008-0000-1400-000026000000}"/>
            </a:ext>
          </a:extLst>
        </xdr:cNvPr>
        <xdr:cNvPicPr>
          <a:picLocks noChangeAspect="1"/>
        </xdr:cNvPicPr>
      </xdr:nvPicPr>
      <xdr:blipFill>
        <a:blip xmlns:r="http://schemas.openxmlformats.org/officeDocument/2006/relationships" r:embed="rId10">
          <a:duotone>
            <a:prstClr val="black"/>
            <a:schemeClr val="tx2">
              <a:tint val="45000"/>
              <a:satMod val="400000"/>
            </a:schemeClr>
          </a:duotone>
          <a:extLst>
            <a:ext uri="{28A0092B-C50C-407E-A947-70E740481C1C}">
              <a14:useLocalDpi xmlns:a14="http://schemas.microsoft.com/office/drawing/2010/main" val="0"/>
            </a:ext>
          </a:extLst>
        </a:blip>
        <a:stretch>
          <a:fillRect/>
        </a:stretch>
      </xdr:blipFill>
      <xdr:spPr>
        <a:xfrm>
          <a:off x="4400549" y="7448551"/>
          <a:ext cx="1409461" cy="336588"/>
        </a:xfrm>
        <a:prstGeom prst="rect">
          <a:avLst/>
        </a:prstGeom>
      </xdr:spPr>
    </xdr:pic>
    <xdr:clientData/>
  </xdr:twoCellAnchor>
</xdr:wsDr>
</file>

<file path=xl/drawings/drawing24.xml><?xml version="1.0" encoding="utf-8"?>
<c:userShapes xmlns:c="http://schemas.openxmlformats.org/drawingml/2006/chart">
  <cdr:relSizeAnchor xmlns:cdr="http://schemas.openxmlformats.org/drawingml/2006/chartDrawing">
    <cdr:from>
      <cdr:x>0.33078</cdr:x>
      <cdr:y>0.36979</cdr:y>
    </cdr:from>
    <cdr:to>
      <cdr:x>0.66567</cdr:x>
      <cdr:y>0.60243</cdr:y>
    </cdr:to>
    <cdr:sp macro="" textlink="Donut!$L$2">
      <cdr:nvSpPr>
        <cdr:cNvPr id="2" name="TextBox 1">
          <a:extLst xmlns:a="http://schemas.openxmlformats.org/drawingml/2006/main">
            <a:ext uri="{FF2B5EF4-FFF2-40B4-BE49-F238E27FC236}">
              <a16:creationId xmlns:a16="http://schemas.microsoft.com/office/drawing/2014/main" id="{FDC4D8F2-7923-5C50-93DE-684D58B2A24B}"/>
            </a:ext>
          </a:extLst>
        </cdr:cNvPr>
        <cdr:cNvSpPr txBox="1"/>
      </cdr:nvSpPr>
      <cdr:spPr>
        <a:xfrm xmlns:a="http://schemas.openxmlformats.org/drawingml/2006/main">
          <a:off x="1055488" y="1014402"/>
          <a:ext cx="1068587" cy="638178"/>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fld id="{176E361E-A7F7-41FC-87A5-05C1680CEE71}" type="TxLink">
            <a:rPr lang="en-US" sz="2000" b="0" i="0" u="none" strike="noStrike">
              <a:solidFill>
                <a:srgbClr val="00B0F0"/>
              </a:solidFill>
              <a:latin typeface="Roboto Medium" panose="02000000000000000000" pitchFamily="2" charset="0"/>
              <a:ea typeface="Roboto Medium" panose="02000000000000000000" pitchFamily="2" charset="0"/>
              <a:cs typeface="Calibri"/>
            </a:rPr>
            <a:pPr algn="ctr"/>
            <a:t>85%</a:t>
          </a:fld>
          <a:endParaRPr lang="en-US" sz="2000" b="1">
            <a:solidFill>
              <a:srgbClr val="00B0F0"/>
            </a:solidFill>
            <a:latin typeface="Roboto Medium" panose="02000000000000000000" pitchFamily="2" charset="0"/>
            <a:ea typeface="Roboto Medium" panose="02000000000000000000" pitchFamily="2" charset="0"/>
          </a:endParaRPr>
        </a:p>
      </cdr:txBody>
    </cdr:sp>
  </cdr:relSizeAnchor>
</c:userShapes>
</file>

<file path=xl/theme/theme1.xml><?xml version="1.0" encoding="utf-8"?>
<a:theme xmlns:a="http://schemas.openxmlformats.org/drawingml/2006/main" name="Office Them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6.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3" Type="http://schemas.openxmlformats.org/officeDocument/2006/relationships/ctrlProp" Target="../ctrlProps/ctrlProp2.xml"/><Relationship Id="rId2" Type="http://schemas.openxmlformats.org/officeDocument/2006/relationships/vmlDrawing" Target="../drawings/vmlDrawing2.vml"/><Relationship Id="rId1" Type="http://schemas.openxmlformats.org/officeDocument/2006/relationships/drawing" Target="../drawings/drawing8.xml"/></Relationships>
</file>

<file path=xl/worksheets/_rels/sheet8.xml.rels><?xml version="1.0" encoding="UTF-8" standalone="yes"?>
<Relationships xmlns="http://schemas.openxmlformats.org/package/2006/relationships"><Relationship Id="rId3" Type="http://schemas.openxmlformats.org/officeDocument/2006/relationships/ctrlProp" Target="../ctrlProps/ctrlProp3.xml"/><Relationship Id="rId2" Type="http://schemas.openxmlformats.org/officeDocument/2006/relationships/vmlDrawing" Target="../drawings/vmlDrawing3.vml"/><Relationship Id="rId1" Type="http://schemas.openxmlformats.org/officeDocument/2006/relationships/drawing" Target="../drawings/drawing9.xml"/></Relationships>
</file>

<file path=xl/worksheets/_rels/sheet9.xml.rels><?xml version="1.0" encoding="UTF-8" standalone="yes"?>
<Relationships xmlns="http://schemas.openxmlformats.org/package/2006/relationships"><Relationship Id="rId3" Type="http://schemas.openxmlformats.org/officeDocument/2006/relationships/ctrlProp" Target="../ctrlProps/ctrlProp4.xml"/><Relationship Id="rId2" Type="http://schemas.openxmlformats.org/officeDocument/2006/relationships/vmlDrawing" Target="../drawings/vmlDrawing4.vml"/><Relationship Id="rId1" Type="http://schemas.openxmlformats.org/officeDocument/2006/relationships/drawing" Target="../drawings/drawing10.xml"/></Relationships>
</file>

<file path=xl/worksheets/_rels/sheet10.xml.rels><?xml version="1.0" encoding="UTF-8" standalone="yes"?>
<Relationships xmlns="http://schemas.openxmlformats.org/package/2006/relationships"><Relationship Id="rId3" Type="http://schemas.openxmlformats.org/officeDocument/2006/relationships/ctrlProp" Target="../ctrlProps/ctrlProp5.xml"/><Relationship Id="rId2" Type="http://schemas.openxmlformats.org/officeDocument/2006/relationships/vmlDrawing" Target="../drawings/vmlDrawing5.vml"/><Relationship Id="rId1" Type="http://schemas.openxmlformats.org/officeDocument/2006/relationships/drawing" Target="../drawings/drawing11.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5.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3" Type="http://schemas.openxmlformats.org/officeDocument/2006/relationships/ctrlProp" Target="../ctrlProps/ctrlProp6.xml"/><Relationship Id="rId2" Type="http://schemas.openxmlformats.org/officeDocument/2006/relationships/vmlDrawing" Target="../drawings/vmlDrawing6.vml"/><Relationship Id="rId1" Type="http://schemas.openxmlformats.org/officeDocument/2006/relationships/drawing" Target="../drawings/drawing18.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7.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8.bin"/></Relationships>
</file>

<file path=xl/worksheets/_rels/sheet22.xml.rels><?xml version="1.0" encoding="UTF-8" standalone="yes"?>
<Relationships xmlns="http://schemas.openxmlformats.org/package/2006/relationships"><Relationship Id="rId1" Type="http://schemas.openxmlformats.org/officeDocument/2006/relationships/hyperlink" Target="https://www.excelcampus.com/charts/8-types-of-progress-char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E851A-59B5-4057-AFC0-14B1C75453EE}">
  <dimension ref="A1:B2"/>
  <sheetViews>
    <sheetView showGridLines="0" workbookViewId="0"/>
  </sheetViews>
  <sheetFormatPr defaultRowHeight="15" x14ac:dyDescent="0.25"/>
  <cols>
    <col min="1" max="1" width="4.7109375" customWidth="1"/>
  </cols>
  <sheetData>
    <row r="1" spans="1:2" x14ac:dyDescent="0.25">
      <c r="A1" s="14" t="s">
        <v>45</v>
      </c>
    </row>
    <row r="2" spans="1:2" ht="18.75" x14ac:dyDescent="0.3">
      <c r="B2" s="13" t="s">
        <v>44</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E8CFB-4285-45EB-ACDF-9C32679F9801}">
  <sheetPr codeName="Sheet14"/>
  <dimension ref="A1"/>
  <sheetViews>
    <sheetView workbookViewId="0"/>
  </sheetViews>
  <sheetFormatPr defaultRowHeight="15" x14ac:dyDescent="0.25"/>
  <sheetData>
    <row r="1" spans="1:1" x14ac:dyDescent="0.25">
      <c r="A1">
        <f ca="1">RANDBETWEEN(20,90)/100</f>
        <v>0.89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EC0B3-9240-402A-B45F-FFA5D8EDD866}">
  <dimension ref="A1"/>
  <sheetViews>
    <sheetView showGridLines="0" zoomScaleNormal="100" workbookViewId="0"/>
  </sheetViews>
  <sheetFormatPr defaultRowHeight="15" x14ac:dyDescent="0.25"/>
  <cols>
    <col min="1" max="16384" width="9.140625" style="11"/>
  </cols>
  <sheetData>
    <row r="1" spans="1:1" x14ac:dyDescent="0.25">
      <c r="A1" s="17">
        <v>3</v>
      </c>
    </row>
  </sheetData>
  <hyperlinks>
    <hyperlink ref="A1" location="'TOC Gallery'!A1" tooltip="Go To: Table of Contents" display="'TOC Gallery'!A1" xr:uid="{4A1C5B97-E369-442E-B48A-094E493FDC43}"/>
  </hyperlink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89D69-68D4-44D6-9295-F160575396D6}">
  <dimension ref="A1"/>
  <sheetViews>
    <sheetView showGridLines="0" zoomScaleNormal="100" workbookViewId="0"/>
  </sheetViews>
  <sheetFormatPr defaultRowHeight="15" x14ac:dyDescent="0.25"/>
  <cols>
    <col min="1" max="16384" width="9.140625" style="12"/>
  </cols>
  <sheetData>
    <row r="1" spans="1:1" x14ac:dyDescent="0.25">
      <c r="A1" s="16">
        <v>3</v>
      </c>
    </row>
  </sheetData>
  <hyperlinks>
    <hyperlink ref="A1" location="'TOC Gallery'!A1" tooltip="Go To: Table of Contents" display="'TOC Gallery'!A1" xr:uid="{DC73292E-2496-4415-83E7-9A98AC2B5831}"/>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1031F-B38B-4745-AE0C-D43322BE4706}">
  <sheetPr>
    <tabColor theme="1" tint="0.34998626667073579"/>
  </sheetPr>
  <dimension ref="A1"/>
  <sheetViews>
    <sheetView showGridLines="0" workbookViewId="0">
      <selection activeCell="O8" sqref="O8"/>
    </sheetView>
  </sheetViews>
  <sheetFormatPr defaultRowHeight="15" x14ac:dyDescent="0.25"/>
  <cols>
    <col min="1" max="16384" width="9.140625" style="11"/>
  </cols>
  <sheetData/>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4097" r:id="rId3" name="Spinner 1">
              <controlPr defaultSize="0" autoPict="0">
                <anchor moveWithCells="1" sizeWithCells="1">
                  <from>
                    <xdr:col>3</xdr:col>
                    <xdr:colOff>447675</xdr:colOff>
                    <xdr:row>2</xdr:row>
                    <xdr:rowOff>47625</xdr:rowOff>
                  </from>
                  <to>
                    <xdr:col>3</xdr:col>
                    <xdr:colOff>581025</xdr:colOff>
                    <xdr:row>3</xdr:row>
                    <xdr:rowOff>57150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9941B-B21F-441E-8E09-AAD3727FA08B}">
  <sheetPr>
    <tabColor theme="1" tint="0.34998626667073579"/>
  </sheetPr>
  <dimension ref="A1:Z103"/>
  <sheetViews>
    <sheetView tabSelected="1" workbookViewId="0">
      <selection activeCell="T4" sqref="T4"/>
    </sheetView>
  </sheetViews>
  <sheetFormatPr defaultRowHeight="15" x14ac:dyDescent="0.25"/>
  <cols>
    <col min="1" max="1" width="2.7109375" style="30" customWidth="1"/>
    <col min="2" max="5" width="9.140625" style="30"/>
    <col min="6" max="6" width="9.140625" style="31"/>
    <col min="11" max="11" width="10.28515625" bestFit="1" customWidth="1"/>
    <col min="12" max="12" width="10.28515625" customWidth="1"/>
    <col min="16" max="16" width="10.28515625" bestFit="1" customWidth="1"/>
    <col min="19" max="19" width="10.28515625" bestFit="1" customWidth="1"/>
    <col min="20" max="20" width="11.5703125" bestFit="1" customWidth="1"/>
    <col min="21" max="21" width="10.7109375" bestFit="1" customWidth="1"/>
    <col min="22" max="23" width="9.7109375" bestFit="1" customWidth="1"/>
    <col min="26" max="26" width="14.5703125" bestFit="1" customWidth="1"/>
  </cols>
  <sheetData>
    <row r="1" spans="1:26" ht="18.75" x14ac:dyDescent="0.3">
      <c r="A1" s="28">
        <v>3</v>
      </c>
      <c r="B1" s="29" t="s">
        <v>32</v>
      </c>
      <c r="H1" s="13" t="s">
        <v>1</v>
      </c>
      <c r="I1" s="27"/>
      <c r="J1" s="27"/>
      <c r="K1" s="27"/>
      <c r="L1" s="27"/>
      <c r="M1" s="27"/>
      <c r="N1" s="27"/>
      <c r="O1" s="27"/>
      <c r="P1" s="27"/>
      <c r="Q1" s="27"/>
      <c r="R1" s="27"/>
      <c r="S1" s="27"/>
      <c r="T1" s="27"/>
      <c r="U1" s="27"/>
      <c r="V1" s="27"/>
      <c r="W1" s="27"/>
    </row>
    <row r="2" spans="1:26" x14ac:dyDescent="0.25">
      <c r="H2" s="33" t="s">
        <v>51</v>
      </c>
      <c r="I2" s="34"/>
      <c r="J2" s="34"/>
      <c r="K2" s="34"/>
      <c r="M2" s="20" t="s">
        <v>65</v>
      </c>
      <c r="N2" s="21"/>
      <c r="P2" s="25" t="s">
        <v>35</v>
      </c>
      <c r="Q2" s="26"/>
      <c r="S2" s="23" t="s">
        <v>67</v>
      </c>
      <c r="T2" s="24"/>
      <c r="V2" s="22" t="s">
        <v>66</v>
      </c>
      <c r="W2" s="22"/>
      <c r="Y2" s="33" t="s">
        <v>77</v>
      </c>
      <c r="Z2" s="33"/>
    </row>
    <row r="3" spans="1:26" x14ac:dyDescent="0.25">
      <c r="H3" s="2" t="s">
        <v>64</v>
      </c>
      <c r="I3" s="2" t="s">
        <v>15</v>
      </c>
      <c r="J3" s="2" t="s">
        <v>16</v>
      </c>
      <c r="K3" s="2" t="s">
        <v>19</v>
      </c>
      <c r="L3" s="2"/>
      <c r="M3" s="2" t="s">
        <v>15</v>
      </c>
      <c r="N3" s="2" t="s">
        <v>16</v>
      </c>
      <c r="O3" s="2"/>
      <c r="P3" s="2" t="s">
        <v>79</v>
      </c>
      <c r="Q3" s="2" t="s">
        <v>17</v>
      </c>
      <c r="R3" s="2"/>
      <c r="S3" s="2" t="s">
        <v>33</v>
      </c>
      <c r="T3" s="9">
        <v>45139</v>
      </c>
      <c r="V3" s="2" t="s">
        <v>18</v>
      </c>
      <c r="W3" s="2" t="s">
        <v>0</v>
      </c>
      <c r="Y3" s="2" t="s">
        <v>22</v>
      </c>
      <c r="Z3" s="2" t="s">
        <v>78</v>
      </c>
    </row>
    <row r="4" spans="1:26" x14ac:dyDescent="0.25">
      <c r="H4">
        <v>1</v>
      </c>
      <c r="I4">
        <v>1</v>
      </c>
      <c r="J4">
        <v>6</v>
      </c>
      <c r="K4" s="10">
        <f>$T$3-WEEKDAY($T$3,$T$7)+1</f>
        <v>45137</v>
      </c>
      <c r="L4" s="10"/>
      <c r="M4">
        <f t="shared" ref="M4:M45" si="0">IF(COUNTIFS($V$4:$V$95,$K4,$W$4:$W$95,"Yes")&gt;0,I4,NA())</f>
        <v>1</v>
      </c>
      <c r="N4">
        <v>6</v>
      </c>
      <c r="P4" t="str">
        <f>LEFT(TEXT(K4,"DDD"),1)</f>
        <v>S</v>
      </c>
      <c r="Q4">
        <v>0</v>
      </c>
      <c r="S4" s="2" t="s">
        <v>34</v>
      </c>
      <c r="T4" t="str">
        <f>TEXT(T3,"mmmm yyyy")</f>
        <v>August 2023</v>
      </c>
      <c r="V4" s="9">
        <v>45078</v>
      </c>
      <c r="W4" t="s">
        <v>21</v>
      </c>
      <c r="Y4" t="s">
        <v>75</v>
      </c>
      <c r="Z4">
        <v>1</v>
      </c>
    </row>
    <row r="5" spans="1:26" x14ac:dyDescent="0.25">
      <c r="H5">
        <v>2</v>
      </c>
      <c r="I5">
        <v>2</v>
      </c>
      <c r="J5">
        <v>6</v>
      </c>
      <c r="K5" s="10">
        <f>K4+1</f>
        <v>45138</v>
      </c>
      <c r="L5" s="10"/>
      <c r="M5">
        <f t="shared" si="0"/>
        <v>2</v>
      </c>
      <c r="N5">
        <v>6</v>
      </c>
      <c r="P5" t="str">
        <f t="shared" ref="P5:P10" si="1">LEFT(TEXT(K5,"DDD"),1)</f>
        <v>M</v>
      </c>
      <c r="Q5">
        <v>0</v>
      </c>
      <c r="S5" s="19" t="s">
        <v>52</v>
      </c>
      <c r="T5">
        <v>1484</v>
      </c>
      <c r="V5" s="9">
        <v>45079</v>
      </c>
      <c r="W5" t="s">
        <v>20</v>
      </c>
      <c r="Y5" t="s">
        <v>69</v>
      </c>
      <c r="Z5">
        <v>11</v>
      </c>
    </row>
    <row r="6" spans="1:26" x14ac:dyDescent="0.25">
      <c r="H6">
        <v>3</v>
      </c>
      <c r="I6">
        <v>3</v>
      </c>
      <c r="J6">
        <v>6</v>
      </c>
      <c r="K6" s="10">
        <f t="shared" ref="K6:K45" si="2">K5+1</f>
        <v>45139</v>
      </c>
      <c r="L6" s="10"/>
      <c r="M6">
        <f t="shared" si="0"/>
        <v>3</v>
      </c>
      <c r="N6">
        <v>6</v>
      </c>
      <c r="P6" t="str">
        <f t="shared" si="1"/>
        <v>T</v>
      </c>
      <c r="Q6">
        <v>0</v>
      </c>
      <c r="S6" s="19" t="s">
        <v>33</v>
      </c>
      <c r="T6" t="s">
        <v>75</v>
      </c>
      <c r="V6" s="9">
        <v>45080</v>
      </c>
      <c r="W6" t="s">
        <v>21</v>
      </c>
      <c r="Y6" t="s">
        <v>70</v>
      </c>
      <c r="Z6">
        <v>12</v>
      </c>
    </row>
    <row r="7" spans="1:26" x14ac:dyDescent="0.25">
      <c r="H7">
        <v>4</v>
      </c>
      <c r="I7">
        <v>4</v>
      </c>
      <c r="J7">
        <v>6</v>
      </c>
      <c r="K7" s="10">
        <f t="shared" si="2"/>
        <v>45140</v>
      </c>
      <c r="L7" s="10"/>
      <c r="M7">
        <f t="shared" si="0"/>
        <v>4</v>
      </c>
      <c r="N7">
        <v>6</v>
      </c>
      <c r="P7" t="str">
        <f t="shared" si="1"/>
        <v>W</v>
      </c>
      <c r="Q7">
        <v>0</v>
      </c>
      <c r="S7" s="19" t="s">
        <v>76</v>
      </c>
      <c r="T7">
        <f>VLOOKUP(T6,$Y$4:$Z$10,2,FALSE)</f>
        <v>1</v>
      </c>
      <c r="V7" s="9">
        <v>45081</v>
      </c>
      <c r="W7" t="s">
        <v>20</v>
      </c>
      <c r="Y7" t="s">
        <v>71</v>
      </c>
      <c r="Z7">
        <v>13</v>
      </c>
    </row>
    <row r="8" spans="1:26" x14ac:dyDescent="0.25">
      <c r="H8">
        <v>5</v>
      </c>
      <c r="I8">
        <v>5</v>
      </c>
      <c r="J8">
        <v>6</v>
      </c>
      <c r="K8" s="10">
        <f t="shared" si="2"/>
        <v>45141</v>
      </c>
      <c r="L8" s="10"/>
      <c r="M8">
        <f t="shared" si="0"/>
        <v>5</v>
      </c>
      <c r="N8">
        <v>6</v>
      </c>
      <c r="P8" t="str">
        <f t="shared" si="1"/>
        <v>T</v>
      </c>
      <c r="Q8">
        <v>0</v>
      </c>
      <c r="S8" s="1"/>
      <c r="V8" s="9">
        <v>45082</v>
      </c>
      <c r="W8" t="s">
        <v>21</v>
      </c>
      <c r="Y8" t="s">
        <v>72</v>
      </c>
      <c r="Z8">
        <v>14</v>
      </c>
    </row>
    <row r="9" spans="1:26" x14ac:dyDescent="0.25">
      <c r="H9">
        <v>6</v>
      </c>
      <c r="I9">
        <v>6</v>
      </c>
      <c r="J9">
        <v>6</v>
      </c>
      <c r="K9" s="10">
        <f t="shared" si="2"/>
        <v>45142</v>
      </c>
      <c r="L9" s="10"/>
      <c r="M9">
        <f t="shared" si="0"/>
        <v>6</v>
      </c>
      <c r="N9">
        <v>6</v>
      </c>
      <c r="P9" t="str">
        <f t="shared" si="1"/>
        <v>F</v>
      </c>
      <c r="Q9">
        <v>0</v>
      </c>
      <c r="S9" s="1"/>
      <c r="V9" s="9">
        <v>45083</v>
      </c>
      <c r="W9" t="s">
        <v>20</v>
      </c>
      <c r="Y9" t="s">
        <v>73</v>
      </c>
      <c r="Z9">
        <v>15</v>
      </c>
    </row>
    <row r="10" spans="1:26" x14ac:dyDescent="0.25">
      <c r="H10">
        <v>7</v>
      </c>
      <c r="I10">
        <v>7</v>
      </c>
      <c r="J10">
        <v>6</v>
      </c>
      <c r="K10" s="10">
        <f t="shared" si="2"/>
        <v>45143</v>
      </c>
      <c r="L10" s="10"/>
      <c r="M10" t="e">
        <f t="shared" si="0"/>
        <v>#N/A</v>
      </c>
      <c r="N10">
        <v>6</v>
      </c>
      <c r="P10" t="str">
        <f t="shared" si="1"/>
        <v>S</v>
      </c>
      <c r="Q10">
        <v>0</v>
      </c>
      <c r="S10" s="1"/>
      <c r="V10" s="9">
        <v>45084</v>
      </c>
      <c r="W10" t="s">
        <v>21</v>
      </c>
      <c r="Y10" t="s">
        <v>74</v>
      </c>
      <c r="Z10">
        <v>16</v>
      </c>
    </row>
    <row r="11" spans="1:26" x14ac:dyDescent="0.25">
      <c r="H11">
        <v>8</v>
      </c>
      <c r="I11">
        <f>I4</f>
        <v>1</v>
      </c>
      <c r="J11">
        <f t="shared" ref="J11:J45" si="3">J4-1</f>
        <v>5</v>
      </c>
      <c r="K11" s="10">
        <f t="shared" si="2"/>
        <v>45144</v>
      </c>
      <c r="L11" s="10"/>
      <c r="M11" t="e">
        <f t="shared" si="0"/>
        <v>#N/A</v>
      </c>
      <c r="N11">
        <f t="shared" ref="N11:N45" si="4">N4-1</f>
        <v>5</v>
      </c>
      <c r="S11" s="1"/>
      <c r="V11" s="9">
        <v>45085</v>
      </c>
      <c r="W11" t="s">
        <v>21</v>
      </c>
    </row>
    <row r="12" spans="1:26" x14ac:dyDescent="0.25">
      <c r="H12">
        <v>9</v>
      </c>
      <c r="I12">
        <f t="shared" ref="I12:I45" si="5">I5</f>
        <v>2</v>
      </c>
      <c r="J12">
        <f t="shared" si="3"/>
        <v>5</v>
      </c>
      <c r="K12" s="10">
        <f t="shared" si="2"/>
        <v>45145</v>
      </c>
      <c r="L12" s="10"/>
      <c r="M12" t="e">
        <f t="shared" si="0"/>
        <v>#N/A</v>
      </c>
      <c r="N12">
        <f t="shared" si="4"/>
        <v>5</v>
      </c>
      <c r="S12" s="1"/>
      <c r="V12" s="9">
        <v>45086</v>
      </c>
      <c r="W12" t="s">
        <v>20</v>
      </c>
    </row>
    <row r="13" spans="1:26" x14ac:dyDescent="0.25">
      <c r="H13">
        <v>10</v>
      </c>
      <c r="I13">
        <f t="shared" si="5"/>
        <v>3</v>
      </c>
      <c r="J13">
        <f t="shared" si="3"/>
        <v>5</v>
      </c>
      <c r="K13" s="10">
        <f t="shared" si="2"/>
        <v>45146</v>
      </c>
      <c r="L13" s="10"/>
      <c r="M13">
        <f t="shared" si="0"/>
        <v>3</v>
      </c>
      <c r="N13">
        <f t="shared" si="4"/>
        <v>5</v>
      </c>
      <c r="S13" s="1"/>
      <c r="V13" s="9">
        <v>45087</v>
      </c>
      <c r="W13" t="s">
        <v>20</v>
      </c>
    </row>
    <row r="14" spans="1:26" x14ac:dyDescent="0.25">
      <c r="H14">
        <v>11</v>
      </c>
      <c r="I14">
        <f t="shared" si="5"/>
        <v>4</v>
      </c>
      <c r="J14">
        <f t="shared" si="3"/>
        <v>5</v>
      </c>
      <c r="K14" s="10">
        <f t="shared" si="2"/>
        <v>45147</v>
      </c>
      <c r="L14" s="10"/>
      <c r="M14">
        <f t="shared" si="0"/>
        <v>4</v>
      </c>
      <c r="N14">
        <f t="shared" si="4"/>
        <v>5</v>
      </c>
      <c r="S14" s="1"/>
      <c r="V14" s="9">
        <v>45088</v>
      </c>
      <c r="W14" t="s">
        <v>20</v>
      </c>
    </row>
    <row r="15" spans="1:26" x14ac:dyDescent="0.25">
      <c r="H15">
        <v>12</v>
      </c>
      <c r="I15">
        <f t="shared" si="5"/>
        <v>5</v>
      </c>
      <c r="J15">
        <f t="shared" si="3"/>
        <v>5</v>
      </c>
      <c r="K15" s="10">
        <f t="shared" si="2"/>
        <v>45148</v>
      </c>
      <c r="L15" s="10"/>
      <c r="M15">
        <f t="shared" si="0"/>
        <v>5</v>
      </c>
      <c r="N15">
        <f t="shared" si="4"/>
        <v>5</v>
      </c>
      <c r="S15" s="1"/>
      <c r="V15" s="9">
        <v>45089</v>
      </c>
      <c r="W15" t="s">
        <v>20</v>
      </c>
    </row>
    <row r="16" spans="1:26" x14ac:dyDescent="0.25">
      <c r="H16">
        <v>13</v>
      </c>
      <c r="I16">
        <f t="shared" si="5"/>
        <v>6</v>
      </c>
      <c r="J16">
        <f t="shared" si="3"/>
        <v>5</v>
      </c>
      <c r="K16" s="10">
        <f t="shared" si="2"/>
        <v>45149</v>
      </c>
      <c r="L16" s="10"/>
      <c r="M16">
        <f t="shared" si="0"/>
        <v>6</v>
      </c>
      <c r="N16">
        <f t="shared" si="4"/>
        <v>5</v>
      </c>
      <c r="S16" s="1"/>
      <c r="V16" s="9">
        <v>45090</v>
      </c>
      <c r="W16" t="s">
        <v>21</v>
      </c>
    </row>
    <row r="17" spans="8:23" x14ac:dyDescent="0.25">
      <c r="H17">
        <v>14</v>
      </c>
      <c r="I17">
        <f t="shared" si="5"/>
        <v>7</v>
      </c>
      <c r="J17">
        <f t="shared" si="3"/>
        <v>5</v>
      </c>
      <c r="K17" s="10">
        <f t="shared" si="2"/>
        <v>45150</v>
      </c>
      <c r="L17" s="10"/>
      <c r="M17">
        <f t="shared" si="0"/>
        <v>7</v>
      </c>
      <c r="N17">
        <f t="shared" si="4"/>
        <v>5</v>
      </c>
      <c r="S17" s="1"/>
      <c r="V17" s="9">
        <v>45091</v>
      </c>
      <c r="W17" t="s">
        <v>20</v>
      </c>
    </row>
    <row r="18" spans="8:23" x14ac:dyDescent="0.25">
      <c r="H18">
        <v>15</v>
      </c>
      <c r="I18">
        <f t="shared" si="5"/>
        <v>1</v>
      </c>
      <c r="J18">
        <f t="shared" si="3"/>
        <v>4</v>
      </c>
      <c r="K18" s="10">
        <f t="shared" si="2"/>
        <v>45151</v>
      </c>
      <c r="L18" s="10"/>
      <c r="M18">
        <f t="shared" si="0"/>
        <v>1</v>
      </c>
      <c r="N18">
        <f t="shared" si="4"/>
        <v>4</v>
      </c>
      <c r="S18" s="1"/>
      <c r="V18" s="9">
        <v>45092</v>
      </c>
      <c r="W18" t="s">
        <v>21</v>
      </c>
    </row>
    <row r="19" spans="8:23" x14ac:dyDescent="0.25">
      <c r="H19">
        <v>16</v>
      </c>
      <c r="I19">
        <f t="shared" si="5"/>
        <v>2</v>
      </c>
      <c r="J19">
        <f t="shared" si="3"/>
        <v>4</v>
      </c>
      <c r="K19" s="10">
        <f t="shared" si="2"/>
        <v>45152</v>
      </c>
      <c r="L19" s="10"/>
      <c r="M19" t="e">
        <f t="shared" si="0"/>
        <v>#N/A</v>
      </c>
      <c r="N19">
        <f t="shared" si="4"/>
        <v>4</v>
      </c>
      <c r="S19" s="1"/>
      <c r="V19" s="9">
        <v>45093</v>
      </c>
      <c r="W19" t="s">
        <v>20</v>
      </c>
    </row>
    <row r="20" spans="8:23" x14ac:dyDescent="0.25">
      <c r="H20">
        <v>17</v>
      </c>
      <c r="I20">
        <f t="shared" si="5"/>
        <v>3</v>
      </c>
      <c r="J20">
        <f t="shared" si="3"/>
        <v>4</v>
      </c>
      <c r="K20" s="10">
        <f t="shared" si="2"/>
        <v>45153</v>
      </c>
      <c r="L20" s="10"/>
      <c r="M20">
        <f t="shared" si="0"/>
        <v>3</v>
      </c>
      <c r="N20">
        <f t="shared" si="4"/>
        <v>4</v>
      </c>
      <c r="S20" s="1"/>
      <c r="V20" s="9">
        <v>45094</v>
      </c>
      <c r="W20" t="s">
        <v>20</v>
      </c>
    </row>
    <row r="21" spans="8:23" x14ac:dyDescent="0.25">
      <c r="H21">
        <v>18</v>
      </c>
      <c r="I21">
        <f t="shared" si="5"/>
        <v>4</v>
      </c>
      <c r="J21">
        <f t="shared" si="3"/>
        <v>4</v>
      </c>
      <c r="K21" s="10">
        <f t="shared" si="2"/>
        <v>45154</v>
      </c>
      <c r="L21" s="10"/>
      <c r="M21">
        <f t="shared" si="0"/>
        <v>4</v>
      </c>
      <c r="N21">
        <f t="shared" si="4"/>
        <v>4</v>
      </c>
      <c r="S21" s="1"/>
      <c r="V21" s="9">
        <v>45095</v>
      </c>
      <c r="W21" t="s">
        <v>20</v>
      </c>
    </row>
    <row r="22" spans="8:23" x14ac:dyDescent="0.25">
      <c r="H22">
        <v>19</v>
      </c>
      <c r="I22">
        <f t="shared" si="5"/>
        <v>5</v>
      </c>
      <c r="J22">
        <f t="shared" si="3"/>
        <v>4</v>
      </c>
      <c r="K22" s="10">
        <f t="shared" si="2"/>
        <v>45155</v>
      </c>
      <c r="L22" s="10"/>
      <c r="M22">
        <f t="shared" si="0"/>
        <v>5</v>
      </c>
      <c r="N22">
        <f t="shared" si="4"/>
        <v>4</v>
      </c>
      <c r="S22" s="1"/>
      <c r="V22" s="9">
        <v>45096</v>
      </c>
      <c r="W22" t="s">
        <v>20</v>
      </c>
    </row>
    <row r="23" spans="8:23" x14ac:dyDescent="0.25">
      <c r="H23">
        <v>20</v>
      </c>
      <c r="I23">
        <f t="shared" si="5"/>
        <v>6</v>
      </c>
      <c r="J23">
        <f t="shared" si="3"/>
        <v>4</v>
      </c>
      <c r="K23" s="10">
        <f t="shared" si="2"/>
        <v>45156</v>
      </c>
      <c r="L23" s="10"/>
      <c r="M23">
        <f t="shared" si="0"/>
        <v>6</v>
      </c>
      <c r="N23">
        <f t="shared" si="4"/>
        <v>4</v>
      </c>
      <c r="S23" s="1"/>
      <c r="V23" s="9">
        <v>45097</v>
      </c>
      <c r="W23" t="s">
        <v>20</v>
      </c>
    </row>
    <row r="24" spans="8:23" x14ac:dyDescent="0.25">
      <c r="H24">
        <v>21</v>
      </c>
      <c r="I24">
        <f t="shared" si="5"/>
        <v>7</v>
      </c>
      <c r="J24">
        <f t="shared" si="3"/>
        <v>4</v>
      </c>
      <c r="K24" s="10">
        <f t="shared" si="2"/>
        <v>45157</v>
      </c>
      <c r="L24" s="10"/>
      <c r="M24">
        <f t="shared" si="0"/>
        <v>7</v>
      </c>
      <c r="N24">
        <f t="shared" si="4"/>
        <v>4</v>
      </c>
      <c r="S24" s="1"/>
      <c r="V24" s="9">
        <v>45098</v>
      </c>
      <c r="W24" t="s">
        <v>21</v>
      </c>
    </row>
    <row r="25" spans="8:23" x14ac:dyDescent="0.25">
      <c r="H25">
        <v>22</v>
      </c>
      <c r="I25">
        <f t="shared" si="5"/>
        <v>1</v>
      </c>
      <c r="J25">
        <f t="shared" si="3"/>
        <v>3</v>
      </c>
      <c r="K25" s="10">
        <f t="shared" si="2"/>
        <v>45158</v>
      </c>
      <c r="L25" s="10"/>
      <c r="M25">
        <f t="shared" si="0"/>
        <v>1</v>
      </c>
      <c r="N25">
        <f t="shared" si="4"/>
        <v>3</v>
      </c>
      <c r="S25" s="1"/>
      <c r="V25" s="9">
        <v>45099</v>
      </c>
      <c r="W25" t="s">
        <v>20</v>
      </c>
    </row>
    <row r="26" spans="8:23" x14ac:dyDescent="0.25">
      <c r="H26">
        <v>23</v>
      </c>
      <c r="I26">
        <f t="shared" si="5"/>
        <v>2</v>
      </c>
      <c r="J26">
        <f t="shared" si="3"/>
        <v>3</v>
      </c>
      <c r="K26" s="10">
        <f t="shared" si="2"/>
        <v>45159</v>
      </c>
      <c r="L26" s="10"/>
      <c r="M26">
        <f t="shared" si="0"/>
        <v>2</v>
      </c>
      <c r="N26">
        <f t="shared" si="4"/>
        <v>3</v>
      </c>
      <c r="S26" s="1"/>
      <c r="V26" s="9">
        <v>45100</v>
      </c>
      <c r="W26" t="s">
        <v>20</v>
      </c>
    </row>
    <row r="27" spans="8:23" x14ac:dyDescent="0.25">
      <c r="H27">
        <v>24</v>
      </c>
      <c r="I27">
        <f t="shared" si="5"/>
        <v>3</v>
      </c>
      <c r="J27">
        <f t="shared" si="3"/>
        <v>3</v>
      </c>
      <c r="K27" s="10">
        <f t="shared" si="2"/>
        <v>45160</v>
      </c>
      <c r="L27" s="10"/>
      <c r="M27">
        <f t="shared" si="0"/>
        <v>3</v>
      </c>
      <c r="N27">
        <f t="shared" si="4"/>
        <v>3</v>
      </c>
      <c r="S27" s="1"/>
      <c r="V27" s="9">
        <v>45101</v>
      </c>
      <c r="W27" t="s">
        <v>21</v>
      </c>
    </row>
    <row r="28" spans="8:23" x14ac:dyDescent="0.25">
      <c r="H28">
        <v>25</v>
      </c>
      <c r="I28">
        <f t="shared" si="5"/>
        <v>4</v>
      </c>
      <c r="J28">
        <f t="shared" si="3"/>
        <v>3</v>
      </c>
      <c r="K28" s="10">
        <f t="shared" si="2"/>
        <v>45161</v>
      </c>
      <c r="L28" s="10"/>
      <c r="M28" t="e">
        <f t="shared" si="0"/>
        <v>#N/A</v>
      </c>
      <c r="N28">
        <f t="shared" si="4"/>
        <v>3</v>
      </c>
      <c r="S28" s="1"/>
      <c r="V28" s="9">
        <v>45102</v>
      </c>
      <c r="W28" t="s">
        <v>21</v>
      </c>
    </row>
    <row r="29" spans="8:23" x14ac:dyDescent="0.25">
      <c r="H29">
        <v>26</v>
      </c>
      <c r="I29">
        <f t="shared" si="5"/>
        <v>5</v>
      </c>
      <c r="J29">
        <f t="shared" si="3"/>
        <v>3</v>
      </c>
      <c r="K29" s="10">
        <f t="shared" si="2"/>
        <v>45162</v>
      </c>
      <c r="L29" s="10"/>
      <c r="M29">
        <f t="shared" si="0"/>
        <v>5</v>
      </c>
      <c r="N29">
        <f t="shared" si="4"/>
        <v>3</v>
      </c>
      <c r="S29" s="1"/>
      <c r="V29" s="9">
        <v>45103</v>
      </c>
      <c r="W29" t="s">
        <v>21</v>
      </c>
    </row>
    <row r="30" spans="8:23" x14ac:dyDescent="0.25">
      <c r="H30">
        <v>27</v>
      </c>
      <c r="I30">
        <f t="shared" si="5"/>
        <v>6</v>
      </c>
      <c r="J30">
        <f t="shared" si="3"/>
        <v>3</v>
      </c>
      <c r="K30" s="10">
        <f t="shared" si="2"/>
        <v>45163</v>
      </c>
      <c r="L30" s="10"/>
      <c r="M30">
        <f t="shared" si="0"/>
        <v>6</v>
      </c>
      <c r="N30">
        <f t="shared" si="4"/>
        <v>3</v>
      </c>
      <c r="S30" s="1"/>
      <c r="V30" s="9">
        <v>45104</v>
      </c>
      <c r="W30" t="s">
        <v>20</v>
      </c>
    </row>
    <row r="31" spans="8:23" x14ac:dyDescent="0.25">
      <c r="H31">
        <v>28</v>
      </c>
      <c r="I31">
        <f t="shared" si="5"/>
        <v>7</v>
      </c>
      <c r="J31">
        <f t="shared" si="3"/>
        <v>3</v>
      </c>
      <c r="K31" s="10">
        <f t="shared" si="2"/>
        <v>45164</v>
      </c>
      <c r="L31" s="10"/>
      <c r="M31">
        <f t="shared" si="0"/>
        <v>7</v>
      </c>
      <c r="N31">
        <f t="shared" si="4"/>
        <v>3</v>
      </c>
      <c r="S31" s="1"/>
      <c r="V31" s="9">
        <v>45105</v>
      </c>
      <c r="W31" t="s">
        <v>20</v>
      </c>
    </row>
    <row r="32" spans="8:23" x14ac:dyDescent="0.25">
      <c r="H32">
        <v>29</v>
      </c>
      <c r="I32">
        <f t="shared" si="5"/>
        <v>1</v>
      </c>
      <c r="J32">
        <f t="shared" si="3"/>
        <v>2</v>
      </c>
      <c r="K32" s="10">
        <f t="shared" si="2"/>
        <v>45165</v>
      </c>
      <c r="L32" s="10"/>
      <c r="M32">
        <f t="shared" si="0"/>
        <v>1</v>
      </c>
      <c r="N32">
        <f t="shared" si="4"/>
        <v>2</v>
      </c>
      <c r="S32" s="1"/>
      <c r="V32" s="9">
        <v>45106</v>
      </c>
      <c r="W32" t="s">
        <v>20</v>
      </c>
    </row>
    <row r="33" spans="8:23" x14ac:dyDescent="0.25">
      <c r="H33">
        <v>30</v>
      </c>
      <c r="I33">
        <f t="shared" si="5"/>
        <v>2</v>
      </c>
      <c r="J33">
        <f t="shared" si="3"/>
        <v>2</v>
      </c>
      <c r="K33" s="10">
        <f t="shared" si="2"/>
        <v>45166</v>
      </c>
      <c r="L33" s="10"/>
      <c r="M33" t="e">
        <f t="shared" si="0"/>
        <v>#N/A</v>
      </c>
      <c r="N33">
        <f t="shared" si="4"/>
        <v>2</v>
      </c>
      <c r="S33" s="1"/>
      <c r="V33" s="9">
        <v>45107</v>
      </c>
      <c r="W33" t="s">
        <v>21</v>
      </c>
    </row>
    <row r="34" spans="8:23" x14ac:dyDescent="0.25">
      <c r="H34">
        <v>31</v>
      </c>
      <c r="I34">
        <f t="shared" si="5"/>
        <v>3</v>
      </c>
      <c r="J34">
        <f t="shared" si="3"/>
        <v>2</v>
      </c>
      <c r="K34" s="10">
        <f t="shared" si="2"/>
        <v>45167</v>
      </c>
      <c r="L34" s="10"/>
      <c r="M34" t="e">
        <f t="shared" si="0"/>
        <v>#N/A</v>
      </c>
      <c r="N34">
        <f t="shared" si="4"/>
        <v>2</v>
      </c>
      <c r="S34" s="1"/>
      <c r="V34" s="9">
        <v>45108</v>
      </c>
      <c r="W34" t="s">
        <v>20</v>
      </c>
    </row>
    <row r="35" spans="8:23" x14ac:dyDescent="0.25">
      <c r="H35">
        <v>32</v>
      </c>
      <c r="I35">
        <f t="shared" si="5"/>
        <v>4</v>
      </c>
      <c r="J35">
        <f t="shared" si="3"/>
        <v>2</v>
      </c>
      <c r="K35" s="10">
        <f t="shared" si="2"/>
        <v>45168</v>
      </c>
      <c r="L35" s="10"/>
      <c r="M35">
        <f t="shared" si="0"/>
        <v>4</v>
      </c>
      <c r="N35">
        <f t="shared" si="4"/>
        <v>2</v>
      </c>
      <c r="S35" s="1"/>
      <c r="V35" s="9">
        <v>45109</v>
      </c>
      <c r="W35" t="s">
        <v>20</v>
      </c>
    </row>
    <row r="36" spans="8:23" x14ac:dyDescent="0.25">
      <c r="H36">
        <v>33</v>
      </c>
      <c r="I36">
        <f t="shared" si="5"/>
        <v>5</v>
      </c>
      <c r="J36">
        <f t="shared" si="3"/>
        <v>2</v>
      </c>
      <c r="K36" s="10">
        <f t="shared" si="2"/>
        <v>45169</v>
      </c>
      <c r="L36" s="10"/>
      <c r="M36">
        <f t="shared" si="0"/>
        <v>5</v>
      </c>
      <c r="N36">
        <f t="shared" si="4"/>
        <v>2</v>
      </c>
      <c r="S36" s="1"/>
      <c r="V36" s="9">
        <v>45110</v>
      </c>
      <c r="W36" t="s">
        <v>21</v>
      </c>
    </row>
    <row r="37" spans="8:23" x14ac:dyDescent="0.25">
      <c r="H37">
        <v>34</v>
      </c>
      <c r="I37">
        <f t="shared" si="5"/>
        <v>6</v>
      </c>
      <c r="J37">
        <f t="shared" si="3"/>
        <v>2</v>
      </c>
      <c r="K37" s="10">
        <f t="shared" si="2"/>
        <v>45170</v>
      </c>
      <c r="L37" s="10"/>
      <c r="M37" t="e">
        <f t="shared" si="0"/>
        <v>#N/A</v>
      </c>
      <c r="N37">
        <f t="shared" si="4"/>
        <v>2</v>
      </c>
      <c r="S37" s="1"/>
      <c r="V37" s="9">
        <v>45111</v>
      </c>
      <c r="W37" t="s">
        <v>21</v>
      </c>
    </row>
    <row r="38" spans="8:23" x14ac:dyDescent="0.25">
      <c r="H38">
        <v>35</v>
      </c>
      <c r="I38">
        <f t="shared" si="5"/>
        <v>7</v>
      </c>
      <c r="J38">
        <f t="shared" si="3"/>
        <v>2</v>
      </c>
      <c r="K38" s="10">
        <f t="shared" si="2"/>
        <v>45171</v>
      </c>
      <c r="L38" s="10"/>
      <c r="M38" t="e">
        <f t="shared" si="0"/>
        <v>#N/A</v>
      </c>
      <c r="N38">
        <f t="shared" si="4"/>
        <v>2</v>
      </c>
      <c r="S38" s="1"/>
      <c r="V38" s="9">
        <v>45112</v>
      </c>
      <c r="W38" t="s">
        <v>20</v>
      </c>
    </row>
    <row r="39" spans="8:23" x14ac:dyDescent="0.25">
      <c r="H39">
        <v>36</v>
      </c>
      <c r="I39">
        <f t="shared" si="5"/>
        <v>1</v>
      </c>
      <c r="J39">
        <f t="shared" si="3"/>
        <v>1</v>
      </c>
      <c r="K39" s="10">
        <f t="shared" si="2"/>
        <v>45172</v>
      </c>
      <c r="L39" s="10"/>
      <c r="M39" t="e">
        <f t="shared" si="0"/>
        <v>#N/A</v>
      </c>
      <c r="N39">
        <f t="shared" si="4"/>
        <v>1</v>
      </c>
      <c r="S39" s="1"/>
      <c r="V39" s="9">
        <v>45113</v>
      </c>
      <c r="W39" t="s">
        <v>20</v>
      </c>
    </row>
    <row r="40" spans="8:23" x14ac:dyDescent="0.25">
      <c r="H40">
        <v>37</v>
      </c>
      <c r="I40">
        <f t="shared" si="5"/>
        <v>2</v>
      </c>
      <c r="J40">
        <f t="shared" si="3"/>
        <v>1</v>
      </c>
      <c r="K40" s="10">
        <f t="shared" si="2"/>
        <v>45173</v>
      </c>
      <c r="L40" s="10"/>
      <c r="M40" t="e">
        <f t="shared" si="0"/>
        <v>#N/A</v>
      </c>
      <c r="N40">
        <f t="shared" si="4"/>
        <v>1</v>
      </c>
      <c r="S40" s="1"/>
      <c r="V40" s="9">
        <v>45114</v>
      </c>
      <c r="W40" t="s">
        <v>20</v>
      </c>
    </row>
    <row r="41" spans="8:23" x14ac:dyDescent="0.25">
      <c r="H41">
        <v>38</v>
      </c>
      <c r="I41">
        <f t="shared" si="5"/>
        <v>3</v>
      </c>
      <c r="J41">
        <f t="shared" si="3"/>
        <v>1</v>
      </c>
      <c r="K41" s="10">
        <f t="shared" si="2"/>
        <v>45174</v>
      </c>
      <c r="L41" s="10"/>
      <c r="M41" t="e">
        <f t="shared" si="0"/>
        <v>#N/A</v>
      </c>
      <c r="N41">
        <f t="shared" si="4"/>
        <v>1</v>
      </c>
      <c r="S41" s="1"/>
      <c r="V41" s="9">
        <v>45115</v>
      </c>
      <c r="W41" t="s">
        <v>20</v>
      </c>
    </row>
    <row r="42" spans="8:23" x14ac:dyDescent="0.25">
      <c r="H42">
        <v>39</v>
      </c>
      <c r="I42">
        <f t="shared" si="5"/>
        <v>4</v>
      </c>
      <c r="J42">
        <f t="shared" si="3"/>
        <v>1</v>
      </c>
      <c r="K42" s="10">
        <f t="shared" si="2"/>
        <v>45175</v>
      </c>
      <c r="L42" s="10"/>
      <c r="M42" t="e">
        <f t="shared" si="0"/>
        <v>#N/A</v>
      </c>
      <c r="N42">
        <f t="shared" si="4"/>
        <v>1</v>
      </c>
      <c r="S42" s="1"/>
      <c r="V42" s="9">
        <v>45116</v>
      </c>
      <c r="W42" t="s">
        <v>20</v>
      </c>
    </row>
    <row r="43" spans="8:23" x14ac:dyDescent="0.25">
      <c r="H43">
        <v>40</v>
      </c>
      <c r="I43">
        <f t="shared" si="5"/>
        <v>5</v>
      </c>
      <c r="J43">
        <f t="shared" si="3"/>
        <v>1</v>
      </c>
      <c r="K43" s="10">
        <f t="shared" si="2"/>
        <v>45176</v>
      </c>
      <c r="L43" s="10"/>
      <c r="M43" t="e">
        <f t="shared" si="0"/>
        <v>#N/A</v>
      </c>
      <c r="N43">
        <f t="shared" si="4"/>
        <v>1</v>
      </c>
      <c r="S43" s="1"/>
      <c r="V43" s="9">
        <v>45117</v>
      </c>
      <c r="W43" t="s">
        <v>20</v>
      </c>
    </row>
    <row r="44" spans="8:23" x14ac:dyDescent="0.25">
      <c r="H44">
        <v>41</v>
      </c>
      <c r="I44">
        <f t="shared" si="5"/>
        <v>6</v>
      </c>
      <c r="J44">
        <f t="shared" si="3"/>
        <v>1</v>
      </c>
      <c r="K44" s="10">
        <f t="shared" si="2"/>
        <v>45177</v>
      </c>
      <c r="L44" s="10"/>
      <c r="M44" t="e">
        <f t="shared" si="0"/>
        <v>#N/A</v>
      </c>
      <c r="N44">
        <f t="shared" si="4"/>
        <v>1</v>
      </c>
      <c r="S44" s="1"/>
      <c r="V44" s="9">
        <v>45118</v>
      </c>
      <c r="W44" t="s">
        <v>21</v>
      </c>
    </row>
    <row r="45" spans="8:23" x14ac:dyDescent="0.25">
      <c r="H45">
        <v>42</v>
      </c>
      <c r="I45">
        <f t="shared" si="5"/>
        <v>7</v>
      </c>
      <c r="J45">
        <f t="shared" si="3"/>
        <v>1</v>
      </c>
      <c r="K45" s="10">
        <f t="shared" si="2"/>
        <v>45178</v>
      </c>
      <c r="L45" s="10"/>
      <c r="M45" t="e">
        <f t="shared" si="0"/>
        <v>#N/A</v>
      </c>
      <c r="N45">
        <f t="shared" si="4"/>
        <v>1</v>
      </c>
      <c r="S45" s="1"/>
      <c r="V45" s="9">
        <v>45119</v>
      </c>
      <c r="W45" t="s">
        <v>20</v>
      </c>
    </row>
    <row r="46" spans="8:23" x14ac:dyDescent="0.25">
      <c r="S46" s="1"/>
      <c r="V46" s="9">
        <v>45120</v>
      </c>
      <c r="W46" t="s">
        <v>20</v>
      </c>
    </row>
    <row r="47" spans="8:23" x14ac:dyDescent="0.25">
      <c r="S47" s="1"/>
      <c r="V47" s="9">
        <v>45121</v>
      </c>
      <c r="W47" t="s">
        <v>20</v>
      </c>
    </row>
    <row r="48" spans="8:23" x14ac:dyDescent="0.25">
      <c r="S48" s="1"/>
      <c r="V48" s="9">
        <v>45122</v>
      </c>
      <c r="W48" t="s">
        <v>20</v>
      </c>
    </row>
    <row r="49" spans="19:23" x14ac:dyDescent="0.25">
      <c r="S49" s="1"/>
      <c r="V49" s="9">
        <v>45123</v>
      </c>
      <c r="W49" t="s">
        <v>20</v>
      </c>
    </row>
    <row r="50" spans="19:23" x14ac:dyDescent="0.25">
      <c r="S50" s="1"/>
      <c r="V50" s="9">
        <v>45124</v>
      </c>
      <c r="W50" t="s">
        <v>21</v>
      </c>
    </row>
    <row r="51" spans="19:23" x14ac:dyDescent="0.25">
      <c r="S51" s="1"/>
      <c r="V51" s="9">
        <v>45125</v>
      </c>
      <c r="W51" t="s">
        <v>20</v>
      </c>
    </row>
    <row r="52" spans="19:23" x14ac:dyDescent="0.25">
      <c r="S52" s="1"/>
      <c r="V52" s="9">
        <v>45126</v>
      </c>
      <c r="W52" t="s">
        <v>20</v>
      </c>
    </row>
    <row r="53" spans="19:23" x14ac:dyDescent="0.25">
      <c r="S53" s="1"/>
      <c r="V53" s="9">
        <v>45127</v>
      </c>
      <c r="W53" t="s">
        <v>20</v>
      </c>
    </row>
    <row r="54" spans="19:23" x14ac:dyDescent="0.25">
      <c r="S54" s="1"/>
      <c r="V54" s="9">
        <v>45128</v>
      </c>
      <c r="W54" t="s">
        <v>20</v>
      </c>
    </row>
    <row r="55" spans="19:23" x14ac:dyDescent="0.25">
      <c r="S55" s="1"/>
      <c r="V55" s="9">
        <v>45129</v>
      </c>
      <c r="W55" t="s">
        <v>20</v>
      </c>
    </row>
    <row r="56" spans="19:23" x14ac:dyDescent="0.25">
      <c r="S56" s="1"/>
      <c r="V56" s="9">
        <v>45130</v>
      </c>
      <c r="W56" t="s">
        <v>21</v>
      </c>
    </row>
    <row r="57" spans="19:23" x14ac:dyDescent="0.25">
      <c r="S57" s="1"/>
      <c r="V57" s="9">
        <v>45131</v>
      </c>
      <c r="W57" t="s">
        <v>20</v>
      </c>
    </row>
    <row r="58" spans="19:23" x14ac:dyDescent="0.25">
      <c r="S58" s="1"/>
      <c r="V58" s="9">
        <v>45132</v>
      </c>
      <c r="W58" t="s">
        <v>20</v>
      </c>
    </row>
    <row r="59" spans="19:23" x14ac:dyDescent="0.25">
      <c r="S59" s="1"/>
      <c r="V59" s="9">
        <v>45133</v>
      </c>
      <c r="W59" t="s">
        <v>20</v>
      </c>
    </row>
    <row r="60" spans="19:23" x14ac:dyDescent="0.25">
      <c r="S60" s="1"/>
      <c r="V60" s="9">
        <v>45134</v>
      </c>
      <c r="W60" t="s">
        <v>20</v>
      </c>
    </row>
    <row r="61" spans="19:23" x14ac:dyDescent="0.25">
      <c r="S61" s="1"/>
      <c r="V61" s="9">
        <v>45135</v>
      </c>
      <c r="W61" t="s">
        <v>21</v>
      </c>
    </row>
    <row r="62" spans="19:23" x14ac:dyDescent="0.25">
      <c r="S62" s="1"/>
      <c r="V62" s="9">
        <v>45136</v>
      </c>
      <c r="W62" t="s">
        <v>20</v>
      </c>
    </row>
    <row r="63" spans="19:23" x14ac:dyDescent="0.25">
      <c r="S63" s="1"/>
      <c r="V63" s="9">
        <v>45137</v>
      </c>
      <c r="W63" t="s">
        <v>20</v>
      </c>
    </row>
    <row r="64" spans="19:23" x14ac:dyDescent="0.25">
      <c r="S64" s="1"/>
      <c r="V64" s="9">
        <v>45138</v>
      </c>
      <c r="W64" t="s">
        <v>20</v>
      </c>
    </row>
    <row r="65" spans="19:23" x14ac:dyDescent="0.25">
      <c r="S65" s="1"/>
      <c r="V65" s="9">
        <v>45139</v>
      </c>
      <c r="W65" t="s">
        <v>20</v>
      </c>
    </row>
    <row r="66" spans="19:23" x14ac:dyDescent="0.25">
      <c r="S66" s="1"/>
      <c r="V66" s="9">
        <v>45140</v>
      </c>
      <c r="W66" t="s">
        <v>20</v>
      </c>
    </row>
    <row r="67" spans="19:23" x14ac:dyDescent="0.25">
      <c r="S67" s="1"/>
      <c r="V67" s="9">
        <v>45141</v>
      </c>
      <c r="W67" t="s">
        <v>20</v>
      </c>
    </row>
    <row r="68" spans="19:23" x14ac:dyDescent="0.25">
      <c r="S68" s="1"/>
      <c r="V68" s="9">
        <v>45142</v>
      </c>
      <c r="W68" t="s">
        <v>20</v>
      </c>
    </row>
    <row r="69" spans="19:23" x14ac:dyDescent="0.25">
      <c r="S69" s="1"/>
      <c r="V69" s="9">
        <v>45143</v>
      </c>
      <c r="W69" t="s">
        <v>21</v>
      </c>
    </row>
    <row r="70" spans="19:23" x14ac:dyDescent="0.25">
      <c r="S70" s="1"/>
      <c r="V70" s="9">
        <v>45144</v>
      </c>
      <c r="W70" t="s">
        <v>21</v>
      </c>
    </row>
    <row r="71" spans="19:23" x14ac:dyDescent="0.25">
      <c r="S71" s="1"/>
      <c r="V71" s="9">
        <v>45145</v>
      </c>
      <c r="W71" t="s">
        <v>21</v>
      </c>
    </row>
    <row r="72" spans="19:23" x14ac:dyDescent="0.25">
      <c r="S72" s="1"/>
      <c r="V72" s="9">
        <v>45146</v>
      </c>
      <c r="W72" t="s">
        <v>20</v>
      </c>
    </row>
    <row r="73" spans="19:23" x14ac:dyDescent="0.25">
      <c r="S73" s="1"/>
      <c r="V73" s="9">
        <v>45147</v>
      </c>
      <c r="W73" t="s">
        <v>20</v>
      </c>
    </row>
    <row r="74" spans="19:23" x14ac:dyDescent="0.25">
      <c r="S74" s="1"/>
      <c r="V74" s="9">
        <v>45148</v>
      </c>
      <c r="W74" t="s">
        <v>20</v>
      </c>
    </row>
    <row r="75" spans="19:23" x14ac:dyDescent="0.25">
      <c r="S75" s="1"/>
      <c r="V75" s="9">
        <v>45149</v>
      </c>
      <c r="W75" t="s">
        <v>20</v>
      </c>
    </row>
    <row r="76" spans="19:23" x14ac:dyDescent="0.25">
      <c r="S76" s="1"/>
      <c r="V76" s="9">
        <v>45150</v>
      </c>
      <c r="W76" t="s">
        <v>20</v>
      </c>
    </row>
    <row r="77" spans="19:23" x14ac:dyDescent="0.25">
      <c r="S77" s="1"/>
      <c r="V77" s="9">
        <v>45151</v>
      </c>
      <c r="W77" t="s">
        <v>20</v>
      </c>
    </row>
    <row r="78" spans="19:23" x14ac:dyDescent="0.25">
      <c r="S78" s="1"/>
      <c r="V78" s="9">
        <v>45152</v>
      </c>
      <c r="W78" t="s">
        <v>21</v>
      </c>
    </row>
    <row r="79" spans="19:23" x14ac:dyDescent="0.25">
      <c r="S79" s="1"/>
      <c r="V79" s="9">
        <v>45153</v>
      </c>
      <c r="W79" t="s">
        <v>20</v>
      </c>
    </row>
    <row r="80" spans="19:23" x14ac:dyDescent="0.25">
      <c r="S80" s="1"/>
      <c r="V80" s="9">
        <v>45154</v>
      </c>
      <c r="W80" t="s">
        <v>20</v>
      </c>
    </row>
    <row r="81" spans="19:23" x14ac:dyDescent="0.25">
      <c r="S81" s="1"/>
      <c r="V81" s="9">
        <v>45155</v>
      </c>
      <c r="W81" t="s">
        <v>20</v>
      </c>
    </row>
    <row r="82" spans="19:23" x14ac:dyDescent="0.25">
      <c r="S82" s="1"/>
      <c r="V82" s="9">
        <v>45156</v>
      </c>
      <c r="W82" t="s">
        <v>20</v>
      </c>
    </row>
    <row r="83" spans="19:23" x14ac:dyDescent="0.25">
      <c r="S83" s="1"/>
      <c r="V83" s="9">
        <v>45157</v>
      </c>
      <c r="W83" t="s">
        <v>20</v>
      </c>
    </row>
    <row r="84" spans="19:23" x14ac:dyDescent="0.25">
      <c r="S84" s="1"/>
      <c r="V84" s="9">
        <v>45158</v>
      </c>
      <c r="W84" t="s">
        <v>20</v>
      </c>
    </row>
    <row r="85" spans="19:23" x14ac:dyDescent="0.25">
      <c r="S85" s="1"/>
      <c r="V85" s="9">
        <v>45159</v>
      </c>
      <c r="W85" t="s">
        <v>20</v>
      </c>
    </row>
    <row r="86" spans="19:23" x14ac:dyDescent="0.25">
      <c r="S86" s="1"/>
      <c r="V86" s="9">
        <v>45160</v>
      </c>
      <c r="W86" t="s">
        <v>20</v>
      </c>
    </row>
    <row r="87" spans="19:23" x14ac:dyDescent="0.25">
      <c r="S87" s="1"/>
      <c r="V87" s="9">
        <v>45161</v>
      </c>
      <c r="W87" t="s">
        <v>21</v>
      </c>
    </row>
    <row r="88" spans="19:23" x14ac:dyDescent="0.25">
      <c r="S88" s="1"/>
      <c r="V88" s="9">
        <v>45162</v>
      </c>
      <c r="W88" t="s">
        <v>20</v>
      </c>
    </row>
    <row r="89" spans="19:23" x14ac:dyDescent="0.25">
      <c r="S89" s="1"/>
      <c r="V89" s="9">
        <v>45163</v>
      </c>
      <c r="W89" t="s">
        <v>20</v>
      </c>
    </row>
    <row r="90" spans="19:23" x14ac:dyDescent="0.25">
      <c r="S90" s="1"/>
      <c r="V90" s="9">
        <v>45164</v>
      </c>
      <c r="W90" t="s">
        <v>20</v>
      </c>
    </row>
    <row r="91" spans="19:23" x14ac:dyDescent="0.25">
      <c r="S91" s="1"/>
      <c r="V91" s="9">
        <v>45165</v>
      </c>
      <c r="W91" t="s">
        <v>20</v>
      </c>
    </row>
    <row r="92" spans="19:23" x14ac:dyDescent="0.25">
      <c r="S92" s="1"/>
      <c r="V92" s="9">
        <v>45166</v>
      </c>
      <c r="W92" t="s">
        <v>21</v>
      </c>
    </row>
    <row r="93" spans="19:23" x14ac:dyDescent="0.25">
      <c r="S93" s="1"/>
      <c r="V93" s="9">
        <v>45167</v>
      </c>
      <c r="W93" t="s">
        <v>21</v>
      </c>
    </row>
    <row r="94" spans="19:23" x14ac:dyDescent="0.25">
      <c r="S94" s="1"/>
      <c r="V94" s="9">
        <v>45168</v>
      </c>
      <c r="W94" t="s">
        <v>20</v>
      </c>
    </row>
    <row r="95" spans="19:23" x14ac:dyDescent="0.25">
      <c r="S95" s="1"/>
      <c r="V95" s="9">
        <v>45169</v>
      </c>
      <c r="W95" t="s">
        <v>20</v>
      </c>
    </row>
    <row r="96" spans="19:23" x14ac:dyDescent="0.25">
      <c r="S96" s="1"/>
    </row>
    <row r="97" spans="19:19" x14ac:dyDescent="0.25">
      <c r="S97" s="1"/>
    </row>
    <row r="98" spans="19:19" x14ac:dyDescent="0.25">
      <c r="S98" s="1"/>
    </row>
    <row r="99" spans="19:19" x14ac:dyDescent="0.25">
      <c r="S99" s="1"/>
    </row>
    <row r="100" spans="19:19" x14ac:dyDescent="0.25">
      <c r="S100" s="1"/>
    </row>
    <row r="101" spans="19:19" x14ac:dyDescent="0.25">
      <c r="S101" s="1"/>
    </row>
    <row r="102" spans="19:19" x14ac:dyDescent="0.25">
      <c r="S102" s="1"/>
    </row>
    <row r="103" spans="19:19" x14ac:dyDescent="0.25">
      <c r="S103" s="1"/>
    </row>
  </sheetData>
  <dataValidations count="1">
    <dataValidation type="list" allowBlank="1" showInputMessage="1" showErrorMessage="1" sqref="T6" xr:uid="{C989CA46-90B5-41ED-87F9-E7CF9D04E06B}">
      <formula1>$Y$4:$Y$10</formula1>
    </dataValidation>
  </dataValidations>
  <hyperlinks>
    <hyperlink ref="A1" location="'TOC Gallery'!A1" tooltip="Go To: Table of Contents" display="'TOC Gallery'!A1" xr:uid="{DE38DB83-1E4B-40B0-935F-2AB72A45773C}"/>
  </hyperlink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0CA2F-C03D-457A-9599-81426DAD75A5}">
  <sheetPr>
    <tabColor theme="1" tint="0.34998626667073579"/>
  </sheetPr>
  <dimension ref="A1:Z103"/>
  <sheetViews>
    <sheetView workbookViewId="0">
      <selection activeCell="M4" sqref="M4"/>
    </sheetView>
  </sheetViews>
  <sheetFormatPr defaultRowHeight="15" x14ac:dyDescent="0.25"/>
  <cols>
    <col min="1" max="1" width="2.7109375" style="30" customWidth="1"/>
    <col min="2" max="5" width="9.140625" style="30"/>
    <col min="6" max="6" width="9.140625" style="31"/>
    <col min="11" max="11" width="10.28515625" bestFit="1" customWidth="1"/>
    <col min="12" max="12" width="10.28515625" customWidth="1"/>
    <col min="16" max="16" width="10.28515625" bestFit="1" customWidth="1"/>
    <col min="19" max="19" width="10.28515625" bestFit="1" customWidth="1"/>
    <col min="20" max="20" width="11.5703125" bestFit="1" customWidth="1"/>
    <col min="21" max="21" width="10.7109375" bestFit="1" customWidth="1"/>
    <col min="22" max="23" width="9.7109375" bestFit="1" customWidth="1"/>
    <col min="26" max="26" width="14.5703125" bestFit="1" customWidth="1"/>
  </cols>
  <sheetData>
    <row r="1" spans="1:26" ht="18.75" x14ac:dyDescent="0.3">
      <c r="A1" s="28">
        <v>3</v>
      </c>
      <c r="B1" s="29" t="s">
        <v>32</v>
      </c>
      <c r="H1" s="13" t="s">
        <v>1</v>
      </c>
      <c r="I1" s="27"/>
      <c r="J1" s="27"/>
      <c r="K1" s="27"/>
      <c r="L1" s="27"/>
      <c r="M1" s="27"/>
      <c r="N1" s="27"/>
      <c r="O1" s="27"/>
      <c r="P1" s="27"/>
      <c r="Q1" s="27"/>
      <c r="R1" s="27"/>
      <c r="S1" s="27"/>
      <c r="T1" s="27"/>
      <c r="U1" s="27"/>
      <c r="V1" s="27"/>
      <c r="W1" s="27"/>
    </row>
    <row r="2" spans="1:26" x14ac:dyDescent="0.25">
      <c r="H2" s="33" t="s">
        <v>51</v>
      </c>
      <c r="I2" s="34"/>
      <c r="J2" s="34"/>
      <c r="K2" s="34"/>
      <c r="M2" s="20" t="s">
        <v>65</v>
      </c>
      <c r="N2" s="21"/>
      <c r="P2" s="25" t="s">
        <v>35</v>
      </c>
      <c r="Q2" s="26"/>
      <c r="S2" s="23" t="s">
        <v>67</v>
      </c>
      <c r="T2" s="24"/>
      <c r="V2" s="22" t="s">
        <v>66</v>
      </c>
      <c r="W2" s="22"/>
      <c r="Y2" s="33" t="s">
        <v>77</v>
      </c>
      <c r="Z2" s="33"/>
    </row>
    <row r="3" spans="1:26" x14ac:dyDescent="0.25">
      <c r="H3" s="2" t="s">
        <v>64</v>
      </c>
      <c r="I3" s="2" t="s">
        <v>15</v>
      </c>
      <c r="J3" s="2" t="s">
        <v>16</v>
      </c>
      <c r="K3" s="2" t="s">
        <v>19</v>
      </c>
      <c r="L3" s="2"/>
      <c r="M3" s="2" t="s">
        <v>15</v>
      </c>
      <c r="N3" s="2" t="s">
        <v>16</v>
      </c>
      <c r="O3" s="2"/>
      <c r="P3" s="2" t="s">
        <v>79</v>
      </c>
      <c r="Q3" s="2" t="s">
        <v>17</v>
      </c>
      <c r="R3" s="2"/>
      <c r="S3" s="2" t="s">
        <v>33</v>
      </c>
      <c r="T3" s="9">
        <f>DATE(1900,3000-T5,1)</f>
        <v>45139</v>
      </c>
      <c r="V3" s="2" t="s">
        <v>18</v>
      </c>
      <c r="W3" s="2" t="s">
        <v>0</v>
      </c>
      <c r="Y3" s="2" t="s">
        <v>22</v>
      </c>
      <c r="Z3" s="2" t="s">
        <v>78</v>
      </c>
    </row>
    <row r="4" spans="1:26" x14ac:dyDescent="0.25">
      <c r="H4">
        <v>1</v>
      </c>
      <c r="I4">
        <v>1</v>
      </c>
      <c r="J4">
        <v>6</v>
      </c>
      <c r="K4" s="10">
        <f>$T$3-WEEKDAY($T$3,$T$7)+H4</f>
        <v>45137</v>
      </c>
      <c r="L4" s="10"/>
      <c r="M4">
        <f t="shared" ref="M4:M45" si="0">IF(COUNTIFS($V$4:$V$95,$K4,$W$4:$W$95,"Yes")&gt;0,I4,NA())</f>
        <v>1</v>
      </c>
      <c r="N4">
        <v>6</v>
      </c>
      <c r="P4" t="str">
        <f>LEFT(TEXT(K4,"DDD"),1)</f>
        <v>S</v>
      </c>
      <c r="Q4">
        <v>0</v>
      </c>
      <c r="S4" s="2" t="s">
        <v>34</v>
      </c>
      <c r="T4" t="str">
        <f>TEXT(T3,"mmmm yyyy")</f>
        <v>August 2023</v>
      </c>
      <c r="V4" s="9">
        <v>45078</v>
      </c>
      <c r="W4" t="s">
        <v>21</v>
      </c>
      <c r="Y4" t="s">
        <v>75</v>
      </c>
      <c r="Z4">
        <v>1</v>
      </c>
    </row>
    <row r="5" spans="1:26" x14ac:dyDescent="0.25">
      <c r="H5">
        <v>2</v>
      </c>
      <c r="I5">
        <v>2</v>
      </c>
      <c r="J5">
        <v>6</v>
      </c>
      <c r="K5" s="10">
        <f t="shared" ref="K5:K45" si="1">$T$3-WEEKDAY($T$3,$T$7)+H5</f>
        <v>45138</v>
      </c>
      <c r="L5" s="10"/>
      <c r="M5">
        <f t="shared" si="0"/>
        <v>2</v>
      </c>
      <c r="N5">
        <v>6</v>
      </c>
      <c r="P5" t="str">
        <f t="shared" ref="P5:P10" si="2">LEFT(TEXT(K5,"DDD"),1)</f>
        <v>M</v>
      </c>
      <c r="Q5">
        <v>0</v>
      </c>
      <c r="S5" s="19" t="s">
        <v>52</v>
      </c>
      <c r="T5">
        <v>1516</v>
      </c>
      <c r="V5" s="9">
        <v>45079</v>
      </c>
      <c r="W5" t="s">
        <v>20</v>
      </c>
      <c r="Y5" t="s">
        <v>69</v>
      </c>
      <c r="Z5">
        <v>11</v>
      </c>
    </row>
    <row r="6" spans="1:26" x14ac:dyDescent="0.25">
      <c r="H6">
        <v>3</v>
      </c>
      <c r="I6">
        <v>3</v>
      </c>
      <c r="J6">
        <v>6</v>
      </c>
      <c r="K6" s="10">
        <f t="shared" si="1"/>
        <v>45139</v>
      </c>
      <c r="L6" s="10"/>
      <c r="M6" t="e">
        <f t="shared" si="0"/>
        <v>#N/A</v>
      </c>
      <c r="N6">
        <v>6</v>
      </c>
      <c r="P6" t="str">
        <f t="shared" si="2"/>
        <v>T</v>
      </c>
      <c r="Q6">
        <v>0</v>
      </c>
      <c r="S6" s="19" t="s">
        <v>33</v>
      </c>
      <c r="T6" t="s">
        <v>75</v>
      </c>
      <c r="V6" s="9">
        <v>45080</v>
      </c>
      <c r="W6" t="s">
        <v>21</v>
      </c>
      <c r="Y6" t="s">
        <v>70</v>
      </c>
      <c r="Z6">
        <v>12</v>
      </c>
    </row>
    <row r="7" spans="1:26" x14ac:dyDescent="0.25">
      <c r="H7">
        <v>4</v>
      </c>
      <c r="I7">
        <v>4</v>
      </c>
      <c r="J7">
        <v>6</v>
      </c>
      <c r="K7" s="10">
        <f t="shared" si="1"/>
        <v>45140</v>
      </c>
      <c r="L7" s="10"/>
      <c r="M7" t="e">
        <f t="shared" si="0"/>
        <v>#N/A</v>
      </c>
      <c r="N7">
        <v>6</v>
      </c>
      <c r="P7" t="str">
        <f t="shared" si="2"/>
        <v>W</v>
      </c>
      <c r="Q7">
        <v>0</v>
      </c>
      <c r="S7" s="19" t="s">
        <v>76</v>
      </c>
      <c r="T7">
        <f>VLOOKUP(T6,$Y$4:$Z$10,2,FALSE)</f>
        <v>1</v>
      </c>
      <c r="V7" s="9">
        <v>45081</v>
      </c>
      <c r="W7" t="s">
        <v>20</v>
      </c>
      <c r="Y7" t="s">
        <v>71</v>
      </c>
      <c r="Z7">
        <v>13</v>
      </c>
    </row>
    <row r="8" spans="1:26" x14ac:dyDescent="0.25">
      <c r="H8">
        <v>5</v>
      </c>
      <c r="I8">
        <v>5</v>
      </c>
      <c r="J8">
        <v>6</v>
      </c>
      <c r="K8" s="10">
        <f t="shared" si="1"/>
        <v>45141</v>
      </c>
      <c r="L8" s="10"/>
      <c r="M8" t="e">
        <f t="shared" si="0"/>
        <v>#N/A</v>
      </c>
      <c r="N8">
        <v>6</v>
      </c>
      <c r="P8" t="str">
        <f t="shared" si="2"/>
        <v>T</v>
      </c>
      <c r="Q8">
        <v>0</v>
      </c>
      <c r="S8" s="1"/>
      <c r="V8" s="9">
        <v>45082</v>
      </c>
      <c r="W8" t="s">
        <v>21</v>
      </c>
      <c r="Y8" t="s">
        <v>72</v>
      </c>
      <c r="Z8">
        <v>14</v>
      </c>
    </row>
    <row r="9" spans="1:26" x14ac:dyDescent="0.25">
      <c r="H9">
        <v>6</v>
      </c>
      <c r="I9">
        <v>6</v>
      </c>
      <c r="J9">
        <v>6</v>
      </c>
      <c r="K9" s="10">
        <f t="shared" si="1"/>
        <v>45142</v>
      </c>
      <c r="L9" s="10"/>
      <c r="M9" t="e">
        <f t="shared" si="0"/>
        <v>#N/A</v>
      </c>
      <c r="N9">
        <v>6</v>
      </c>
      <c r="P9" t="str">
        <f t="shared" si="2"/>
        <v>F</v>
      </c>
      <c r="Q9">
        <v>0</v>
      </c>
      <c r="S9" s="1"/>
      <c r="V9" s="9">
        <v>45083</v>
      </c>
      <c r="W9" t="s">
        <v>20</v>
      </c>
      <c r="Y9" t="s">
        <v>73</v>
      </c>
      <c r="Z9">
        <v>15</v>
      </c>
    </row>
    <row r="10" spans="1:26" x14ac:dyDescent="0.25">
      <c r="H10">
        <v>7</v>
      </c>
      <c r="I10">
        <v>7</v>
      </c>
      <c r="J10">
        <v>6</v>
      </c>
      <c r="K10" s="10">
        <f t="shared" si="1"/>
        <v>45143</v>
      </c>
      <c r="L10" s="10"/>
      <c r="M10" t="e">
        <f t="shared" si="0"/>
        <v>#N/A</v>
      </c>
      <c r="N10">
        <v>6</v>
      </c>
      <c r="P10" t="str">
        <f t="shared" si="2"/>
        <v>S</v>
      </c>
      <c r="Q10">
        <v>0</v>
      </c>
      <c r="S10" s="1"/>
      <c r="V10" s="9">
        <v>45084</v>
      </c>
      <c r="W10" t="s">
        <v>21</v>
      </c>
      <c r="Y10" t="s">
        <v>74</v>
      </c>
      <c r="Z10">
        <v>16</v>
      </c>
    </row>
    <row r="11" spans="1:26" x14ac:dyDescent="0.25">
      <c r="H11">
        <v>8</v>
      </c>
      <c r="I11">
        <f>I4</f>
        <v>1</v>
      </c>
      <c r="J11">
        <f t="shared" ref="J11:J45" si="3">J4-1</f>
        <v>5</v>
      </c>
      <c r="K11" s="10">
        <f t="shared" si="1"/>
        <v>45144</v>
      </c>
      <c r="L11" s="10"/>
      <c r="M11" t="e">
        <f t="shared" si="0"/>
        <v>#N/A</v>
      </c>
      <c r="N11">
        <f t="shared" ref="N11:N45" si="4">N4-1</f>
        <v>5</v>
      </c>
      <c r="S11" s="1"/>
      <c r="V11" s="9">
        <v>45085</v>
      </c>
      <c r="W11" t="s">
        <v>21</v>
      </c>
    </row>
    <row r="12" spans="1:26" x14ac:dyDescent="0.25">
      <c r="H12">
        <v>9</v>
      </c>
      <c r="I12">
        <f t="shared" ref="I12:I45" si="5">I5</f>
        <v>2</v>
      </c>
      <c r="J12">
        <f t="shared" si="3"/>
        <v>5</v>
      </c>
      <c r="K12" s="10">
        <f t="shared" si="1"/>
        <v>45145</v>
      </c>
      <c r="L12" s="10"/>
      <c r="M12" t="e">
        <f t="shared" si="0"/>
        <v>#N/A</v>
      </c>
      <c r="N12">
        <f t="shared" si="4"/>
        <v>5</v>
      </c>
      <c r="S12" s="1"/>
      <c r="V12" s="9">
        <v>45086</v>
      </c>
      <c r="W12" t="s">
        <v>20</v>
      </c>
    </row>
    <row r="13" spans="1:26" x14ac:dyDescent="0.25">
      <c r="H13">
        <v>10</v>
      </c>
      <c r="I13">
        <f t="shared" si="5"/>
        <v>3</v>
      </c>
      <c r="J13">
        <f t="shared" si="3"/>
        <v>5</v>
      </c>
      <c r="K13" s="10">
        <f t="shared" si="1"/>
        <v>45146</v>
      </c>
      <c r="L13" s="10"/>
      <c r="M13">
        <f t="shared" si="0"/>
        <v>3</v>
      </c>
      <c r="N13">
        <f t="shared" si="4"/>
        <v>5</v>
      </c>
      <c r="S13" s="1"/>
      <c r="V13" s="9">
        <v>45087</v>
      </c>
      <c r="W13" t="s">
        <v>20</v>
      </c>
    </row>
    <row r="14" spans="1:26" x14ac:dyDescent="0.25">
      <c r="H14">
        <v>11</v>
      </c>
      <c r="I14">
        <f t="shared" si="5"/>
        <v>4</v>
      </c>
      <c r="J14">
        <f t="shared" si="3"/>
        <v>5</v>
      </c>
      <c r="K14" s="10">
        <f t="shared" si="1"/>
        <v>45147</v>
      </c>
      <c r="L14" s="10"/>
      <c r="M14">
        <f t="shared" si="0"/>
        <v>4</v>
      </c>
      <c r="N14">
        <f t="shared" si="4"/>
        <v>5</v>
      </c>
      <c r="S14" s="1"/>
      <c r="V14" s="9">
        <v>45088</v>
      </c>
      <c r="W14" t="s">
        <v>20</v>
      </c>
    </row>
    <row r="15" spans="1:26" x14ac:dyDescent="0.25">
      <c r="H15">
        <v>12</v>
      </c>
      <c r="I15">
        <f t="shared" si="5"/>
        <v>5</v>
      </c>
      <c r="J15">
        <f t="shared" si="3"/>
        <v>5</v>
      </c>
      <c r="K15" s="10">
        <f t="shared" si="1"/>
        <v>45148</v>
      </c>
      <c r="L15" s="10"/>
      <c r="M15">
        <f t="shared" si="0"/>
        <v>5</v>
      </c>
      <c r="N15">
        <f t="shared" si="4"/>
        <v>5</v>
      </c>
      <c r="S15" s="1"/>
      <c r="V15" s="9">
        <v>45089</v>
      </c>
      <c r="W15" t="s">
        <v>20</v>
      </c>
    </row>
    <row r="16" spans="1:26" x14ac:dyDescent="0.25">
      <c r="H16">
        <v>13</v>
      </c>
      <c r="I16">
        <f t="shared" si="5"/>
        <v>6</v>
      </c>
      <c r="J16">
        <f t="shared" si="3"/>
        <v>5</v>
      </c>
      <c r="K16" s="10">
        <f t="shared" si="1"/>
        <v>45149</v>
      </c>
      <c r="L16" s="10"/>
      <c r="M16">
        <f t="shared" si="0"/>
        <v>6</v>
      </c>
      <c r="N16">
        <f t="shared" si="4"/>
        <v>5</v>
      </c>
      <c r="S16" s="1"/>
      <c r="V16" s="9">
        <v>45090</v>
      </c>
      <c r="W16" t="s">
        <v>21</v>
      </c>
    </row>
    <row r="17" spans="8:23" x14ac:dyDescent="0.25">
      <c r="H17">
        <v>14</v>
      </c>
      <c r="I17">
        <f t="shared" si="5"/>
        <v>7</v>
      </c>
      <c r="J17">
        <f t="shared" si="3"/>
        <v>5</v>
      </c>
      <c r="K17" s="10">
        <f t="shared" si="1"/>
        <v>45150</v>
      </c>
      <c r="L17" s="10"/>
      <c r="M17">
        <f t="shared" si="0"/>
        <v>7</v>
      </c>
      <c r="N17">
        <f t="shared" si="4"/>
        <v>5</v>
      </c>
      <c r="S17" s="1"/>
      <c r="V17" s="9">
        <v>45091</v>
      </c>
      <c r="W17" t="s">
        <v>20</v>
      </c>
    </row>
    <row r="18" spans="8:23" x14ac:dyDescent="0.25">
      <c r="H18">
        <v>15</v>
      </c>
      <c r="I18">
        <f t="shared" si="5"/>
        <v>1</v>
      </c>
      <c r="J18">
        <f t="shared" si="3"/>
        <v>4</v>
      </c>
      <c r="K18" s="10">
        <f t="shared" si="1"/>
        <v>45151</v>
      </c>
      <c r="L18" s="10"/>
      <c r="M18">
        <f t="shared" si="0"/>
        <v>1</v>
      </c>
      <c r="N18">
        <f t="shared" si="4"/>
        <v>4</v>
      </c>
      <c r="S18" s="1"/>
      <c r="V18" s="9">
        <v>45092</v>
      </c>
      <c r="W18" t="s">
        <v>21</v>
      </c>
    </row>
    <row r="19" spans="8:23" x14ac:dyDescent="0.25">
      <c r="H19">
        <v>16</v>
      </c>
      <c r="I19">
        <f t="shared" si="5"/>
        <v>2</v>
      </c>
      <c r="J19">
        <f t="shared" si="3"/>
        <v>4</v>
      </c>
      <c r="K19" s="10">
        <f t="shared" si="1"/>
        <v>45152</v>
      </c>
      <c r="L19" s="10"/>
      <c r="M19" t="e">
        <f t="shared" si="0"/>
        <v>#N/A</v>
      </c>
      <c r="N19">
        <f t="shared" si="4"/>
        <v>4</v>
      </c>
      <c r="S19" s="1"/>
      <c r="V19" s="9">
        <v>45093</v>
      </c>
      <c r="W19" t="s">
        <v>20</v>
      </c>
    </row>
    <row r="20" spans="8:23" x14ac:dyDescent="0.25">
      <c r="H20">
        <v>17</v>
      </c>
      <c r="I20">
        <f t="shared" si="5"/>
        <v>3</v>
      </c>
      <c r="J20">
        <f t="shared" si="3"/>
        <v>4</v>
      </c>
      <c r="K20" s="10">
        <f t="shared" si="1"/>
        <v>45153</v>
      </c>
      <c r="L20" s="10"/>
      <c r="M20">
        <f t="shared" si="0"/>
        <v>3</v>
      </c>
      <c r="N20">
        <f t="shared" si="4"/>
        <v>4</v>
      </c>
      <c r="S20" s="1"/>
      <c r="V20" s="9">
        <v>45094</v>
      </c>
      <c r="W20" t="s">
        <v>20</v>
      </c>
    </row>
    <row r="21" spans="8:23" x14ac:dyDescent="0.25">
      <c r="H21">
        <v>18</v>
      </c>
      <c r="I21">
        <f t="shared" si="5"/>
        <v>4</v>
      </c>
      <c r="J21">
        <f t="shared" si="3"/>
        <v>4</v>
      </c>
      <c r="K21" s="10">
        <f t="shared" si="1"/>
        <v>45154</v>
      </c>
      <c r="L21" s="10"/>
      <c r="M21">
        <f t="shared" si="0"/>
        <v>4</v>
      </c>
      <c r="N21">
        <f t="shared" si="4"/>
        <v>4</v>
      </c>
      <c r="S21" s="1"/>
      <c r="V21" s="9">
        <v>45095</v>
      </c>
      <c r="W21" t="s">
        <v>21</v>
      </c>
    </row>
    <row r="22" spans="8:23" x14ac:dyDescent="0.25">
      <c r="H22">
        <v>19</v>
      </c>
      <c r="I22">
        <f t="shared" si="5"/>
        <v>5</v>
      </c>
      <c r="J22">
        <f t="shared" si="3"/>
        <v>4</v>
      </c>
      <c r="K22" s="10">
        <f t="shared" si="1"/>
        <v>45155</v>
      </c>
      <c r="L22" s="10"/>
      <c r="M22">
        <f t="shared" si="0"/>
        <v>5</v>
      </c>
      <c r="N22">
        <f t="shared" si="4"/>
        <v>4</v>
      </c>
      <c r="S22" s="1"/>
      <c r="V22" s="9">
        <v>45096</v>
      </c>
      <c r="W22" t="s">
        <v>21</v>
      </c>
    </row>
    <row r="23" spans="8:23" x14ac:dyDescent="0.25">
      <c r="H23">
        <v>20</v>
      </c>
      <c r="I23">
        <f t="shared" si="5"/>
        <v>6</v>
      </c>
      <c r="J23">
        <f t="shared" si="3"/>
        <v>4</v>
      </c>
      <c r="K23" s="10">
        <f t="shared" si="1"/>
        <v>45156</v>
      </c>
      <c r="L23" s="10"/>
      <c r="M23">
        <f t="shared" si="0"/>
        <v>6</v>
      </c>
      <c r="N23">
        <f t="shared" si="4"/>
        <v>4</v>
      </c>
      <c r="S23" s="1"/>
      <c r="V23" s="9">
        <v>45097</v>
      </c>
      <c r="W23" t="s">
        <v>20</v>
      </c>
    </row>
    <row r="24" spans="8:23" x14ac:dyDescent="0.25">
      <c r="H24">
        <v>21</v>
      </c>
      <c r="I24">
        <f t="shared" si="5"/>
        <v>7</v>
      </c>
      <c r="J24">
        <f t="shared" si="3"/>
        <v>4</v>
      </c>
      <c r="K24" s="10">
        <f t="shared" si="1"/>
        <v>45157</v>
      </c>
      <c r="L24" s="10"/>
      <c r="M24">
        <f t="shared" si="0"/>
        <v>7</v>
      </c>
      <c r="N24">
        <f t="shared" si="4"/>
        <v>4</v>
      </c>
      <c r="S24" s="1"/>
      <c r="V24" s="9">
        <v>45098</v>
      </c>
      <c r="W24" t="s">
        <v>21</v>
      </c>
    </row>
    <row r="25" spans="8:23" x14ac:dyDescent="0.25">
      <c r="H25">
        <v>22</v>
      </c>
      <c r="I25">
        <f t="shared" si="5"/>
        <v>1</v>
      </c>
      <c r="J25">
        <f t="shared" si="3"/>
        <v>3</v>
      </c>
      <c r="K25" s="10">
        <f t="shared" si="1"/>
        <v>45158</v>
      </c>
      <c r="L25" s="10"/>
      <c r="M25">
        <f t="shared" si="0"/>
        <v>1</v>
      </c>
      <c r="N25">
        <f t="shared" si="4"/>
        <v>3</v>
      </c>
      <c r="S25" s="1"/>
      <c r="V25" s="9">
        <v>45099</v>
      </c>
      <c r="W25" t="s">
        <v>20</v>
      </c>
    </row>
    <row r="26" spans="8:23" x14ac:dyDescent="0.25">
      <c r="H26">
        <v>23</v>
      </c>
      <c r="I26">
        <f t="shared" si="5"/>
        <v>2</v>
      </c>
      <c r="J26">
        <f t="shared" si="3"/>
        <v>3</v>
      </c>
      <c r="K26" s="10">
        <f t="shared" si="1"/>
        <v>45159</v>
      </c>
      <c r="L26" s="10"/>
      <c r="M26">
        <f t="shared" si="0"/>
        <v>2</v>
      </c>
      <c r="N26">
        <f t="shared" si="4"/>
        <v>3</v>
      </c>
      <c r="S26" s="1"/>
      <c r="V26" s="9">
        <v>45100</v>
      </c>
      <c r="W26" t="s">
        <v>20</v>
      </c>
    </row>
    <row r="27" spans="8:23" x14ac:dyDescent="0.25">
      <c r="H27">
        <v>24</v>
      </c>
      <c r="I27">
        <f t="shared" si="5"/>
        <v>3</v>
      </c>
      <c r="J27">
        <f t="shared" si="3"/>
        <v>3</v>
      </c>
      <c r="K27" s="10">
        <f t="shared" si="1"/>
        <v>45160</v>
      </c>
      <c r="L27" s="10"/>
      <c r="M27">
        <f t="shared" si="0"/>
        <v>3</v>
      </c>
      <c r="N27">
        <f t="shared" si="4"/>
        <v>3</v>
      </c>
      <c r="S27" s="1"/>
      <c r="V27" s="9">
        <v>45101</v>
      </c>
      <c r="W27" t="s">
        <v>21</v>
      </c>
    </row>
    <row r="28" spans="8:23" x14ac:dyDescent="0.25">
      <c r="H28">
        <v>25</v>
      </c>
      <c r="I28">
        <f t="shared" si="5"/>
        <v>4</v>
      </c>
      <c r="J28">
        <f t="shared" si="3"/>
        <v>3</v>
      </c>
      <c r="K28" s="10">
        <f t="shared" si="1"/>
        <v>45161</v>
      </c>
      <c r="L28" s="10"/>
      <c r="M28" t="e">
        <f t="shared" si="0"/>
        <v>#N/A</v>
      </c>
      <c r="N28">
        <f t="shared" si="4"/>
        <v>3</v>
      </c>
      <c r="S28" s="1"/>
      <c r="V28" s="9">
        <v>45102</v>
      </c>
      <c r="W28" t="s">
        <v>21</v>
      </c>
    </row>
    <row r="29" spans="8:23" x14ac:dyDescent="0.25">
      <c r="H29">
        <v>26</v>
      </c>
      <c r="I29">
        <f t="shared" si="5"/>
        <v>5</v>
      </c>
      <c r="J29">
        <f t="shared" si="3"/>
        <v>3</v>
      </c>
      <c r="K29" s="10">
        <f t="shared" si="1"/>
        <v>45162</v>
      </c>
      <c r="L29" s="10"/>
      <c r="M29">
        <f t="shared" si="0"/>
        <v>5</v>
      </c>
      <c r="N29">
        <f t="shared" si="4"/>
        <v>3</v>
      </c>
      <c r="S29" s="1"/>
      <c r="V29" s="9">
        <v>45103</v>
      </c>
      <c r="W29" t="s">
        <v>21</v>
      </c>
    </row>
    <row r="30" spans="8:23" x14ac:dyDescent="0.25">
      <c r="H30">
        <v>27</v>
      </c>
      <c r="I30">
        <f t="shared" si="5"/>
        <v>6</v>
      </c>
      <c r="J30">
        <f t="shared" si="3"/>
        <v>3</v>
      </c>
      <c r="K30" s="10">
        <f t="shared" si="1"/>
        <v>45163</v>
      </c>
      <c r="L30" s="10"/>
      <c r="M30">
        <f t="shared" si="0"/>
        <v>6</v>
      </c>
      <c r="N30">
        <f t="shared" si="4"/>
        <v>3</v>
      </c>
      <c r="S30" s="1"/>
      <c r="V30" s="9">
        <v>45104</v>
      </c>
      <c r="W30" t="s">
        <v>20</v>
      </c>
    </row>
    <row r="31" spans="8:23" x14ac:dyDescent="0.25">
      <c r="H31">
        <v>28</v>
      </c>
      <c r="I31">
        <f t="shared" si="5"/>
        <v>7</v>
      </c>
      <c r="J31">
        <f t="shared" si="3"/>
        <v>3</v>
      </c>
      <c r="K31" s="10">
        <f t="shared" si="1"/>
        <v>45164</v>
      </c>
      <c r="L31" s="10"/>
      <c r="M31">
        <f t="shared" si="0"/>
        <v>7</v>
      </c>
      <c r="N31">
        <f t="shared" si="4"/>
        <v>3</v>
      </c>
      <c r="S31" s="1"/>
      <c r="V31" s="9">
        <v>45105</v>
      </c>
      <c r="W31" t="s">
        <v>20</v>
      </c>
    </row>
    <row r="32" spans="8:23" x14ac:dyDescent="0.25">
      <c r="H32">
        <v>29</v>
      </c>
      <c r="I32">
        <f t="shared" si="5"/>
        <v>1</v>
      </c>
      <c r="J32">
        <f t="shared" si="3"/>
        <v>2</v>
      </c>
      <c r="K32" s="10">
        <f t="shared" si="1"/>
        <v>45165</v>
      </c>
      <c r="L32" s="10"/>
      <c r="M32">
        <f t="shared" si="0"/>
        <v>1</v>
      </c>
      <c r="N32">
        <f t="shared" si="4"/>
        <v>2</v>
      </c>
      <c r="S32" s="1"/>
      <c r="V32" s="9">
        <v>45106</v>
      </c>
      <c r="W32" t="s">
        <v>20</v>
      </c>
    </row>
    <row r="33" spans="8:23" x14ac:dyDescent="0.25">
      <c r="H33">
        <v>30</v>
      </c>
      <c r="I33">
        <f t="shared" si="5"/>
        <v>2</v>
      </c>
      <c r="J33">
        <f t="shared" si="3"/>
        <v>2</v>
      </c>
      <c r="K33" s="10">
        <f t="shared" si="1"/>
        <v>45166</v>
      </c>
      <c r="L33" s="10"/>
      <c r="M33" t="e">
        <f t="shared" si="0"/>
        <v>#N/A</v>
      </c>
      <c r="N33">
        <f t="shared" si="4"/>
        <v>2</v>
      </c>
      <c r="S33" s="1"/>
      <c r="V33" s="9">
        <v>45107</v>
      </c>
      <c r="W33" t="s">
        <v>21</v>
      </c>
    </row>
    <row r="34" spans="8:23" x14ac:dyDescent="0.25">
      <c r="H34">
        <v>31</v>
      </c>
      <c r="I34">
        <f t="shared" si="5"/>
        <v>3</v>
      </c>
      <c r="J34">
        <f t="shared" si="3"/>
        <v>2</v>
      </c>
      <c r="K34" s="10">
        <f t="shared" si="1"/>
        <v>45167</v>
      </c>
      <c r="L34" s="10"/>
      <c r="M34" t="e">
        <f t="shared" si="0"/>
        <v>#N/A</v>
      </c>
      <c r="N34">
        <f t="shared" si="4"/>
        <v>2</v>
      </c>
      <c r="S34" s="1"/>
      <c r="V34" s="9">
        <v>45108</v>
      </c>
      <c r="W34" t="s">
        <v>20</v>
      </c>
    </row>
    <row r="35" spans="8:23" x14ac:dyDescent="0.25">
      <c r="H35">
        <v>32</v>
      </c>
      <c r="I35">
        <f t="shared" si="5"/>
        <v>4</v>
      </c>
      <c r="J35">
        <f t="shared" si="3"/>
        <v>2</v>
      </c>
      <c r="K35" s="10">
        <f t="shared" si="1"/>
        <v>45168</v>
      </c>
      <c r="L35" s="10"/>
      <c r="M35">
        <f t="shared" si="0"/>
        <v>4</v>
      </c>
      <c r="N35">
        <f t="shared" si="4"/>
        <v>2</v>
      </c>
      <c r="S35" s="1"/>
      <c r="V35" s="9">
        <v>45109</v>
      </c>
      <c r="W35" t="s">
        <v>20</v>
      </c>
    </row>
    <row r="36" spans="8:23" x14ac:dyDescent="0.25">
      <c r="H36">
        <v>33</v>
      </c>
      <c r="I36">
        <f t="shared" si="5"/>
        <v>5</v>
      </c>
      <c r="J36">
        <f t="shared" si="3"/>
        <v>2</v>
      </c>
      <c r="K36" s="10">
        <f t="shared" si="1"/>
        <v>45169</v>
      </c>
      <c r="L36" s="10"/>
      <c r="M36">
        <f t="shared" si="0"/>
        <v>5</v>
      </c>
      <c r="N36">
        <f t="shared" si="4"/>
        <v>2</v>
      </c>
      <c r="S36" s="1"/>
      <c r="V36" s="9">
        <v>45110</v>
      </c>
      <c r="W36" t="s">
        <v>20</v>
      </c>
    </row>
    <row r="37" spans="8:23" x14ac:dyDescent="0.25">
      <c r="H37">
        <v>34</v>
      </c>
      <c r="I37">
        <f t="shared" si="5"/>
        <v>6</v>
      </c>
      <c r="J37">
        <f t="shared" si="3"/>
        <v>2</v>
      </c>
      <c r="K37" s="10">
        <f t="shared" si="1"/>
        <v>45170</v>
      </c>
      <c r="L37" s="10"/>
      <c r="M37" t="e">
        <f t="shared" si="0"/>
        <v>#N/A</v>
      </c>
      <c r="N37">
        <f t="shared" si="4"/>
        <v>2</v>
      </c>
      <c r="S37" s="1"/>
      <c r="V37" s="9">
        <v>45111</v>
      </c>
      <c r="W37" t="s">
        <v>21</v>
      </c>
    </row>
    <row r="38" spans="8:23" x14ac:dyDescent="0.25">
      <c r="H38">
        <v>35</v>
      </c>
      <c r="I38">
        <f t="shared" si="5"/>
        <v>7</v>
      </c>
      <c r="J38">
        <f t="shared" si="3"/>
        <v>2</v>
      </c>
      <c r="K38" s="10">
        <f t="shared" si="1"/>
        <v>45171</v>
      </c>
      <c r="L38" s="10"/>
      <c r="M38" t="e">
        <f t="shared" si="0"/>
        <v>#N/A</v>
      </c>
      <c r="N38">
        <f t="shared" si="4"/>
        <v>2</v>
      </c>
      <c r="S38" s="1"/>
      <c r="V38" s="9">
        <v>45112</v>
      </c>
      <c r="W38" t="s">
        <v>20</v>
      </c>
    </row>
    <row r="39" spans="8:23" x14ac:dyDescent="0.25">
      <c r="H39">
        <v>36</v>
      </c>
      <c r="I39">
        <f t="shared" si="5"/>
        <v>1</v>
      </c>
      <c r="J39">
        <f t="shared" si="3"/>
        <v>1</v>
      </c>
      <c r="K39" s="10">
        <f t="shared" si="1"/>
        <v>45172</v>
      </c>
      <c r="L39" s="10"/>
      <c r="M39" t="e">
        <f t="shared" si="0"/>
        <v>#N/A</v>
      </c>
      <c r="N39">
        <f t="shared" si="4"/>
        <v>1</v>
      </c>
      <c r="S39" s="1"/>
      <c r="V39" s="9">
        <v>45113</v>
      </c>
      <c r="W39" t="s">
        <v>20</v>
      </c>
    </row>
    <row r="40" spans="8:23" x14ac:dyDescent="0.25">
      <c r="H40">
        <v>37</v>
      </c>
      <c r="I40">
        <f t="shared" si="5"/>
        <v>2</v>
      </c>
      <c r="J40">
        <f t="shared" si="3"/>
        <v>1</v>
      </c>
      <c r="K40" s="10">
        <f t="shared" si="1"/>
        <v>45173</v>
      </c>
      <c r="L40" s="10"/>
      <c r="M40" t="e">
        <f t="shared" si="0"/>
        <v>#N/A</v>
      </c>
      <c r="N40">
        <f t="shared" si="4"/>
        <v>1</v>
      </c>
      <c r="S40" s="1"/>
      <c r="V40" s="9">
        <v>45114</v>
      </c>
      <c r="W40" t="s">
        <v>20</v>
      </c>
    </row>
    <row r="41" spans="8:23" x14ac:dyDescent="0.25">
      <c r="H41">
        <v>38</v>
      </c>
      <c r="I41">
        <f t="shared" si="5"/>
        <v>3</v>
      </c>
      <c r="J41">
        <f t="shared" si="3"/>
        <v>1</v>
      </c>
      <c r="K41" s="10">
        <f t="shared" si="1"/>
        <v>45174</v>
      </c>
      <c r="L41" s="10"/>
      <c r="M41" t="e">
        <f t="shared" si="0"/>
        <v>#N/A</v>
      </c>
      <c r="N41">
        <f t="shared" si="4"/>
        <v>1</v>
      </c>
      <c r="S41" s="1"/>
      <c r="V41" s="9">
        <v>45115</v>
      </c>
      <c r="W41" t="s">
        <v>20</v>
      </c>
    </row>
    <row r="42" spans="8:23" x14ac:dyDescent="0.25">
      <c r="H42">
        <v>39</v>
      </c>
      <c r="I42">
        <f t="shared" si="5"/>
        <v>4</v>
      </c>
      <c r="J42">
        <f t="shared" si="3"/>
        <v>1</v>
      </c>
      <c r="K42" s="10">
        <f t="shared" si="1"/>
        <v>45175</v>
      </c>
      <c r="L42" s="10"/>
      <c r="M42" t="e">
        <f t="shared" si="0"/>
        <v>#N/A</v>
      </c>
      <c r="N42">
        <f t="shared" si="4"/>
        <v>1</v>
      </c>
      <c r="S42" s="1"/>
      <c r="V42" s="9">
        <v>45116</v>
      </c>
      <c r="W42" t="s">
        <v>20</v>
      </c>
    </row>
    <row r="43" spans="8:23" x14ac:dyDescent="0.25">
      <c r="H43">
        <v>40</v>
      </c>
      <c r="I43">
        <f t="shared" si="5"/>
        <v>5</v>
      </c>
      <c r="J43">
        <f t="shared" si="3"/>
        <v>1</v>
      </c>
      <c r="K43" s="10">
        <f t="shared" si="1"/>
        <v>45176</v>
      </c>
      <c r="L43" s="10"/>
      <c r="M43" t="e">
        <f t="shared" si="0"/>
        <v>#N/A</v>
      </c>
      <c r="N43">
        <f t="shared" si="4"/>
        <v>1</v>
      </c>
      <c r="S43" s="1"/>
      <c r="V43" s="9">
        <v>45117</v>
      </c>
      <c r="W43" t="s">
        <v>20</v>
      </c>
    </row>
    <row r="44" spans="8:23" x14ac:dyDescent="0.25">
      <c r="H44">
        <v>41</v>
      </c>
      <c r="I44">
        <f t="shared" si="5"/>
        <v>6</v>
      </c>
      <c r="J44">
        <f t="shared" si="3"/>
        <v>1</v>
      </c>
      <c r="K44" s="10">
        <f t="shared" si="1"/>
        <v>45177</v>
      </c>
      <c r="L44" s="10"/>
      <c r="M44" t="e">
        <f t="shared" si="0"/>
        <v>#N/A</v>
      </c>
      <c r="N44">
        <f t="shared" si="4"/>
        <v>1</v>
      </c>
      <c r="S44" s="1"/>
      <c r="V44" s="9">
        <v>45118</v>
      </c>
      <c r="W44" t="s">
        <v>21</v>
      </c>
    </row>
    <row r="45" spans="8:23" x14ac:dyDescent="0.25">
      <c r="H45">
        <v>42</v>
      </c>
      <c r="I45">
        <f t="shared" si="5"/>
        <v>7</v>
      </c>
      <c r="J45">
        <f t="shared" si="3"/>
        <v>1</v>
      </c>
      <c r="K45" s="10">
        <f t="shared" si="1"/>
        <v>45178</v>
      </c>
      <c r="L45" s="10"/>
      <c r="M45" t="e">
        <f t="shared" si="0"/>
        <v>#N/A</v>
      </c>
      <c r="N45">
        <f t="shared" si="4"/>
        <v>1</v>
      </c>
      <c r="S45" s="1"/>
      <c r="V45" s="9">
        <v>45119</v>
      </c>
      <c r="W45" t="s">
        <v>20</v>
      </c>
    </row>
    <row r="46" spans="8:23" x14ac:dyDescent="0.25">
      <c r="S46" s="1"/>
      <c r="V46" s="9">
        <v>45120</v>
      </c>
      <c r="W46" t="s">
        <v>20</v>
      </c>
    </row>
    <row r="47" spans="8:23" x14ac:dyDescent="0.25">
      <c r="S47" s="1"/>
      <c r="V47" s="9">
        <v>45121</v>
      </c>
      <c r="W47" t="s">
        <v>20</v>
      </c>
    </row>
    <row r="48" spans="8:23" x14ac:dyDescent="0.25">
      <c r="S48" s="1"/>
      <c r="V48" s="9">
        <v>45122</v>
      </c>
      <c r="W48" t="s">
        <v>21</v>
      </c>
    </row>
    <row r="49" spans="19:23" x14ac:dyDescent="0.25">
      <c r="S49" s="1"/>
      <c r="V49" s="9">
        <v>45123</v>
      </c>
      <c r="W49" t="s">
        <v>20</v>
      </c>
    </row>
    <row r="50" spans="19:23" x14ac:dyDescent="0.25">
      <c r="S50" s="1"/>
      <c r="V50" s="9">
        <v>45124</v>
      </c>
      <c r="W50" t="s">
        <v>21</v>
      </c>
    </row>
    <row r="51" spans="19:23" x14ac:dyDescent="0.25">
      <c r="S51" s="1"/>
      <c r="V51" s="9">
        <v>45125</v>
      </c>
      <c r="W51" t="s">
        <v>21</v>
      </c>
    </row>
    <row r="52" spans="19:23" x14ac:dyDescent="0.25">
      <c r="S52" s="1"/>
      <c r="V52" s="9">
        <v>45126</v>
      </c>
      <c r="W52" t="s">
        <v>21</v>
      </c>
    </row>
    <row r="53" spans="19:23" x14ac:dyDescent="0.25">
      <c r="S53" s="1"/>
      <c r="V53" s="9">
        <v>45127</v>
      </c>
      <c r="W53" t="s">
        <v>20</v>
      </c>
    </row>
    <row r="54" spans="19:23" x14ac:dyDescent="0.25">
      <c r="S54" s="1"/>
      <c r="V54" s="9">
        <v>45128</v>
      </c>
      <c r="W54" t="s">
        <v>21</v>
      </c>
    </row>
    <row r="55" spans="19:23" x14ac:dyDescent="0.25">
      <c r="S55" s="1"/>
      <c r="V55" s="9">
        <v>45129</v>
      </c>
      <c r="W55" t="s">
        <v>20</v>
      </c>
    </row>
    <row r="56" spans="19:23" x14ac:dyDescent="0.25">
      <c r="S56" s="1"/>
      <c r="V56" s="9">
        <v>45130</v>
      </c>
      <c r="W56" t="s">
        <v>21</v>
      </c>
    </row>
    <row r="57" spans="19:23" x14ac:dyDescent="0.25">
      <c r="S57" s="1"/>
      <c r="V57" s="9">
        <v>45131</v>
      </c>
      <c r="W57" t="s">
        <v>20</v>
      </c>
    </row>
    <row r="58" spans="19:23" x14ac:dyDescent="0.25">
      <c r="S58" s="1"/>
      <c r="V58" s="9">
        <v>45132</v>
      </c>
      <c r="W58" t="s">
        <v>20</v>
      </c>
    </row>
    <row r="59" spans="19:23" x14ac:dyDescent="0.25">
      <c r="S59" s="1"/>
      <c r="V59" s="9">
        <v>45133</v>
      </c>
      <c r="W59" t="s">
        <v>20</v>
      </c>
    </row>
    <row r="60" spans="19:23" x14ac:dyDescent="0.25">
      <c r="S60" s="1"/>
      <c r="V60" s="9">
        <v>45134</v>
      </c>
      <c r="W60" t="s">
        <v>20</v>
      </c>
    </row>
    <row r="61" spans="19:23" x14ac:dyDescent="0.25">
      <c r="S61" s="1"/>
      <c r="V61" s="9">
        <v>45135</v>
      </c>
      <c r="W61" t="s">
        <v>21</v>
      </c>
    </row>
    <row r="62" spans="19:23" x14ac:dyDescent="0.25">
      <c r="S62" s="1"/>
      <c r="V62" s="9">
        <v>45136</v>
      </c>
      <c r="W62" t="s">
        <v>20</v>
      </c>
    </row>
    <row r="63" spans="19:23" x14ac:dyDescent="0.25">
      <c r="S63" s="1"/>
      <c r="V63" s="9">
        <v>45137</v>
      </c>
      <c r="W63" t="s">
        <v>20</v>
      </c>
    </row>
    <row r="64" spans="19:23" x14ac:dyDescent="0.25">
      <c r="S64" s="1"/>
      <c r="V64" s="9">
        <v>45138</v>
      </c>
      <c r="W64" t="s">
        <v>20</v>
      </c>
    </row>
    <row r="65" spans="19:23" x14ac:dyDescent="0.25">
      <c r="S65" s="1"/>
      <c r="V65" s="9">
        <v>45139</v>
      </c>
      <c r="W65" t="s">
        <v>21</v>
      </c>
    </row>
    <row r="66" spans="19:23" x14ac:dyDescent="0.25">
      <c r="S66" s="1"/>
      <c r="V66" s="9">
        <v>45140</v>
      </c>
      <c r="W66" t="s">
        <v>21</v>
      </c>
    </row>
    <row r="67" spans="19:23" x14ac:dyDescent="0.25">
      <c r="S67" s="1"/>
      <c r="V67" s="9">
        <v>45141</v>
      </c>
      <c r="W67" t="s">
        <v>21</v>
      </c>
    </row>
    <row r="68" spans="19:23" x14ac:dyDescent="0.25">
      <c r="S68" s="1"/>
      <c r="V68" s="9">
        <v>45142</v>
      </c>
      <c r="W68" t="s">
        <v>21</v>
      </c>
    </row>
    <row r="69" spans="19:23" x14ac:dyDescent="0.25">
      <c r="S69" s="1"/>
      <c r="V69" s="9">
        <v>45143</v>
      </c>
      <c r="W69" t="s">
        <v>21</v>
      </c>
    </row>
    <row r="70" spans="19:23" x14ac:dyDescent="0.25">
      <c r="S70" s="1"/>
      <c r="V70" s="9">
        <v>45144</v>
      </c>
      <c r="W70" t="s">
        <v>21</v>
      </c>
    </row>
    <row r="71" spans="19:23" x14ac:dyDescent="0.25">
      <c r="S71" s="1"/>
      <c r="V71" s="9">
        <v>45145</v>
      </c>
      <c r="W71" t="s">
        <v>21</v>
      </c>
    </row>
    <row r="72" spans="19:23" x14ac:dyDescent="0.25">
      <c r="S72" s="1"/>
      <c r="V72" s="9">
        <v>45146</v>
      </c>
      <c r="W72" t="s">
        <v>20</v>
      </c>
    </row>
    <row r="73" spans="19:23" x14ac:dyDescent="0.25">
      <c r="S73" s="1"/>
      <c r="V73" s="9">
        <v>45147</v>
      </c>
      <c r="W73" t="s">
        <v>20</v>
      </c>
    </row>
    <row r="74" spans="19:23" x14ac:dyDescent="0.25">
      <c r="S74" s="1"/>
      <c r="V74" s="9">
        <v>45148</v>
      </c>
      <c r="W74" t="s">
        <v>20</v>
      </c>
    </row>
    <row r="75" spans="19:23" x14ac:dyDescent="0.25">
      <c r="S75" s="1"/>
      <c r="V75" s="9">
        <v>45149</v>
      </c>
      <c r="W75" t="s">
        <v>20</v>
      </c>
    </row>
    <row r="76" spans="19:23" x14ac:dyDescent="0.25">
      <c r="S76" s="1"/>
      <c r="V76" s="9">
        <v>45150</v>
      </c>
      <c r="W76" t="s">
        <v>20</v>
      </c>
    </row>
    <row r="77" spans="19:23" x14ac:dyDescent="0.25">
      <c r="S77" s="1"/>
      <c r="V77" s="9">
        <v>45151</v>
      </c>
      <c r="W77" t="s">
        <v>20</v>
      </c>
    </row>
    <row r="78" spans="19:23" x14ac:dyDescent="0.25">
      <c r="S78" s="1"/>
      <c r="V78" s="9">
        <v>45152</v>
      </c>
      <c r="W78" t="s">
        <v>21</v>
      </c>
    </row>
    <row r="79" spans="19:23" x14ac:dyDescent="0.25">
      <c r="S79" s="1"/>
      <c r="V79" s="9">
        <v>45153</v>
      </c>
      <c r="W79" t="s">
        <v>20</v>
      </c>
    </row>
    <row r="80" spans="19:23" x14ac:dyDescent="0.25">
      <c r="S80" s="1"/>
      <c r="V80" s="9">
        <v>45154</v>
      </c>
      <c r="W80" t="s">
        <v>20</v>
      </c>
    </row>
    <row r="81" spans="19:23" x14ac:dyDescent="0.25">
      <c r="S81" s="1"/>
      <c r="V81" s="9">
        <v>45155</v>
      </c>
      <c r="W81" t="s">
        <v>20</v>
      </c>
    </row>
    <row r="82" spans="19:23" x14ac:dyDescent="0.25">
      <c r="S82" s="1"/>
      <c r="V82" s="9">
        <v>45156</v>
      </c>
      <c r="W82" t="s">
        <v>20</v>
      </c>
    </row>
    <row r="83" spans="19:23" x14ac:dyDescent="0.25">
      <c r="S83" s="1"/>
      <c r="V83" s="9">
        <v>45157</v>
      </c>
      <c r="W83" t="s">
        <v>20</v>
      </c>
    </row>
    <row r="84" spans="19:23" x14ac:dyDescent="0.25">
      <c r="S84" s="1"/>
      <c r="V84" s="9">
        <v>45158</v>
      </c>
      <c r="W84" t="s">
        <v>20</v>
      </c>
    </row>
    <row r="85" spans="19:23" x14ac:dyDescent="0.25">
      <c r="S85" s="1"/>
      <c r="V85" s="9">
        <v>45159</v>
      </c>
      <c r="W85" t="s">
        <v>20</v>
      </c>
    </row>
    <row r="86" spans="19:23" x14ac:dyDescent="0.25">
      <c r="S86" s="1"/>
      <c r="V86" s="9">
        <v>45160</v>
      </c>
      <c r="W86" t="s">
        <v>20</v>
      </c>
    </row>
    <row r="87" spans="19:23" x14ac:dyDescent="0.25">
      <c r="S87" s="1"/>
      <c r="V87" s="9">
        <v>45161</v>
      </c>
      <c r="W87" t="s">
        <v>21</v>
      </c>
    </row>
    <row r="88" spans="19:23" x14ac:dyDescent="0.25">
      <c r="S88" s="1"/>
      <c r="V88" s="9">
        <v>45162</v>
      </c>
      <c r="W88" t="s">
        <v>20</v>
      </c>
    </row>
    <row r="89" spans="19:23" x14ac:dyDescent="0.25">
      <c r="S89" s="1"/>
      <c r="V89" s="9">
        <v>45163</v>
      </c>
      <c r="W89" t="s">
        <v>20</v>
      </c>
    </row>
    <row r="90" spans="19:23" x14ac:dyDescent="0.25">
      <c r="S90" s="1"/>
      <c r="V90" s="9">
        <v>45164</v>
      </c>
      <c r="W90" t="s">
        <v>20</v>
      </c>
    </row>
    <row r="91" spans="19:23" x14ac:dyDescent="0.25">
      <c r="S91" s="1"/>
      <c r="V91" s="9">
        <v>45165</v>
      </c>
      <c r="W91" t="s">
        <v>20</v>
      </c>
    </row>
    <row r="92" spans="19:23" x14ac:dyDescent="0.25">
      <c r="S92" s="1"/>
      <c r="V92" s="9">
        <v>45166</v>
      </c>
      <c r="W92" t="s">
        <v>21</v>
      </c>
    </row>
    <row r="93" spans="19:23" x14ac:dyDescent="0.25">
      <c r="S93" s="1"/>
      <c r="V93" s="9">
        <v>45167</v>
      </c>
      <c r="W93" t="s">
        <v>21</v>
      </c>
    </row>
    <row r="94" spans="19:23" x14ac:dyDescent="0.25">
      <c r="S94" s="1"/>
      <c r="V94" s="9">
        <v>45168</v>
      </c>
      <c r="W94" t="s">
        <v>20</v>
      </c>
    </row>
    <row r="95" spans="19:23" x14ac:dyDescent="0.25">
      <c r="S95" s="1"/>
      <c r="V95" s="9">
        <v>45169</v>
      </c>
      <c r="W95" t="s">
        <v>20</v>
      </c>
    </row>
    <row r="96" spans="19:23" x14ac:dyDescent="0.25">
      <c r="S96" s="1"/>
    </row>
    <row r="97" spans="19:19" x14ac:dyDescent="0.25">
      <c r="S97" s="1"/>
    </row>
    <row r="98" spans="19:19" x14ac:dyDescent="0.25">
      <c r="S98" s="1"/>
    </row>
    <row r="99" spans="19:19" x14ac:dyDescent="0.25">
      <c r="S99" s="1"/>
    </row>
    <row r="100" spans="19:19" x14ac:dyDescent="0.25">
      <c r="S100" s="1"/>
    </row>
    <row r="101" spans="19:19" x14ac:dyDescent="0.25">
      <c r="S101" s="1"/>
    </row>
    <row r="102" spans="19:19" x14ac:dyDescent="0.25">
      <c r="S102" s="1"/>
    </row>
    <row r="103" spans="19:19" x14ac:dyDescent="0.25">
      <c r="S103" s="1"/>
    </row>
  </sheetData>
  <phoneticPr fontId="3" type="noConversion"/>
  <dataValidations count="1">
    <dataValidation type="list" allowBlank="1" showInputMessage="1" showErrorMessage="1" sqref="T6" xr:uid="{0CCC6725-FB9D-4F3C-B35E-85E24D37734A}">
      <formula1>$Y$4:$Y$10</formula1>
    </dataValidation>
  </dataValidations>
  <hyperlinks>
    <hyperlink ref="A1" location="'TOC Gallery'!A1" tooltip="Go To: Table of Contents" display="'TOC Gallery'!A1" xr:uid="{A4DE55C7-EAED-429F-B6A3-6FDBDF916A53}"/>
  </hyperlink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6385" r:id="rId3" name="Spinner 1">
              <controlPr defaultSize="0" autoPict="0">
                <anchor moveWithCells="1" sizeWithCells="1">
                  <from>
                    <xdr:col>4</xdr:col>
                    <xdr:colOff>190500</xdr:colOff>
                    <xdr:row>2</xdr:row>
                    <xdr:rowOff>9525</xdr:rowOff>
                  </from>
                  <to>
                    <xdr:col>4</xdr:col>
                    <xdr:colOff>333375</xdr:colOff>
                    <xdr:row>3</xdr:row>
                    <xdr:rowOff>57150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88F0E-0535-4E1C-9E52-16EB0039B6BA}">
  <sheetPr>
    <tabColor theme="1" tint="0.34998626667073579"/>
  </sheetPr>
  <dimension ref="A1:AC103"/>
  <sheetViews>
    <sheetView workbookViewId="0">
      <selection activeCell="M4" sqref="M4"/>
    </sheetView>
  </sheetViews>
  <sheetFormatPr defaultRowHeight="15" x14ac:dyDescent="0.25"/>
  <cols>
    <col min="1" max="1" width="2.7109375" style="30" customWidth="1"/>
    <col min="2" max="5" width="9.140625" style="30"/>
    <col min="6" max="6" width="9.140625" style="31"/>
    <col min="11" max="11" width="10.28515625" bestFit="1" customWidth="1"/>
    <col min="12" max="15" width="10.28515625" customWidth="1"/>
    <col min="19" max="19" width="10.28515625" bestFit="1" customWidth="1"/>
    <col min="22" max="22" width="10.28515625" bestFit="1" customWidth="1"/>
    <col min="23" max="23" width="11.5703125" bestFit="1" customWidth="1"/>
    <col min="24" max="24" width="10.7109375" bestFit="1" customWidth="1"/>
    <col min="25" max="26" width="9.7109375" bestFit="1" customWidth="1"/>
    <col min="29" max="29" width="14.5703125" bestFit="1" customWidth="1"/>
  </cols>
  <sheetData>
    <row r="1" spans="1:29" ht="18.75" x14ac:dyDescent="0.3">
      <c r="A1" s="28">
        <v>3</v>
      </c>
      <c r="B1" s="29" t="s">
        <v>32</v>
      </c>
      <c r="H1" s="13" t="s">
        <v>1</v>
      </c>
      <c r="I1" s="27"/>
      <c r="J1" s="27"/>
      <c r="K1" s="27"/>
      <c r="L1" s="27"/>
      <c r="M1" s="27"/>
      <c r="N1" s="27"/>
      <c r="O1" s="27"/>
      <c r="P1" s="27"/>
      <c r="Q1" s="27"/>
      <c r="R1" s="27"/>
      <c r="S1" s="27"/>
      <c r="T1" s="27"/>
      <c r="U1" s="27"/>
      <c r="V1" s="27"/>
      <c r="W1" s="27"/>
      <c r="X1" s="27"/>
      <c r="Y1" s="27"/>
      <c r="Z1" s="27"/>
    </row>
    <row r="2" spans="1:29" x14ac:dyDescent="0.25">
      <c r="H2" s="33" t="s">
        <v>51</v>
      </c>
      <c r="I2" s="34"/>
      <c r="J2" s="34"/>
      <c r="K2" s="34"/>
      <c r="M2" s="32" t="s">
        <v>68</v>
      </c>
      <c r="N2" s="11"/>
      <c r="P2" s="20" t="s">
        <v>65</v>
      </c>
      <c r="Q2" s="21"/>
      <c r="S2" s="25" t="s">
        <v>35</v>
      </c>
      <c r="T2" s="26"/>
      <c r="V2" s="23" t="s">
        <v>67</v>
      </c>
      <c r="W2" s="24"/>
      <c r="Y2" s="22" t="s">
        <v>66</v>
      </c>
      <c r="Z2" s="22"/>
      <c r="AB2" s="33" t="s">
        <v>77</v>
      </c>
      <c r="AC2" s="33"/>
    </row>
    <row r="3" spans="1:29" x14ac:dyDescent="0.25">
      <c r="H3" s="2" t="s">
        <v>64</v>
      </c>
      <c r="I3" s="2" t="s">
        <v>15</v>
      </c>
      <c r="J3" s="2" t="s">
        <v>16</v>
      </c>
      <c r="K3" s="2" t="s">
        <v>19</v>
      </c>
      <c r="L3" s="2"/>
      <c r="M3" s="2" t="s">
        <v>15</v>
      </c>
      <c r="N3" s="2" t="s">
        <v>16</v>
      </c>
      <c r="O3" s="2"/>
      <c r="P3" s="2" t="s">
        <v>15</v>
      </c>
      <c r="Q3" s="2" t="s">
        <v>16</v>
      </c>
      <c r="R3" s="2"/>
      <c r="S3" s="2" t="s">
        <v>79</v>
      </c>
      <c r="T3" s="2" t="s">
        <v>17</v>
      </c>
      <c r="U3" s="2"/>
      <c r="V3" s="2" t="s">
        <v>33</v>
      </c>
      <c r="W3" s="9">
        <f>DATE(1900,W5,1)</f>
        <v>45108</v>
      </c>
      <c r="Y3" s="2" t="s">
        <v>18</v>
      </c>
      <c r="Z3" s="2" t="s">
        <v>0</v>
      </c>
      <c r="AB3" s="2" t="s">
        <v>22</v>
      </c>
      <c r="AC3" s="2" t="s">
        <v>78</v>
      </c>
    </row>
    <row r="4" spans="1:29" x14ac:dyDescent="0.25">
      <c r="H4">
        <v>1</v>
      </c>
      <c r="I4">
        <v>1</v>
      </c>
      <c r="J4">
        <v>6</v>
      </c>
      <c r="K4" s="10">
        <f t="shared" ref="K4:K45" si="0">$W$3-WEEKDAY($W$3,$W$7)+H4</f>
        <v>45102</v>
      </c>
      <c r="L4" s="10"/>
      <c r="M4" s="10">
        <f t="shared" ref="M4:M45" si="1">IF(MONTH($W$3)&lt;&gt;MONTH(K4),I4,NA())</f>
        <v>1</v>
      </c>
      <c r="N4">
        <v>6</v>
      </c>
      <c r="O4" s="10"/>
      <c r="P4" t="e">
        <f t="shared" ref="P4:P45" si="2">IF(COUNTIFS($Y$4:$Y$95,$K4,$Z$4:$Z$95,"Yes")&gt;0,I4,NA())</f>
        <v>#N/A</v>
      </c>
      <c r="Q4">
        <v>6</v>
      </c>
      <c r="S4" t="str">
        <f t="shared" ref="S4:S10" si="3">LEFT(TEXT(K4,"DDD"),1)</f>
        <v>S</v>
      </c>
      <c r="T4">
        <v>0</v>
      </c>
      <c r="V4" s="2" t="s">
        <v>34</v>
      </c>
      <c r="W4" t="str">
        <f>TEXT(W3,"mmmm yyyy")</f>
        <v>July 2023</v>
      </c>
      <c r="Y4" s="9">
        <v>45078</v>
      </c>
      <c r="Z4" t="s">
        <v>21</v>
      </c>
      <c r="AB4" t="s">
        <v>75</v>
      </c>
      <c r="AC4">
        <v>1</v>
      </c>
    </row>
    <row r="5" spans="1:29" x14ac:dyDescent="0.25">
      <c r="H5">
        <v>2</v>
      </c>
      <c r="I5">
        <v>2</v>
      </c>
      <c r="J5">
        <v>6</v>
      </c>
      <c r="K5" s="10">
        <f t="shared" si="0"/>
        <v>45103</v>
      </c>
      <c r="L5" s="10"/>
      <c r="M5" s="10">
        <f t="shared" si="1"/>
        <v>2</v>
      </c>
      <c r="N5">
        <v>6</v>
      </c>
      <c r="O5" s="10"/>
      <c r="P5" t="e">
        <f t="shared" si="2"/>
        <v>#N/A</v>
      </c>
      <c r="Q5">
        <v>6</v>
      </c>
      <c r="S5" t="str">
        <f t="shared" si="3"/>
        <v>M</v>
      </c>
      <c r="T5">
        <v>0</v>
      </c>
      <c r="V5" s="19" t="s">
        <v>52</v>
      </c>
      <c r="W5">
        <v>1483</v>
      </c>
      <c r="Y5" s="9">
        <v>45079</v>
      </c>
      <c r="Z5" t="s">
        <v>20</v>
      </c>
      <c r="AB5" t="s">
        <v>69</v>
      </c>
      <c r="AC5">
        <v>11</v>
      </c>
    </row>
    <row r="6" spans="1:29" x14ac:dyDescent="0.25">
      <c r="H6">
        <v>3</v>
      </c>
      <c r="I6">
        <v>3</v>
      </c>
      <c r="J6">
        <v>6</v>
      </c>
      <c r="K6" s="10">
        <f t="shared" si="0"/>
        <v>45104</v>
      </c>
      <c r="L6" s="10"/>
      <c r="M6" s="10">
        <f t="shared" si="1"/>
        <v>3</v>
      </c>
      <c r="N6">
        <v>6</v>
      </c>
      <c r="O6" s="10"/>
      <c r="P6">
        <f t="shared" si="2"/>
        <v>3</v>
      </c>
      <c r="Q6">
        <v>6</v>
      </c>
      <c r="S6" t="str">
        <f t="shared" si="3"/>
        <v>T</v>
      </c>
      <c r="T6">
        <v>0</v>
      </c>
      <c r="V6" s="19" t="s">
        <v>33</v>
      </c>
      <c r="W6" t="s">
        <v>75</v>
      </c>
      <c r="Y6" s="9">
        <v>45080</v>
      </c>
      <c r="Z6" t="s">
        <v>21</v>
      </c>
      <c r="AB6" t="s">
        <v>70</v>
      </c>
      <c r="AC6">
        <v>12</v>
      </c>
    </row>
    <row r="7" spans="1:29" x14ac:dyDescent="0.25">
      <c r="H7">
        <v>4</v>
      </c>
      <c r="I7">
        <v>4</v>
      </c>
      <c r="J7">
        <v>6</v>
      </c>
      <c r="K7" s="10">
        <f t="shared" si="0"/>
        <v>45105</v>
      </c>
      <c r="L7" s="10"/>
      <c r="M7" s="10">
        <f t="shared" si="1"/>
        <v>4</v>
      </c>
      <c r="N7">
        <v>6</v>
      </c>
      <c r="O7" s="10"/>
      <c r="P7">
        <f t="shared" si="2"/>
        <v>4</v>
      </c>
      <c r="Q7">
        <v>6</v>
      </c>
      <c r="S7" t="str">
        <f t="shared" si="3"/>
        <v>W</v>
      </c>
      <c r="T7">
        <v>0</v>
      </c>
      <c r="V7" s="19" t="s">
        <v>76</v>
      </c>
      <c r="W7">
        <f>VLOOKUP(W6,$AB$4:$AC$10,2,FALSE)</f>
        <v>1</v>
      </c>
      <c r="Y7" s="9">
        <v>45081</v>
      </c>
      <c r="Z7" t="s">
        <v>20</v>
      </c>
      <c r="AB7" t="s">
        <v>71</v>
      </c>
      <c r="AC7">
        <v>13</v>
      </c>
    </row>
    <row r="8" spans="1:29" x14ac:dyDescent="0.25">
      <c r="H8">
        <v>5</v>
      </c>
      <c r="I8">
        <v>5</v>
      </c>
      <c r="J8">
        <v>6</v>
      </c>
      <c r="K8" s="10">
        <f t="shared" si="0"/>
        <v>45106</v>
      </c>
      <c r="L8" s="10"/>
      <c r="M8" s="10">
        <f t="shared" si="1"/>
        <v>5</v>
      </c>
      <c r="N8">
        <v>6</v>
      </c>
      <c r="O8" s="10"/>
      <c r="P8">
        <f t="shared" si="2"/>
        <v>5</v>
      </c>
      <c r="Q8">
        <v>6</v>
      </c>
      <c r="S8" t="str">
        <f t="shared" si="3"/>
        <v>T</v>
      </c>
      <c r="T8">
        <v>0</v>
      </c>
      <c r="V8" s="1"/>
      <c r="Y8" s="9">
        <v>45082</v>
      </c>
      <c r="Z8" t="s">
        <v>21</v>
      </c>
      <c r="AB8" t="s">
        <v>72</v>
      </c>
      <c r="AC8">
        <v>14</v>
      </c>
    </row>
    <row r="9" spans="1:29" x14ac:dyDescent="0.25">
      <c r="H9">
        <v>6</v>
      </c>
      <c r="I9">
        <v>6</v>
      </c>
      <c r="J9">
        <v>6</v>
      </c>
      <c r="K9" s="10">
        <f t="shared" si="0"/>
        <v>45107</v>
      </c>
      <c r="L9" s="10"/>
      <c r="M9" s="10">
        <f t="shared" si="1"/>
        <v>6</v>
      </c>
      <c r="N9">
        <v>6</v>
      </c>
      <c r="O9" s="10"/>
      <c r="P9" t="e">
        <f t="shared" si="2"/>
        <v>#N/A</v>
      </c>
      <c r="Q9">
        <v>6</v>
      </c>
      <c r="S9" t="str">
        <f t="shared" si="3"/>
        <v>F</v>
      </c>
      <c r="T9">
        <v>0</v>
      </c>
      <c r="V9" s="1"/>
      <c r="Y9" s="9">
        <v>45083</v>
      </c>
      <c r="Z9" t="s">
        <v>20</v>
      </c>
      <c r="AB9" t="s">
        <v>73</v>
      </c>
      <c r="AC9">
        <v>15</v>
      </c>
    </row>
    <row r="10" spans="1:29" x14ac:dyDescent="0.25">
      <c r="H10">
        <v>7</v>
      </c>
      <c r="I10">
        <v>7</v>
      </c>
      <c r="J10">
        <v>6</v>
      </c>
      <c r="K10" s="10">
        <f t="shared" si="0"/>
        <v>45108</v>
      </c>
      <c r="L10" s="10"/>
      <c r="M10" s="10" t="e">
        <f t="shared" si="1"/>
        <v>#N/A</v>
      </c>
      <c r="N10">
        <v>6</v>
      </c>
      <c r="O10" s="10"/>
      <c r="P10">
        <f t="shared" si="2"/>
        <v>7</v>
      </c>
      <c r="Q10">
        <v>6</v>
      </c>
      <c r="S10" t="str">
        <f t="shared" si="3"/>
        <v>S</v>
      </c>
      <c r="T10">
        <v>0</v>
      </c>
      <c r="V10" s="1"/>
      <c r="Y10" s="9">
        <v>45084</v>
      </c>
      <c r="Z10" t="s">
        <v>21</v>
      </c>
      <c r="AB10" t="s">
        <v>74</v>
      </c>
      <c r="AC10">
        <v>16</v>
      </c>
    </row>
    <row r="11" spans="1:29" x14ac:dyDescent="0.25">
      <c r="H11">
        <v>8</v>
      </c>
      <c r="I11">
        <f>I4</f>
        <v>1</v>
      </c>
      <c r="J11">
        <f t="shared" ref="J11:J45" si="4">J4-1</f>
        <v>5</v>
      </c>
      <c r="K11" s="10">
        <f t="shared" si="0"/>
        <v>45109</v>
      </c>
      <c r="L11" s="10"/>
      <c r="M11" s="10" t="e">
        <f t="shared" si="1"/>
        <v>#N/A</v>
      </c>
      <c r="N11">
        <f>N4-1</f>
        <v>5</v>
      </c>
      <c r="O11" s="10"/>
      <c r="P11">
        <f t="shared" si="2"/>
        <v>1</v>
      </c>
      <c r="Q11">
        <f t="shared" ref="Q11:Q45" si="5">Q4-1</f>
        <v>5</v>
      </c>
      <c r="V11" s="1"/>
      <c r="Y11" s="9">
        <v>45085</v>
      </c>
      <c r="Z11" t="s">
        <v>21</v>
      </c>
    </row>
    <row r="12" spans="1:29" x14ac:dyDescent="0.25">
      <c r="H12">
        <v>9</v>
      </c>
      <c r="I12">
        <f t="shared" ref="I12:I45" si="6">I5</f>
        <v>2</v>
      </c>
      <c r="J12">
        <f t="shared" si="4"/>
        <v>5</v>
      </c>
      <c r="K12" s="10">
        <f t="shared" si="0"/>
        <v>45110</v>
      </c>
      <c r="L12" s="10"/>
      <c r="M12" s="10" t="e">
        <f t="shared" si="1"/>
        <v>#N/A</v>
      </c>
      <c r="N12">
        <f t="shared" ref="N12:N45" si="7">N5-1</f>
        <v>5</v>
      </c>
      <c r="O12" s="10"/>
      <c r="P12">
        <f t="shared" si="2"/>
        <v>2</v>
      </c>
      <c r="Q12">
        <f t="shared" si="5"/>
        <v>5</v>
      </c>
      <c r="V12" s="1"/>
      <c r="Y12" s="9">
        <v>45086</v>
      </c>
      <c r="Z12" t="s">
        <v>20</v>
      </c>
    </row>
    <row r="13" spans="1:29" x14ac:dyDescent="0.25">
      <c r="H13">
        <v>10</v>
      </c>
      <c r="I13">
        <f t="shared" si="6"/>
        <v>3</v>
      </c>
      <c r="J13">
        <f t="shared" si="4"/>
        <v>5</v>
      </c>
      <c r="K13" s="10">
        <f t="shared" si="0"/>
        <v>45111</v>
      </c>
      <c r="L13" s="10"/>
      <c r="M13" s="10" t="e">
        <f t="shared" si="1"/>
        <v>#N/A</v>
      </c>
      <c r="N13">
        <f t="shared" si="7"/>
        <v>5</v>
      </c>
      <c r="O13" s="10"/>
      <c r="P13" t="e">
        <f t="shared" si="2"/>
        <v>#N/A</v>
      </c>
      <c r="Q13">
        <f t="shared" si="5"/>
        <v>5</v>
      </c>
      <c r="V13" s="1"/>
      <c r="Y13" s="9">
        <v>45087</v>
      </c>
      <c r="Z13" t="s">
        <v>20</v>
      </c>
    </row>
    <row r="14" spans="1:29" x14ac:dyDescent="0.25">
      <c r="H14">
        <v>11</v>
      </c>
      <c r="I14">
        <f t="shared" si="6"/>
        <v>4</v>
      </c>
      <c r="J14">
        <f t="shared" si="4"/>
        <v>5</v>
      </c>
      <c r="K14" s="10">
        <f t="shared" si="0"/>
        <v>45112</v>
      </c>
      <c r="L14" s="10"/>
      <c r="M14" s="10" t="e">
        <f t="shared" si="1"/>
        <v>#N/A</v>
      </c>
      <c r="N14">
        <f t="shared" si="7"/>
        <v>5</v>
      </c>
      <c r="O14" s="10"/>
      <c r="P14">
        <f t="shared" si="2"/>
        <v>4</v>
      </c>
      <c r="Q14">
        <f t="shared" si="5"/>
        <v>5</v>
      </c>
      <c r="V14" s="1"/>
      <c r="Y14" s="9">
        <v>45088</v>
      </c>
      <c r="Z14" t="s">
        <v>20</v>
      </c>
    </row>
    <row r="15" spans="1:29" x14ac:dyDescent="0.25">
      <c r="H15">
        <v>12</v>
      </c>
      <c r="I15">
        <f t="shared" si="6"/>
        <v>5</v>
      </c>
      <c r="J15">
        <f t="shared" si="4"/>
        <v>5</v>
      </c>
      <c r="K15" s="10">
        <f t="shared" si="0"/>
        <v>45113</v>
      </c>
      <c r="L15" s="10"/>
      <c r="M15" s="10" t="e">
        <f t="shared" si="1"/>
        <v>#N/A</v>
      </c>
      <c r="N15">
        <f t="shared" si="7"/>
        <v>5</v>
      </c>
      <c r="O15" s="10"/>
      <c r="P15">
        <f t="shared" si="2"/>
        <v>5</v>
      </c>
      <c r="Q15">
        <f t="shared" si="5"/>
        <v>5</v>
      </c>
      <c r="V15" s="1"/>
      <c r="Y15" s="9">
        <v>45089</v>
      </c>
      <c r="Z15" t="s">
        <v>20</v>
      </c>
    </row>
    <row r="16" spans="1:29" x14ac:dyDescent="0.25">
      <c r="H16">
        <v>13</v>
      </c>
      <c r="I16">
        <f t="shared" si="6"/>
        <v>6</v>
      </c>
      <c r="J16">
        <f t="shared" si="4"/>
        <v>5</v>
      </c>
      <c r="K16" s="10">
        <f t="shared" si="0"/>
        <v>45114</v>
      </c>
      <c r="L16" s="10"/>
      <c r="M16" s="10" t="e">
        <f t="shared" si="1"/>
        <v>#N/A</v>
      </c>
      <c r="N16">
        <f t="shared" si="7"/>
        <v>5</v>
      </c>
      <c r="O16" s="10"/>
      <c r="P16">
        <f t="shared" si="2"/>
        <v>6</v>
      </c>
      <c r="Q16">
        <f t="shared" si="5"/>
        <v>5</v>
      </c>
      <c r="V16" s="1"/>
      <c r="Y16" s="9">
        <v>45090</v>
      </c>
      <c r="Z16" t="s">
        <v>21</v>
      </c>
    </row>
    <row r="17" spans="8:26" x14ac:dyDescent="0.25">
      <c r="H17">
        <v>14</v>
      </c>
      <c r="I17">
        <f t="shared" si="6"/>
        <v>7</v>
      </c>
      <c r="J17">
        <f t="shared" si="4"/>
        <v>5</v>
      </c>
      <c r="K17" s="10">
        <f t="shared" si="0"/>
        <v>45115</v>
      </c>
      <c r="L17" s="10"/>
      <c r="M17" s="10" t="e">
        <f t="shared" si="1"/>
        <v>#N/A</v>
      </c>
      <c r="N17">
        <f t="shared" si="7"/>
        <v>5</v>
      </c>
      <c r="O17" s="10"/>
      <c r="P17">
        <f t="shared" si="2"/>
        <v>7</v>
      </c>
      <c r="Q17">
        <f t="shared" si="5"/>
        <v>5</v>
      </c>
      <c r="V17" s="1"/>
      <c r="Y17" s="9">
        <v>45091</v>
      </c>
      <c r="Z17" t="s">
        <v>20</v>
      </c>
    </row>
    <row r="18" spans="8:26" x14ac:dyDescent="0.25">
      <c r="H18">
        <v>15</v>
      </c>
      <c r="I18">
        <f t="shared" si="6"/>
        <v>1</v>
      </c>
      <c r="J18">
        <f t="shared" si="4"/>
        <v>4</v>
      </c>
      <c r="K18" s="10">
        <f t="shared" si="0"/>
        <v>45116</v>
      </c>
      <c r="L18" s="10"/>
      <c r="M18" s="10" t="e">
        <f t="shared" si="1"/>
        <v>#N/A</v>
      </c>
      <c r="N18">
        <f t="shared" si="7"/>
        <v>4</v>
      </c>
      <c r="O18" s="10"/>
      <c r="P18">
        <f t="shared" si="2"/>
        <v>1</v>
      </c>
      <c r="Q18">
        <f t="shared" si="5"/>
        <v>4</v>
      </c>
      <c r="V18" s="1"/>
      <c r="Y18" s="9">
        <v>45092</v>
      </c>
      <c r="Z18" t="s">
        <v>21</v>
      </c>
    </row>
    <row r="19" spans="8:26" x14ac:dyDescent="0.25">
      <c r="H19">
        <v>16</v>
      </c>
      <c r="I19">
        <f t="shared" si="6"/>
        <v>2</v>
      </c>
      <c r="J19">
        <f t="shared" si="4"/>
        <v>4</v>
      </c>
      <c r="K19" s="10">
        <f t="shared" si="0"/>
        <v>45117</v>
      </c>
      <c r="L19" s="10"/>
      <c r="M19" s="10" t="e">
        <f t="shared" si="1"/>
        <v>#N/A</v>
      </c>
      <c r="N19">
        <f t="shared" si="7"/>
        <v>4</v>
      </c>
      <c r="O19" s="10"/>
      <c r="P19">
        <f t="shared" si="2"/>
        <v>2</v>
      </c>
      <c r="Q19">
        <f t="shared" si="5"/>
        <v>4</v>
      </c>
      <c r="V19" s="1"/>
      <c r="Y19" s="9">
        <v>45093</v>
      </c>
      <c r="Z19" t="s">
        <v>20</v>
      </c>
    </row>
    <row r="20" spans="8:26" x14ac:dyDescent="0.25">
      <c r="H20">
        <v>17</v>
      </c>
      <c r="I20">
        <f t="shared" si="6"/>
        <v>3</v>
      </c>
      <c r="J20">
        <f t="shared" si="4"/>
        <v>4</v>
      </c>
      <c r="K20" s="10">
        <f t="shared" si="0"/>
        <v>45118</v>
      </c>
      <c r="L20" s="10"/>
      <c r="M20" s="10" t="e">
        <f t="shared" si="1"/>
        <v>#N/A</v>
      </c>
      <c r="N20">
        <f t="shared" si="7"/>
        <v>4</v>
      </c>
      <c r="O20" s="10"/>
      <c r="P20" t="e">
        <f t="shared" si="2"/>
        <v>#N/A</v>
      </c>
      <c r="Q20">
        <f t="shared" si="5"/>
        <v>4</v>
      </c>
      <c r="V20" s="1"/>
      <c r="Y20" s="9">
        <v>45094</v>
      </c>
      <c r="Z20" t="s">
        <v>20</v>
      </c>
    </row>
    <row r="21" spans="8:26" x14ac:dyDescent="0.25">
      <c r="H21">
        <v>18</v>
      </c>
      <c r="I21">
        <f t="shared" si="6"/>
        <v>4</v>
      </c>
      <c r="J21">
        <f t="shared" si="4"/>
        <v>4</v>
      </c>
      <c r="K21" s="10">
        <f t="shared" si="0"/>
        <v>45119</v>
      </c>
      <c r="L21" s="10"/>
      <c r="M21" s="10" t="e">
        <f t="shared" si="1"/>
        <v>#N/A</v>
      </c>
      <c r="N21">
        <f t="shared" si="7"/>
        <v>4</v>
      </c>
      <c r="O21" s="10"/>
      <c r="P21">
        <f t="shared" si="2"/>
        <v>4</v>
      </c>
      <c r="Q21">
        <f t="shared" si="5"/>
        <v>4</v>
      </c>
      <c r="V21" s="1"/>
      <c r="Y21" s="9">
        <v>45095</v>
      </c>
      <c r="Z21" t="s">
        <v>20</v>
      </c>
    </row>
    <row r="22" spans="8:26" x14ac:dyDescent="0.25">
      <c r="H22">
        <v>19</v>
      </c>
      <c r="I22">
        <f t="shared" si="6"/>
        <v>5</v>
      </c>
      <c r="J22">
        <f t="shared" si="4"/>
        <v>4</v>
      </c>
      <c r="K22" s="10">
        <f t="shared" si="0"/>
        <v>45120</v>
      </c>
      <c r="L22" s="10"/>
      <c r="M22" s="10" t="e">
        <f t="shared" si="1"/>
        <v>#N/A</v>
      </c>
      <c r="N22">
        <f t="shared" si="7"/>
        <v>4</v>
      </c>
      <c r="O22" s="10"/>
      <c r="P22">
        <f t="shared" si="2"/>
        <v>5</v>
      </c>
      <c r="Q22">
        <f t="shared" si="5"/>
        <v>4</v>
      </c>
      <c r="V22" s="1"/>
      <c r="Y22" s="9">
        <v>45096</v>
      </c>
      <c r="Z22" t="s">
        <v>20</v>
      </c>
    </row>
    <row r="23" spans="8:26" x14ac:dyDescent="0.25">
      <c r="H23">
        <v>20</v>
      </c>
      <c r="I23">
        <f t="shared" si="6"/>
        <v>6</v>
      </c>
      <c r="J23">
        <f t="shared" si="4"/>
        <v>4</v>
      </c>
      <c r="K23" s="10">
        <f t="shared" si="0"/>
        <v>45121</v>
      </c>
      <c r="L23" s="10"/>
      <c r="M23" s="10" t="e">
        <f t="shared" si="1"/>
        <v>#N/A</v>
      </c>
      <c r="N23">
        <f t="shared" si="7"/>
        <v>4</v>
      </c>
      <c r="O23" s="10"/>
      <c r="P23">
        <f t="shared" si="2"/>
        <v>6</v>
      </c>
      <c r="Q23">
        <f t="shared" si="5"/>
        <v>4</v>
      </c>
      <c r="V23" s="1"/>
      <c r="Y23" s="9">
        <v>45097</v>
      </c>
      <c r="Z23" t="s">
        <v>20</v>
      </c>
    </row>
    <row r="24" spans="8:26" x14ac:dyDescent="0.25">
      <c r="H24">
        <v>21</v>
      </c>
      <c r="I24">
        <f t="shared" si="6"/>
        <v>7</v>
      </c>
      <c r="J24">
        <f t="shared" si="4"/>
        <v>4</v>
      </c>
      <c r="K24" s="10">
        <f t="shared" si="0"/>
        <v>45122</v>
      </c>
      <c r="L24" s="10"/>
      <c r="M24" s="10" t="e">
        <f t="shared" si="1"/>
        <v>#N/A</v>
      </c>
      <c r="N24">
        <f t="shared" si="7"/>
        <v>4</v>
      </c>
      <c r="O24" s="10"/>
      <c r="P24">
        <f t="shared" si="2"/>
        <v>7</v>
      </c>
      <c r="Q24">
        <f t="shared" si="5"/>
        <v>4</v>
      </c>
      <c r="V24" s="1"/>
      <c r="Y24" s="9">
        <v>45098</v>
      </c>
      <c r="Z24" t="s">
        <v>21</v>
      </c>
    </row>
    <row r="25" spans="8:26" x14ac:dyDescent="0.25">
      <c r="H25">
        <v>22</v>
      </c>
      <c r="I25">
        <f t="shared" si="6"/>
        <v>1</v>
      </c>
      <c r="J25">
        <f t="shared" si="4"/>
        <v>3</v>
      </c>
      <c r="K25" s="10">
        <f t="shared" si="0"/>
        <v>45123</v>
      </c>
      <c r="L25" s="10"/>
      <c r="M25" s="10" t="e">
        <f t="shared" si="1"/>
        <v>#N/A</v>
      </c>
      <c r="N25">
        <f t="shared" si="7"/>
        <v>3</v>
      </c>
      <c r="O25" s="10"/>
      <c r="P25">
        <f t="shared" si="2"/>
        <v>1</v>
      </c>
      <c r="Q25">
        <f t="shared" si="5"/>
        <v>3</v>
      </c>
      <c r="V25" s="1"/>
      <c r="Y25" s="9">
        <v>45099</v>
      </c>
      <c r="Z25" t="s">
        <v>20</v>
      </c>
    </row>
    <row r="26" spans="8:26" x14ac:dyDescent="0.25">
      <c r="H26">
        <v>23</v>
      </c>
      <c r="I26">
        <f t="shared" si="6"/>
        <v>2</v>
      </c>
      <c r="J26">
        <f t="shared" si="4"/>
        <v>3</v>
      </c>
      <c r="K26" s="10">
        <f t="shared" si="0"/>
        <v>45124</v>
      </c>
      <c r="L26" s="10"/>
      <c r="M26" s="10" t="e">
        <f t="shared" si="1"/>
        <v>#N/A</v>
      </c>
      <c r="N26">
        <f t="shared" si="7"/>
        <v>3</v>
      </c>
      <c r="O26" s="10"/>
      <c r="P26" t="e">
        <f t="shared" si="2"/>
        <v>#N/A</v>
      </c>
      <c r="Q26">
        <f t="shared" si="5"/>
        <v>3</v>
      </c>
      <c r="V26" s="1"/>
      <c r="Y26" s="9">
        <v>45100</v>
      </c>
      <c r="Z26" t="s">
        <v>20</v>
      </c>
    </row>
    <row r="27" spans="8:26" x14ac:dyDescent="0.25">
      <c r="H27">
        <v>24</v>
      </c>
      <c r="I27">
        <f t="shared" si="6"/>
        <v>3</v>
      </c>
      <c r="J27">
        <f t="shared" si="4"/>
        <v>3</v>
      </c>
      <c r="K27" s="10">
        <f t="shared" si="0"/>
        <v>45125</v>
      </c>
      <c r="L27" s="10"/>
      <c r="M27" s="10" t="e">
        <f t="shared" si="1"/>
        <v>#N/A</v>
      </c>
      <c r="N27">
        <f t="shared" si="7"/>
        <v>3</v>
      </c>
      <c r="O27" s="10"/>
      <c r="P27">
        <f t="shared" si="2"/>
        <v>3</v>
      </c>
      <c r="Q27">
        <f t="shared" si="5"/>
        <v>3</v>
      </c>
      <c r="V27" s="1"/>
      <c r="Y27" s="9">
        <v>45101</v>
      </c>
      <c r="Z27" t="s">
        <v>21</v>
      </c>
    </row>
    <row r="28" spans="8:26" x14ac:dyDescent="0.25">
      <c r="H28">
        <v>25</v>
      </c>
      <c r="I28">
        <f t="shared" si="6"/>
        <v>4</v>
      </c>
      <c r="J28">
        <f t="shared" si="4"/>
        <v>3</v>
      </c>
      <c r="K28" s="10">
        <f t="shared" si="0"/>
        <v>45126</v>
      </c>
      <c r="L28" s="10"/>
      <c r="M28" s="10" t="e">
        <f t="shared" si="1"/>
        <v>#N/A</v>
      </c>
      <c r="N28">
        <f t="shared" si="7"/>
        <v>3</v>
      </c>
      <c r="O28" s="10"/>
      <c r="P28">
        <f t="shared" si="2"/>
        <v>4</v>
      </c>
      <c r="Q28">
        <f t="shared" si="5"/>
        <v>3</v>
      </c>
      <c r="V28" s="1"/>
      <c r="Y28" s="9">
        <v>45102</v>
      </c>
      <c r="Z28" t="s">
        <v>21</v>
      </c>
    </row>
    <row r="29" spans="8:26" x14ac:dyDescent="0.25">
      <c r="H29">
        <v>26</v>
      </c>
      <c r="I29">
        <f t="shared" si="6"/>
        <v>5</v>
      </c>
      <c r="J29">
        <f t="shared" si="4"/>
        <v>3</v>
      </c>
      <c r="K29" s="10">
        <f t="shared" si="0"/>
        <v>45127</v>
      </c>
      <c r="L29" s="10"/>
      <c r="M29" s="10" t="e">
        <f t="shared" si="1"/>
        <v>#N/A</v>
      </c>
      <c r="N29">
        <f t="shared" si="7"/>
        <v>3</v>
      </c>
      <c r="O29" s="10"/>
      <c r="P29">
        <f t="shared" si="2"/>
        <v>5</v>
      </c>
      <c r="Q29">
        <f t="shared" si="5"/>
        <v>3</v>
      </c>
      <c r="V29" s="1"/>
      <c r="Y29" s="9">
        <v>45103</v>
      </c>
      <c r="Z29" t="s">
        <v>21</v>
      </c>
    </row>
    <row r="30" spans="8:26" x14ac:dyDescent="0.25">
      <c r="H30">
        <v>27</v>
      </c>
      <c r="I30">
        <f t="shared" si="6"/>
        <v>6</v>
      </c>
      <c r="J30">
        <f t="shared" si="4"/>
        <v>3</v>
      </c>
      <c r="K30" s="10">
        <f t="shared" si="0"/>
        <v>45128</v>
      </c>
      <c r="L30" s="10"/>
      <c r="M30" s="10" t="e">
        <f t="shared" si="1"/>
        <v>#N/A</v>
      </c>
      <c r="N30">
        <f t="shared" si="7"/>
        <v>3</v>
      </c>
      <c r="O30" s="10"/>
      <c r="P30">
        <f t="shared" si="2"/>
        <v>6</v>
      </c>
      <c r="Q30">
        <f t="shared" si="5"/>
        <v>3</v>
      </c>
      <c r="V30" s="1"/>
      <c r="Y30" s="9">
        <v>45104</v>
      </c>
      <c r="Z30" t="s">
        <v>20</v>
      </c>
    </row>
    <row r="31" spans="8:26" x14ac:dyDescent="0.25">
      <c r="H31">
        <v>28</v>
      </c>
      <c r="I31">
        <f t="shared" si="6"/>
        <v>7</v>
      </c>
      <c r="J31">
        <f t="shared" si="4"/>
        <v>3</v>
      </c>
      <c r="K31" s="10">
        <f t="shared" si="0"/>
        <v>45129</v>
      </c>
      <c r="L31" s="10"/>
      <c r="M31" s="10" t="e">
        <f t="shared" si="1"/>
        <v>#N/A</v>
      </c>
      <c r="N31">
        <f t="shared" si="7"/>
        <v>3</v>
      </c>
      <c r="O31" s="10"/>
      <c r="P31">
        <f t="shared" si="2"/>
        <v>7</v>
      </c>
      <c r="Q31">
        <f t="shared" si="5"/>
        <v>3</v>
      </c>
      <c r="V31" s="1"/>
      <c r="Y31" s="9">
        <v>45105</v>
      </c>
      <c r="Z31" t="s">
        <v>20</v>
      </c>
    </row>
    <row r="32" spans="8:26" x14ac:dyDescent="0.25">
      <c r="H32">
        <v>29</v>
      </c>
      <c r="I32">
        <f t="shared" si="6"/>
        <v>1</v>
      </c>
      <c r="J32">
        <f t="shared" si="4"/>
        <v>2</v>
      </c>
      <c r="K32" s="10">
        <f t="shared" si="0"/>
        <v>45130</v>
      </c>
      <c r="L32" s="10"/>
      <c r="M32" s="10" t="e">
        <f t="shared" si="1"/>
        <v>#N/A</v>
      </c>
      <c r="N32">
        <f t="shared" si="7"/>
        <v>2</v>
      </c>
      <c r="O32" s="10"/>
      <c r="P32" t="e">
        <f t="shared" si="2"/>
        <v>#N/A</v>
      </c>
      <c r="Q32">
        <f t="shared" si="5"/>
        <v>2</v>
      </c>
      <c r="V32" s="1"/>
      <c r="Y32" s="9">
        <v>45106</v>
      </c>
      <c r="Z32" t="s">
        <v>20</v>
      </c>
    </row>
    <row r="33" spans="8:26" x14ac:dyDescent="0.25">
      <c r="H33">
        <v>30</v>
      </c>
      <c r="I33">
        <f t="shared" si="6"/>
        <v>2</v>
      </c>
      <c r="J33">
        <f t="shared" si="4"/>
        <v>2</v>
      </c>
      <c r="K33" s="10">
        <f t="shared" si="0"/>
        <v>45131</v>
      </c>
      <c r="L33" s="10"/>
      <c r="M33" s="10" t="e">
        <f t="shared" si="1"/>
        <v>#N/A</v>
      </c>
      <c r="N33">
        <f t="shared" si="7"/>
        <v>2</v>
      </c>
      <c r="O33" s="10"/>
      <c r="P33">
        <f t="shared" si="2"/>
        <v>2</v>
      </c>
      <c r="Q33">
        <f t="shared" si="5"/>
        <v>2</v>
      </c>
      <c r="V33" s="1"/>
      <c r="Y33" s="9">
        <v>45107</v>
      </c>
      <c r="Z33" t="s">
        <v>21</v>
      </c>
    </row>
    <row r="34" spans="8:26" x14ac:dyDescent="0.25">
      <c r="H34">
        <v>31</v>
      </c>
      <c r="I34">
        <f t="shared" si="6"/>
        <v>3</v>
      </c>
      <c r="J34">
        <f t="shared" si="4"/>
        <v>2</v>
      </c>
      <c r="K34" s="10">
        <f t="shared" si="0"/>
        <v>45132</v>
      </c>
      <c r="L34" s="10"/>
      <c r="M34" s="10" t="e">
        <f t="shared" si="1"/>
        <v>#N/A</v>
      </c>
      <c r="N34">
        <f t="shared" si="7"/>
        <v>2</v>
      </c>
      <c r="O34" s="10"/>
      <c r="P34">
        <f t="shared" si="2"/>
        <v>3</v>
      </c>
      <c r="Q34">
        <f t="shared" si="5"/>
        <v>2</v>
      </c>
      <c r="V34" s="1"/>
      <c r="Y34" s="9">
        <v>45108</v>
      </c>
      <c r="Z34" t="s">
        <v>20</v>
      </c>
    </row>
    <row r="35" spans="8:26" x14ac:dyDescent="0.25">
      <c r="H35">
        <v>32</v>
      </c>
      <c r="I35">
        <f t="shared" si="6"/>
        <v>4</v>
      </c>
      <c r="J35">
        <f t="shared" si="4"/>
        <v>2</v>
      </c>
      <c r="K35" s="10">
        <f t="shared" si="0"/>
        <v>45133</v>
      </c>
      <c r="L35" s="10"/>
      <c r="M35" s="10" t="e">
        <f t="shared" si="1"/>
        <v>#N/A</v>
      </c>
      <c r="N35">
        <f t="shared" si="7"/>
        <v>2</v>
      </c>
      <c r="O35" s="10"/>
      <c r="P35">
        <f t="shared" si="2"/>
        <v>4</v>
      </c>
      <c r="Q35">
        <f t="shared" si="5"/>
        <v>2</v>
      </c>
      <c r="V35" s="1"/>
      <c r="Y35" s="9">
        <v>45109</v>
      </c>
      <c r="Z35" t="s">
        <v>20</v>
      </c>
    </row>
    <row r="36" spans="8:26" x14ac:dyDescent="0.25">
      <c r="H36">
        <v>33</v>
      </c>
      <c r="I36">
        <f t="shared" si="6"/>
        <v>5</v>
      </c>
      <c r="J36">
        <f t="shared" si="4"/>
        <v>2</v>
      </c>
      <c r="K36" s="10">
        <f t="shared" si="0"/>
        <v>45134</v>
      </c>
      <c r="L36" s="10"/>
      <c r="M36" s="10" t="e">
        <f t="shared" si="1"/>
        <v>#N/A</v>
      </c>
      <c r="N36">
        <f t="shared" si="7"/>
        <v>2</v>
      </c>
      <c r="O36" s="10"/>
      <c r="P36">
        <f t="shared" si="2"/>
        <v>5</v>
      </c>
      <c r="Q36">
        <f t="shared" si="5"/>
        <v>2</v>
      </c>
      <c r="V36" s="1"/>
      <c r="Y36" s="9">
        <v>45110</v>
      </c>
      <c r="Z36" t="s">
        <v>20</v>
      </c>
    </row>
    <row r="37" spans="8:26" x14ac:dyDescent="0.25">
      <c r="H37">
        <v>34</v>
      </c>
      <c r="I37">
        <f t="shared" si="6"/>
        <v>6</v>
      </c>
      <c r="J37">
        <f t="shared" si="4"/>
        <v>2</v>
      </c>
      <c r="K37" s="10">
        <f t="shared" si="0"/>
        <v>45135</v>
      </c>
      <c r="L37" s="10"/>
      <c r="M37" s="10" t="e">
        <f t="shared" si="1"/>
        <v>#N/A</v>
      </c>
      <c r="N37">
        <f t="shared" si="7"/>
        <v>2</v>
      </c>
      <c r="O37" s="10"/>
      <c r="P37" t="e">
        <f t="shared" si="2"/>
        <v>#N/A</v>
      </c>
      <c r="Q37">
        <f t="shared" si="5"/>
        <v>2</v>
      </c>
      <c r="V37" s="1"/>
      <c r="Y37" s="9">
        <v>45111</v>
      </c>
      <c r="Z37" t="s">
        <v>21</v>
      </c>
    </row>
    <row r="38" spans="8:26" x14ac:dyDescent="0.25">
      <c r="H38">
        <v>35</v>
      </c>
      <c r="I38">
        <f t="shared" si="6"/>
        <v>7</v>
      </c>
      <c r="J38">
        <f t="shared" si="4"/>
        <v>2</v>
      </c>
      <c r="K38" s="10">
        <f t="shared" si="0"/>
        <v>45136</v>
      </c>
      <c r="L38" s="10"/>
      <c r="M38" s="10" t="e">
        <f t="shared" si="1"/>
        <v>#N/A</v>
      </c>
      <c r="N38">
        <f t="shared" si="7"/>
        <v>2</v>
      </c>
      <c r="O38" s="10"/>
      <c r="P38">
        <f t="shared" si="2"/>
        <v>7</v>
      </c>
      <c r="Q38">
        <f t="shared" si="5"/>
        <v>2</v>
      </c>
      <c r="V38" s="1"/>
      <c r="Y38" s="9">
        <v>45112</v>
      </c>
      <c r="Z38" t="s">
        <v>20</v>
      </c>
    </row>
    <row r="39" spans="8:26" x14ac:dyDescent="0.25">
      <c r="H39">
        <v>36</v>
      </c>
      <c r="I39">
        <f t="shared" si="6"/>
        <v>1</v>
      </c>
      <c r="J39">
        <f t="shared" si="4"/>
        <v>1</v>
      </c>
      <c r="K39" s="10">
        <f t="shared" si="0"/>
        <v>45137</v>
      </c>
      <c r="L39" s="10"/>
      <c r="M39" s="10" t="e">
        <f t="shared" si="1"/>
        <v>#N/A</v>
      </c>
      <c r="N39">
        <f t="shared" si="7"/>
        <v>1</v>
      </c>
      <c r="O39" s="10"/>
      <c r="P39">
        <f t="shared" si="2"/>
        <v>1</v>
      </c>
      <c r="Q39">
        <f t="shared" si="5"/>
        <v>1</v>
      </c>
      <c r="V39" s="1"/>
      <c r="Y39" s="9">
        <v>45113</v>
      </c>
      <c r="Z39" t="s">
        <v>20</v>
      </c>
    </row>
    <row r="40" spans="8:26" x14ac:dyDescent="0.25">
      <c r="H40">
        <v>37</v>
      </c>
      <c r="I40">
        <f t="shared" si="6"/>
        <v>2</v>
      </c>
      <c r="J40">
        <f t="shared" si="4"/>
        <v>1</v>
      </c>
      <c r="K40" s="10">
        <f t="shared" si="0"/>
        <v>45138</v>
      </c>
      <c r="L40" s="10"/>
      <c r="M40" s="10" t="e">
        <f t="shared" si="1"/>
        <v>#N/A</v>
      </c>
      <c r="N40">
        <f t="shared" si="7"/>
        <v>1</v>
      </c>
      <c r="O40" s="10"/>
      <c r="P40">
        <f t="shared" si="2"/>
        <v>2</v>
      </c>
      <c r="Q40">
        <f t="shared" si="5"/>
        <v>1</v>
      </c>
      <c r="V40" s="1"/>
      <c r="Y40" s="9">
        <v>45114</v>
      </c>
      <c r="Z40" t="s">
        <v>20</v>
      </c>
    </row>
    <row r="41" spans="8:26" x14ac:dyDescent="0.25">
      <c r="H41">
        <v>38</v>
      </c>
      <c r="I41">
        <f t="shared" si="6"/>
        <v>3</v>
      </c>
      <c r="J41">
        <f t="shared" si="4"/>
        <v>1</v>
      </c>
      <c r="K41" s="10">
        <f t="shared" si="0"/>
        <v>45139</v>
      </c>
      <c r="L41" s="10"/>
      <c r="M41" s="10">
        <f t="shared" si="1"/>
        <v>3</v>
      </c>
      <c r="N41">
        <f t="shared" si="7"/>
        <v>1</v>
      </c>
      <c r="O41" s="10"/>
      <c r="P41">
        <f t="shared" si="2"/>
        <v>3</v>
      </c>
      <c r="Q41">
        <f t="shared" si="5"/>
        <v>1</v>
      </c>
      <c r="V41" s="1"/>
      <c r="Y41" s="9">
        <v>45115</v>
      </c>
      <c r="Z41" t="s">
        <v>20</v>
      </c>
    </row>
    <row r="42" spans="8:26" x14ac:dyDescent="0.25">
      <c r="H42">
        <v>39</v>
      </c>
      <c r="I42">
        <f t="shared" si="6"/>
        <v>4</v>
      </c>
      <c r="J42">
        <f t="shared" si="4"/>
        <v>1</v>
      </c>
      <c r="K42" s="10">
        <f t="shared" si="0"/>
        <v>45140</v>
      </c>
      <c r="L42" s="10"/>
      <c r="M42" s="10">
        <f t="shared" si="1"/>
        <v>4</v>
      </c>
      <c r="N42">
        <f t="shared" si="7"/>
        <v>1</v>
      </c>
      <c r="O42" s="10"/>
      <c r="P42">
        <f t="shared" si="2"/>
        <v>4</v>
      </c>
      <c r="Q42">
        <f t="shared" si="5"/>
        <v>1</v>
      </c>
      <c r="V42" s="1"/>
      <c r="Y42" s="9">
        <v>45116</v>
      </c>
      <c r="Z42" t="s">
        <v>20</v>
      </c>
    </row>
    <row r="43" spans="8:26" x14ac:dyDescent="0.25">
      <c r="H43">
        <v>40</v>
      </c>
      <c r="I43">
        <f t="shared" si="6"/>
        <v>5</v>
      </c>
      <c r="J43">
        <f t="shared" si="4"/>
        <v>1</v>
      </c>
      <c r="K43" s="10">
        <f t="shared" si="0"/>
        <v>45141</v>
      </c>
      <c r="L43" s="10"/>
      <c r="M43" s="10">
        <f t="shared" si="1"/>
        <v>5</v>
      </c>
      <c r="N43">
        <f t="shared" si="7"/>
        <v>1</v>
      </c>
      <c r="O43" s="10"/>
      <c r="P43">
        <f t="shared" si="2"/>
        <v>5</v>
      </c>
      <c r="Q43">
        <f t="shared" si="5"/>
        <v>1</v>
      </c>
      <c r="V43" s="1"/>
      <c r="Y43" s="9">
        <v>45117</v>
      </c>
      <c r="Z43" t="s">
        <v>20</v>
      </c>
    </row>
    <row r="44" spans="8:26" x14ac:dyDescent="0.25">
      <c r="H44">
        <v>41</v>
      </c>
      <c r="I44">
        <f t="shared" si="6"/>
        <v>6</v>
      </c>
      <c r="J44">
        <f t="shared" si="4"/>
        <v>1</v>
      </c>
      <c r="K44" s="10">
        <f t="shared" si="0"/>
        <v>45142</v>
      </c>
      <c r="L44" s="10"/>
      <c r="M44" s="10">
        <f t="shared" si="1"/>
        <v>6</v>
      </c>
      <c r="N44">
        <f t="shared" si="7"/>
        <v>1</v>
      </c>
      <c r="O44" s="10"/>
      <c r="P44">
        <f t="shared" si="2"/>
        <v>6</v>
      </c>
      <c r="Q44">
        <f t="shared" si="5"/>
        <v>1</v>
      </c>
      <c r="V44" s="1"/>
      <c r="Y44" s="9">
        <v>45118</v>
      </c>
      <c r="Z44" t="s">
        <v>21</v>
      </c>
    </row>
    <row r="45" spans="8:26" x14ac:dyDescent="0.25">
      <c r="H45">
        <v>42</v>
      </c>
      <c r="I45">
        <f t="shared" si="6"/>
        <v>7</v>
      </c>
      <c r="J45">
        <f t="shared" si="4"/>
        <v>1</v>
      </c>
      <c r="K45" s="10">
        <f t="shared" si="0"/>
        <v>45143</v>
      </c>
      <c r="L45" s="10"/>
      <c r="M45" s="10">
        <f t="shared" si="1"/>
        <v>7</v>
      </c>
      <c r="N45">
        <f t="shared" si="7"/>
        <v>1</v>
      </c>
      <c r="O45" s="10"/>
      <c r="P45" t="e">
        <f t="shared" si="2"/>
        <v>#N/A</v>
      </c>
      <c r="Q45">
        <f t="shared" si="5"/>
        <v>1</v>
      </c>
      <c r="V45" s="1"/>
      <c r="Y45" s="9">
        <v>45119</v>
      </c>
      <c r="Z45" t="s">
        <v>20</v>
      </c>
    </row>
    <row r="46" spans="8:26" x14ac:dyDescent="0.25">
      <c r="V46" s="1"/>
      <c r="Y46" s="9">
        <v>45120</v>
      </c>
      <c r="Z46" t="s">
        <v>20</v>
      </c>
    </row>
    <row r="47" spans="8:26" x14ac:dyDescent="0.25">
      <c r="V47" s="1"/>
      <c r="Y47" s="9">
        <v>45121</v>
      </c>
      <c r="Z47" t="s">
        <v>20</v>
      </c>
    </row>
    <row r="48" spans="8:26" x14ac:dyDescent="0.25">
      <c r="V48" s="1"/>
      <c r="Y48" s="9">
        <v>45122</v>
      </c>
      <c r="Z48" t="s">
        <v>20</v>
      </c>
    </row>
    <row r="49" spans="22:26" x14ac:dyDescent="0.25">
      <c r="V49" s="1"/>
      <c r="Y49" s="9">
        <v>45123</v>
      </c>
      <c r="Z49" t="s">
        <v>20</v>
      </c>
    </row>
    <row r="50" spans="22:26" x14ac:dyDescent="0.25">
      <c r="V50" s="1"/>
      <c r="Y50" s="9">
        <v>45124</v>
      </c>
      <c r="Z50" t="s">
        <v>21</v>
      </c>
    </row>
    <row r="51" spans="22:26" x14ac:dyDescent="0.25">
      <c r="V51" s="1"/>
      <c r="Y51" s="9">
        <v>45125</v>
      </c>
      <c r="Z51" t="s">
        <v>20</v>
      </c>
    </row>
    <row r="52" spans="22:26" x14ac:dyDescent="0.25">
      <c r="V52" s="1"/>
      <c r="Y52" s="9">
        <v>45126</v>
      </c>
      <c r="Z52" t="s">
        <v>20</v>
      </c>
    </row>
    <row r="53" spans="22:26" x14ac:dyDescent="0.25">
      <c r="V53" s="1"/>
      <c r="Y53" s="9">
        <v>45127</v>
      </c>
      <c r="Z53" t="s">
        <v>20</v>
      </c>
    </row>
    <row r="54" spans="22:26" x14ac:dyDescent="0.25">
      <c r="V54" s="1"/>
      <c r="Y54" s="9">
        <v>45128</v>
      </c>
      <c r="Z54" t="s">
        <v>20</v>
      </c>
    </row>
    <row r="55" spans="22:26" x14ac:dyDescent="0.25">
      <c r="V55" s="1"/>
      <c r="Y55" s="9">
        <v>45129</v>
      </c>
      <c r="Z55" t="s">
        <v>20</v>
      </c>
    </row>
    <row r="56" spans="22:26" x14ac:dyDescent="0.25">
      <c r="V56" s="1"/>
      <c r="Y56" s="9">
        <v>45130</v>
      </c>
      <c r="Z56" t="s">
        <v>21</v>
      </c>
    </row>
    <row r="57" spans="22:26" x14ac:dyDescent="0.25">
      <c r="V57" s="1"/>
      <c r="Y57" s="9">
        <v>45131</v>
      </c>
      <c r="Z57" t="s">
        <v>20</v>
      </c>
    </row>
    <row r="58" spans="22:26" x14ac:dyDescent="0.25">
      <c r="V58" s="1"/>
      <c r="Y58" s="9">
        <v>45132</v>
      </c>
      <c r="Z58" t="s">
        <v>20</v>
      </c>
    </row>
    <row r="59" spans="22:26" x14ac:dyDescent="0.25">
      <c r="V59" s="1"/>
      <c r="Y59" s="9">
        <v>45133</v>
      </c>
      <c r="Z59" t="s">
        <v>20</v>
      </c>
    </row>
    <row r="60" spans="22:26" x14ac:dyDescent="0.25">
      <c r="V60" s="1"/>
      <c r="Y60" s="9">
        <v>45134</v>
      </c>
      <c r="Z60" t="s">
        <v>20</v>
      </c>
    </row>
    <row r="61" spans="22:26" x14ac:dyDescent="0.25">
      <c r="V61" s="1"/>
      <c r="Y61" s="9">
        <v>45135</v>
      </c>
      <c r="Z61" t="s">
        <v>21</v>
      </c>
    </row>
    <row r="62" spans="22:26" x14ac:dyDescent="0.25">
      <c r="V62" s="1"/>
      <c r="Y62" s="9">
        <v>45136</v>
      </c>
      <c r="Z62" t="s">
        <v>20</v>
      </c>
    </row>
    <row r="63" spans="22:26" x14ac:dyDescent="0.25">
      <c r="V63" s="1"/>
      <c r="Y63" s="9">
        <v>45137</v>
      </c>
      <c r="Z63" t="s">
        <v>20</v>
      </c>
    </row>
    <row r="64" spans="22:26" x14ac:dyDescent="0.25">
      <c r="V64" s="1"/>
      <c r="Y64" s="9">
        <v>45138</v>
      </c>
      <c r="Z64" t="s">
        <v>20</v>
      </c>
    </row>
    <row r="65" spans="22:26" x14ac:dyDescent="0.25">
      <c r="V65" s="1"/>
      <c r="Y65" s="9">
        <v>45139</v>
      </c>
      <c r="Z65" t="s">
        <v>20</v>
      </c>
    </row>
    <row r="66" spans="22:26" x14ac:dyDescent="0.25">
      <c r="V66" s="1"/>
      <c r="Y66" s="9">
        <v>45140</v>
      </c>
      <c r="Z66" t="s">
        <v>20</v>
      </c>
    </row>
    <row r="67" spans="22:26" x14ac:dyDescent="0.25">
      <c r="V67" s="1"/>
      <c r="Y67" s="9">
        <v>45141</v>
      </c>
      <c r="Z67" t="s">
        <v>20</v>
      </c>
    </row>
    <row r="68" spans="22:26" x14ac:dyDescent="0.25">
      <c r="V68" s="1"/>
      <c r="Y68" s="9">
        <v>45142</v>
      </c>
      <c r="Z68" t="s">
        <v>20</v>
      </c>
    </row>
    <row r="69" spans="22:26" x14ac:dyDescent="0.25">
      <c r="V69" s="1"/>
      <c r="Y69" s="9">
        <v>45143</v>
      </c>
      <c r="Z69" t="s">
        <v>21</v>
      </c>
    </row>
    <row r="70" spans="22:26" x14ac:dyDescent="0.25">
      <c r="V70" s="1"/>
      <c r="Y70" s="9">
        <v>45144</v>
      </c>
      <c r="Z70" t="s">
        <v>21</v>
      </c>
    </row>
    <row r="71" spans="22:26" x14ac:dyDescent="0.25">
      <c r="V71" s="1"/>
      <c r="Y71" s="9">
        <v>45145</v>
      </c>
      <c r="Z71" t="s">
        <v>21</v>
      </c>
    </row>
    <row r="72" spans="22:26" x14ac:dyDescent="0.25">
      <c r="V72" s="1"/>
      <c r="Y72" s="9">
        <v>45146</v>
      </c>
      <c r="Z72" t="s">
        <v>20</v>
      </c>
    </row>
    <row r="73" spans="22:26" x14ac:dyDescent="0.25">
      <c r="V73" s="1"/>
      <c r="Y73" s="9">
        <v>45147</v>
      </c>
      <c r="Z73" t="s">
        <v>20</v>
      </c>
    </row>
    <row r="74" spans="22:26" x14ac:dyDescent="0.25">
      <c r="V74" s="1"/>
      <c r="Y74" s="9">
        <v>45148</v>
      </c>
      <c r="Z74" t="s">
        <v>20</v>
      </c>
    </row>
    <row r="75" spans="22:26" x14ac:dyDescent="0.25">
      <c r="V75" s="1"/>
      <c r="Y75" s="9">
        <v>45149</v>
      </c>
      <c r="Z75" t="s">
        <v>20</v>
      </c>
    </row>
    <row r="76" spans="22:26" x14ac:dyDescent="0.25">
      <c r="V76" s="1"/>
      <c r="Y76" s="9">
        <v>45150</v>
      </c>
      <c r="Z76" t="s">
        <v>20</v>
      </c>
    </row>
    <row r="77" spans="22:26" x14ac:dyDescent="0.25">
      <c r="V77" s="1"/>
      <c r="Y77" s="9">
        <v>45151</v>
      </c>
      <c r="Z77" t="s">
        <v>20</v>
      </c>
    </row>
    <row r="78" spans="22:26" x14ac:dyDescent="0.25">
      <c r="V78" s="1"/>
      <c r="Y78" s="9">
        <v>45152</v>
      </c>
      <c r="Z78" t="s">
        <v>21</v>
      </c>
    </row>
    <row r="79" spans="22:26" x14ac:dyDescent="0.25">
      <c r="V79" s="1"/>
      <c r="Y79" s="9">
        <v>45153</v>
      </c>
      <c r="Z79" t="s">
        <v>20</v>
      </c>
    </row>
    <row r="80" spans="22:26" x14ac:dyDescent="0.25">
      <c r="V80" s="1"/>
      <c r="Y80" s="9">
        <v>45154</v>
      </c>
      <c r="Z80" t="s">
        <v>20</v>
      </c>
    </row>
    <row r="81" spans="22:26" x14ac:dyDescent="0.25">
      <c r="V81" s="1"/>
      <c r="Y81" s="9">
        <v>45155</v>
      </c>
      <c r="Z81" t="s">
        <v>20</v>
      </c>
    </row>
    <row r="82" spans="22:26" x14ac:dyDescent="0.25">
      <c r="V82" s="1"/>
      <c r="Y82" s="9">
        <v>45156</v>
      </c>
      <c r="Z82" t="s">
        <v>20</v>
      </c>
    </row>
    <row r="83" spans="22:26" x14ac:dyDescent="0.25">
      <c r="V83" s="1"/>
      <c r="Y83" s="9">
        <v>45157</v>
      </c>
      <c r="Z83" t="s">
        <v>20</v>
      </c>
    </row>
    <row r="84" spans="22:26" x14ac:dyDescent="0.25">
      <c r="V84" s="1"/>
      <c r="Y84" s="9">
        <v>45158</v>
      </c>
      <c r="Z84" t="s">
        <v>20</v>
      </c>
    </row>
    <row r="85" spans="22:26" x14ac:dyDescent="0.25">
      <c r="V85" s="1"/>
      <c r="Y85" s="9">
        <v>45159</v>
      </c>
      <c r="Z85" t="s">
        <v>20</v>
      </c>
    </row>
    <row r="86" spans="22:26" x14ac:dyDescent="0.25">
      <c r="V86" s="1"/>
      <c r="Y86" s="9">
        <v>45160</v>
      </c>
      <c r="Z86" t="s">
        <v>20</v>
      </c>
    </row>
    <row r="87" spans="22:26" x14ac:dyDescent="0.25">
      <c r="V87" s="1"/>
      <c r="Y87" s="9">
        <v>45161</v>
      </c>
      <c r="Z87" t="s">
        <v>21</v>
      </c>
    </row>
    <row r="88" spans="22:26" x14ac:dyDescent="0.25">
      <c r="V88" s="1"/>
      <c r="Y88" s="9">
        <v>45162</v>
      </c>
      <c r="Z88" t="s">
        <v>20</v>
      </c>
    </row>
    <row r="89" spans="22:26" x14ac:dyDescent="0.25">
      <c r="V89" s="1"/>
      <c r="Y89" s="9">
        <v>45163</v>
      </c>
      <c r="Z89" t="s">
        <v>20</v>
      </c>
    </row>
    <row r="90" spans="22:26" x14ac:dyDescent="0.25">
      <c r="V90" s="1"/>
      <c r="Y90" s="9">
        <v>45164</v>
      </c>
      <c r="Z90" t="s">
        <v>20</v>
      </c>
    </row>
    <row r="91" spans="22:26" x14ac:dyDescent="0.25">
      <c r="V91" s="1"/>
      <c r="Y91" s="9">
        <v>45165</v>
      </c>
      <c r="Z91" t="s">
        <v>20</v>
      </c>
    </row>
    <row r="92" spans="22:26" x14ac:dyDescent="0.25">
      <c r="V92" s="1"/>
      <c r="Y92" s="9">
        <v>45166</v>
      </c>
      <c r="Z92" t="s">
        <v>21</v>
      </c>
    </row>
    <row r="93" spans="22:26" x14ac:dyDescent="0.25">
      <c r="V93" s="1"/>
      <c r="Y93" s="9">
        <v>45167</v>
      </c>
      <c r="Z93" t="s">
        <v>21</v>
      </c>
    </row>
    <row r="94" spans="22:26" x14ac:dyDescent="0.25">
      <c r="V94" s="1"/>
      <c r="Y94" s="9">
        <v>45168</v>
      </c>
      <c r="Z94" t="s">
        <v>20</v>
      </c>
    </row>
    <row r="95" spans="22:26" x14ac:dyDescent="0.25">
      <c r="V95" s="1"/>
      <c r="Y95" s="9">
        <v>45169</v>
      </c>
      <c r="Z95" t="s">
        <v>20</v>
      </c>
    </row>
    <row r="96" spans="22:26" x14ac:dyDescent="0.25">
      <c r="V96" s="1"/>
    </row>
    <row r="97" spans="22:22" x14ac:dyDescent="0.25">
      <c r="V97" s="1"/>
    </row>
    <row r="98" spans="22:22" x14ac:dyDescent="0.25">
      <c r="V98" s="1"/>
    </row>
    <row r="99" spans="22:22" x14ac:dyDescent="0.25">
      <c r="V99" s="1"/>
    </row>
    <row r="100" spans="22:22" x14ac:dyDescent="0.25">
      <c r="V100" s="1"/>
    </row>
    <row r="101" spans="22:22" x14ac:dyDescent="0.25">
      <c r="V101" s="1"/>
    </row>
    <row r="102" spans="22:22" x14ac:dyDescent="0.25">
      <c r="V102" s="1"/>
    </row>
    <row r="103" spans="22:22" x14ac:dyDescent="0.25">
      <c r="V103" s="1"/>
    </row>
  </sheetData>
  <dataValidations disablePrompts="1" count="1">
    <dataValidation type="list" allowBlank="1" showInputMessage="1" showErrorMessage="1" sqref="W6" xr:uid="{6A7B11B8-CE2C-45C3-AD0D-89BDC491D55C}">
      <formula1>$AB$4:$AB$10</formula1>
    </dataValidation>
  </dataValidations>
  <hyperlinks>
    <hyperlink ref="A1" location="'TOC Gallery'!A1" tooltip="Go To: Table of Contents" display="'TOC Gallery'!A1" xr:uid="{105AC9D4-BA9D-4C76-99FA-A85E7A2B7C9D}"/>
  </hyperlink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35841" r:id="rId3" name="Spinner 1">
              <controlPr defaultSize="0" autoPict="0">
                <anchor moveWithCells="1" sizeWithCells="1">
                  <from>
                    <xdr:col>4</xdr:col>
                    <xdr:colOff>161925</xdr:colOff>
                    <xdr:row>1</xdr:row>
                    <xdr:rowOff>171450</xdr:rowOff>
                  </from>
                  <to>
                    <xdr:col>4</xdr:col>
                    <xdr:colOff>333375</xdr:colOff>
                    <xdr:row>3</xdr:row>
                    <xdr:rowOff>76200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E26AC-3529-4FCE-8011-CD9D5136786C}">
  <sheetPr>
    <tabColor theme="1" tint="0.34998626667073579"/>
  </sheetPr>
  <dimension ref="A1:AF103"/>
  <sheetViews>
    <sheetView workbookViewId="0">
      <selection activeCell="R4" sqref="R4"/>
    </sheetView>
  </sheetViews>
  <sheetFormatPr defaultRowHeight="15" x14ac:dyDescent="0.25"/>
  <cols>
    <col min="1" max="1" width="2.7109375" style="30" customWidth="1"/>
    <col min="2" max="5" width="9.140625" style="30"/>
    <col min="6" max="6" width="9.140625" style="31"/>
    <col min="11" max="11" width="10.28515625" bestFit="1" customWidth="1"/>
    <col min="12" max="17" width="10.28515625" customWidth="1"/>
    <col min="20" max="20" width="10.28515625" bestFit="1" customWidth="1"/>
    <col min="22" max="22" width="10.28515625" bestFit="1" customWidth="1"/>
    <col min="25" max="25" width="20.5703125" bestFit="1" customWidth="1"/>
    <col min="26" max="26" width="11.5703125" bestFit="1" customWidth="1"/>
    <col min="27" max="27" width="10.7109375" bestFit="1" customWidth="1"/>
    <col min="28" max="29" width="9.7109375" bestFit="1" customWidth="1"/>
    <col min="32" max="32" width="14.5703125" bestFit="1" customWidth="1"/>
  </cols>
  <sheetData>
    <row r="1" spans="1:32" ht="18.75" x14ac:dyDescent="0.3">
      <c r="A1" s="28">
        <v>3</v>
      </c>
      <c r="B1" s="29" t="s">
        <v>32</v>
      </c>
      <c r="H1" s="13" t="s">
        <v>1</v>
      </c>
      <c r="I1" s="27"/>
      <c r="J1" s="27"/>
      <c r="K1" s="27"/>
      <c r="L1" s="27"/>
      <c r="M1" s="27"/>
      <c r="N1" s="27"/>
      <c r="O1" s="27"/>
      <c r="P1" s="27"/>
      <c r="Q1" s="27"/>
      <c r="R1" s="27"/>
      <c r="S1" s="27"/>
      <c r="T1" s="27"/>
      <c r="U1" s="27"/>
      <c r="V1" s="27"/>
      <c r="W1" s="27"/>
      <c r="X1" s="27"/>
      <c r="Y1" s="27"/>
      <c r="Z1" s="27"/>
      <c r="AA1" s="27"/>
      <c r="AB1" s="27"/>
      <c r="AC1" s="27"/>
    </row>
    <row r="2" spans="1:32" x14ac:dyDescent="0.25">
      <c r="H2" s="33" t="s">
        <v>51</v>
      </c>
      <c r="I2" s="34"/>
      <c r="J2" s="34"/>
      <c r="K2" s="34"/>
      <c r="L2" s="34"/>
      <c r="N2" s="32" t="s">
        <v>68</v>
      </c>
      <c r="O2" s="11"/>
      <c r="P2" s="11"/>
      <c r="R2" s="20" t="s">
        <v>65</v>
      </c>
      <c r="S2" s="21"/>
      <c r="T2" s="21"/>
      <c r="V2" s="25" t="s">
        <v>35</v>
      </c>
      <c r="W2" s="26"/>
      <c r="Y2" s="23" t="s">
        <v>67</v>
      </c>
      <c r="Z2" s="24"/>
      <c r="AB2" s="22" t="s">
        <v>66</v>
      </c>
      <c r="AC2" s="22"/>
      <c r="AE2" s="33" t="s">
        <v>77</v>
      </c>
      <c r="AF2" s="33"/>
    </row>
    <row r="3" spans="1:32" x14ac:dyDescent="0.25">
      <c r="H3" s="2" t="s">
        <v>64</v>
      </c>
      <c r="I3" s="2" t="s">
        <v>15</v>
      </c>
      <c r="J3" s="2" t="s">
        <v>16</v>
      </c>
      <c r="K3" s="2" t="s">
        <v>18</v>
      </c>
      <c r="L3" s="2" t="s">
        <v>19</v>
      </c>
      <c r="M3" s="2"/>
      <c r="N3" s="2" t="s">
        <v>15</v>
      </c>
      <c r="O3" s="2" t="s">
        <v>16</v>
      </c>
      <c r="P3" s="2" t="s">
        <v>19</v>
      </c>
      <c r="Q3" s="2"/>
      <c r="R3" s="2" t="s">
        <v>15</v>
      </c>
      <c r="S3" s="2" t="s">
        <v>16</v>
      </c>
      <c r="T3" s="2" t="s">
        <v>19</v>
      </c>
      <c r="U3" s="2"/>
      <c r="V3" s="2" t="s">
        <v>79</v>
      </c>
      <c r="W3" s="2" t="s">
        <v>17</v>
      </c>
      <c r="X3" s="2"/>
      <c r="Y3" s="2" t="s">
        <v>33</v>
      </c>
      <c r="Z3" s="9">
        <f>DATE(1900,Z5,1)</f>
        <v>45108</v>
      </c>
      <c r="AB3" s="2" t="s">
        <v>18</v>
      </c>
      <c r="AC3" s="2" t="s">
        <v>0</v>
      </c>
      <c r="AE3" s="2" t="s">
        <v>22</v>
      </c>
      <c r="AF3" s="2" t="s">
        <v>78</v>
      </c>
    </row>
    <row r="4" spans="1:32" x14ac:dyDescent="0.25">
      <c r="H4">
        <v>1</v>
      </c>
      <c r="I4">
        <v>1</v>
      </c>
      <c r="J4">
        <v>6</v>
      </c>
      <c r="K4" s="10">
        <f>$Z$3-WEEKDAY($Z$3,$Z$7)+H4</f>
        <v>45102</v>
      </c>
      <c r="L4" s="10" t="str">
        <f>IF(MONTH($Z$3)=MONTH(K4),K4,"")</f>
        <v/>
      </c>
      <c r="M4" s="10"/>
      <c r="N4" s="10">
        <f>IF(MONTH($Z$3)&lt;&gt;MONTH(K4),I4,NA())</f>
        <v>1</v>
      </c>
      <c r="O4">
        <v>6</v>
      </c>
      <c r="P4" s="10">
        <f>IF(MONTH($Z$3)&lt;&gt;MONTH(K4),K4,"")</f>
        <v>45102</v>
      </c>
      <c r="Q4" s="10"/>
      <c r="R4" t="e">
        <f t="shared" ref="R4:R45" si="0">IF(COUNTIFS($AB$4:$AB$95,$K4,$AC$4:$AC$95,"Yes")&gt;0,I4,NA())</f>
        <v>#N/A</v>
      </c>
      <c r="S4">
        <v>6</v>
      </c>
      <c r="T4" s="10" t="e">
        <f>IF(R4&gt;=1,K4,"")</f>
        <v>#N/A</v>
      </c>
      <c r="V4" t="str">
        <f>LEFT(TEXT(K4,"DDD"),1)</f>
        <v>S</v>
      </c>
      <c r="W4">
        <v>0</v>
      </c>
      <c r="Y4" s="2" t="s">
        <v>34</v>
      </c>
      <c r="Z4" t="str">
        <f>TEXT(Z3,"mmmm yyyy")</f>
        <v>July 2023</v>
      </c>
      <c r="AB4" s="9">
        <v>45078</v>
      </c>
      <c r="AC4" t="s">
        <v>21</v>
      </c>
      <c r="AE4" t="s">
        <v>75</v>
      </c>
      <c r="AF4">
        <v>1</v>
      </c>
    </row>
    <row r="5" spans="1:32" x14ac:dyDescent="0.25">
      <c r="H5">
        <v>2</v>
      </c>
      <c r="I5">
        <v>2</v>
      </c>
      <c r="J5">
        <v>6</v>
      </c>
      <c r="K5" s="10">
        <f t="shared" ref="K5:K45" si="1">$Z$3-WEEKDAY($Z$3,$Z$7)+H5</f>
        <v>45103</v>
      </c>
      <c r="L5" s="10" t="str">
        <f t="shared" ref="L5:L45" si="2">IF(MONTH($Z$3)=MONTH(K5),K5,"")</f>
        <v/>
      </c>
      <c r="M5" s="10"/>
      <c r="N5" s="10">
        <f t="shared" ref="N5:N45" si="3">IF(MONTH($Z$3)&lt;&gt;MONTH(K5),I5,NA())</f>
        <v>2</v>
      </c>
      <c r="O5">
        <v>6</v>
      </c>
      <c r="P5" s="10">
        <f t="shared" ref="P5:P45" si="4">IF(MONTH($Z$3)&lt;&gt;MONTH(K5),K5,"")</f>
        <v>45103</v>
      </c>
      <c r="Q5" s="10"/>
      <c r="R5" t="e">
        <f t="shared" si="0"/>
        <v>#N/A</v>
      </c>
      <c r="S5">
        <v>6</v>
      </c>
      <c r="T5" s="10" t="e">
        <f t="shared" ref="T5:T45" si="5">IF(R5&gt;=1,K5,"")</f>
        <v>#N/A</v>
      </c>
      <c r="V5" t="str">
        <f t="shared" ref="V5:V10" si="6">LEFT(TEXT(K5,"DDD"),1)</f>
        <v>M</v>
      </c>
      <c r="W5">
        <v>0</v>
      </c>
      <c r="Y5" s="19" t="s">
        <v>52</v>
      </c>
      <c r="Z5">
        <v>1483</v>
      </c>
      <c r="AB5" s="9">
        <v>45079</v>
      </c>
      <c r="AC5" t="s">
        <v>20</v>
      </c>
      <c r="AE5" t="s">
        <v>69</v>
      </c>
      <c r="AF5">
        <v>11</v>
      </c>
    </row>
    <row r="6" spans="1:32" x14ac:dyDescent="0.25">
      <c r="H6">
        <v>3</v>
      </c>
      <c r="I6">
        <v>3</v>
      </c>
      <c r="J6">
        <v>6</v>
      </c>
      <c r="K6" s="10">
        <f t="shared" si="1"/>
        <v>45104</v>
      </c>
      <c r="L6" s="10" t="str">
        <f t="shared" si="2"/>
        <v/>
      </c>
      <c r="M6" s="10"/>
      <c r="N6" s="10">
        <f t="shared" si="3"/>
        <v>3</v>
      </c>
      <c r="O6">
        <v>6</v>
      </c>
      <c r="P6" s="10">
        <f t="shared" si="4"/>
        <v>45104</v>
      </c>
      <c r="Q6" s="10"/>
      <c r="R6">
        <f t="shared" si="0"/>
        <v>3</v>
      </c>
      <c r="S6">
        <v>6</v>
      </c>
      <c r="T6" s="10">
        <f t="shared" si="5"/>
        <v>45104</v>
      </c>
      <c r="V6" t="str">
        <f t="shared" si="6"/>
        <v>T</v>
      </c>
      <c r="W6">
        <v>0</v>
      </c>
      <c r="Y6" s="19" t="s">
        <v>33</v>
      </c>
      <c r="Z6" t="s">
        <v>75</v>
      </c>
      <c r="AB6" s="9">
        <v>45080</v>
      </c>
      <c r="AC6" t="s">
        <v>21</v>
      </c>
      <c r="AE6" t="s">
        <v>70</v>
      </c>
      <c r="AF6">
        <v>12</v>
      </c>
    </row>
    <row r="7" spans="1:32" x14ac:dyDescent="0.25">
      <c r="H7">
        <v>4</v>
      </c>
      <c r="I7">
        <v>4</v>
      </c>
      <c r="J7">
        <v>6</v>
      </c>
      <c r="K7" s="10">
        <f t="shared" si="1"/>
        <v>45105</v>
      </c>
      <c r="L7" s="10" t="str">
        <f t="shared" si="2"/>
        <v/>
      </c>
      <c r="M7" s="10"/>
      <c r="N7" s="10">
        <f t="shared" si="3"/>
        <v>4</v>
      </c>
      <c r="O7">
        <v>6</v>
      </c>
      <c r="P7" s="10">
        <f t="shared" si="4"/>
        <v>45105</v>
      </c>
      <c r="Q7" s="10"/>
      <c r="R7">
        <f t="shared" si="0"/>
        <v>4</v>
      </c>
      <c r="S7">
        <v>6</v>
      </c>
      <c r="T7" s="10">
        <f t="shared" si="5"/>
        <v>45105</v>
      </c>
      <c r="V7" t="str">
        <f t="shared" si="6"/>
        <v>W</v>
      </c>
      <c r="W7">
        <v>0</v>
      </c>
      <c r="Y7" s="19" t="s">
        <v>76</v>
      </c>
      <c r="Z7">
        <f>VLOOKUP(Z6,$AE$4:$AF$10,2,FALSE)</f>
        <v>1</v>
      </c>
      <c r="AB7" s="9">
        <v>45081</v>
      </c>
      <c r="AC7" t="s">
        <v>20</v>
      </c>
      <c r="AE7" t="s">
        <v>71</v>
      </c>
      <c r="AF7">
        <v>13</v>
      </c>
    </row>
    <row r="8" spans="1:32" x14ac:dyDescent="0.25">
      <c r="H8">
        <v>5</v>
      </c>
      <c r="I8">
        <v>5</v>
      </c>
      <c r="J8">
        <v>6</v>
      </c>
      <c r="K8" s="10">
        <f t="shared" si="1"/>
        <v>45106</v>
      </c>
      <c r="L8" s="10" t="str">
        <f t="shared" si="2"/>
        <v/>
      </c>
      <c r="M8" s="10"/>
      <c r="N8" s="10">
        <f t="shared" si="3"/>
        <v>5</v>
      </c>
      <c r="O8">
        <v>6</v>
      </c>
      <c r="P8" s="10">
        <f t="shared" si="4"/>
        <v>45106</v>
      </c>
      <c r="Q8" s="10"/>
      <c r="R8">
        <f t="shared" si="0"/>
        <v>5</v>
      </c>
      <c r="S8">
        <v>6</v>
      </c>
      <c r="T8" s="10">
        <f t="shared" si="5"/>
        <v>45106</v>
      </c>
      <c r="V8" t="str">
        <f t="shared" si="6"/>
        <v>T</v>
      </c>
      <c r="W8">
        <v>0</v>
      </c>
      <c r="Y8" s="19" t="s">
        <v>81</v>
      </c>
      <c r="Z8">
        <v>5</v>
      </c>
      <c r="AB8" s="9">
        <v>45082</v>
      </c>
      <c r="AC8" t="s">
        <v>21</v>
      </c>
      <c r="AE8" t="s">
        <v>72</v>
      </c>
      <c r="AF8">
        <v>14</v>
      </c>
    </row>
    <row r="9" spans="1:32" x14ac:dyDescent="0.25">
      <c r="H9">
        <v>6</v>
      </c>
      <c r="I9">
        <v>6</v>
      </c>
      <c r="J9">
        <v>6</v>
      </c>
      <c r="K9" s="10">
        <f t="shared" si="1"/>
        <v>45107</v>
      </c>
      <c r="L9" s="10" t="str">
        <f t="shared" si="2"/>
        <v/>
      </c>
      <c r="M9" s="10"/>
      <c r="N9" s="10">
        <f t="shared" si="3"/>
        <v>6</v>
      </c>
      <c r="O9">
        <v>6</v>
      </c>
      <c r="P9" s="10">
        <f t="shared" si="4"/>
        <v>45107</v>
      </c>
      <c r="Q9" s="10"/>
      <c r="R9" t="e">
        <f t="shared" si="0"/>
        <v>#N/A</v>
      </c>
      <c r="S9">
        <v>6</v>
      </c>
      <c r="T9" s="10" t="e">
        <f t="shared" si="5"/>
        <v>#N/A</v>
      </c>
      <c r="V9" t="str">
        <f t="shared" si="6"/>
        <v>F</v>
      </c>
      <c r="W9">
        <v>0</v>
      </c>
      <c r="Y9" s="1"/>
      <c r="AB9" s="9">
        <v>45083</v>
      </c>
      <c r="AC9" t="s">
        <v>20</v>
      </c>
      <c r="AE9" t="s">
        <v>73</v>
      </c>
      <c r="AF9">
        <v>15</v>
      </c>
    </row>
    <row r="10" spans="1:32" x14ac:dyDescent="0.25">
      <c r="H10">
        <v>7</v>
      </c>
      <c r="I10">
        <v>7</v>
      </c>
      <c r="J10">
        <v>6</v>
      </c>
      <c r="K10" s="10">
        <f t="shared" si="1"/>
        <v>45108</v>
      </c>
      <c r="L10" s="10">
        <f t="shared" si="2"/>
        <v>45108</v>
      </c>
      <c r="M10" s="10"/>
      <c r="N10" s="10" t="e">
        <f t="shared" si="3"/>
        <v>#N/A</v>
      </c>
      <c r="O10">
        <v>6</v>
      </c>
      <c r="P10" s="10" t="str">
        <f t="shared" si="4"/>
        <v/>
      </c>
      <c r="Q10" s="10"/>
      <c r="R10">
        <f t="shared" si="0"/>
        <v>7</v>
      </c>
      <c r="S10">
        <v>6</v>
      </c>
      <c r="T10" s="10">
        <f t="shared" si="5"/>
        <v>45108</v>
      </c>
      <c r="V10" t="str">
        <f t="shared" si="6"/>
        <v>S</v>
      </c>
      <c r="W10">
        <v>0</v>
      </c>
      <c r="Y10" s="1"/>
      <c r="AB10" s="9">
        <v>45084</v>
      </c>
      <c r="AC10" t="s">
        <v>21</v>
      </c>
      <c r="AE10" t="s">
        <v>74</v>
      </c>
      <c r="AF10">
        <v>16</v>
      </c>
    </row>
    <row r="11" spans="1:32" x14ac:dyDescent="0.25">
      <c r="H11">
        <v>8</v>
      </c>
      <c r="I11">
        <f>I4</f>
        <v>1</v>
      </c>
      <c r="J11">
        <f t="shared" ref="J11:J45" si="7">J4-1</f>
        <v>5</v>
      </c>
      <c r="K11" s="10">
        <f t="shared" si="1"/>
        <v>45109</v>
      </c>
      <c r="L11" s="10">
        <f t="shared" si="2"/>
        <v>45109</v>
      </c>
      <c r="M11" s="10"/>
      <c r="N11" s="10" t="e">
        <f t="shared" si="3"/>
        <v>#N/A</v>
      </c>
      <c r="O11">
        <f>O4-1</f>
        <v>5</v>
      </c>
      <c r="P11" s="10" t="str">
        <f t="shared" si="4"/>
        <v/>
      </c>
      <c r="Q11" s="10"/>
      <c r="R11">
        <f t="shared" si="0"/>
        <v>1</v>
      </c>
      <c r="S11">
        <f t="shared" ref="S11:S45" si="8">S4-1</f>
        <v>5</v>
      </c>
      <c r="T11" s="10">
        <f t="shared" si="5"/>
        <v>45109</v>
      </c>
      <c r="Y11" s="1"/>
      <c r="AB11" s="9">
        <v>45085</v>
      </c>
      <c r="AC11" t="s">
        <v>21</v>
      </c>
    </row>
    <row r="12" spans="1:32" x14ac:dyDescent="0.25">
      <c r="H12">
        <v>9</v>
      </c>
      <c r="I12">
        <f t="shared" ref="I12:I45" si="9">I5</f>
        <v>2</v>
      </c>
      <c r="J12">
        <f t="shared" si="7"/>
        <v>5</v>
      </c>
      <c r="K12" s="10">
        <f t="shared" si="1"/>
        <v>45110</v>
      </c>
      <c r="L12" s="10">
        <f t="shared" si="2"/>
        <v>45110</v>
      </c>
      <c r="M12" s="10"/>
      <c r="N12" s="10" t="e">
        <f t="shared" si="3"/>
        <v>#N/A</v>
      </c>
      <c r="O12">
        <f t="shared" ref="O12:O45" si="10">O5-1</f>
        <v>5</v>
      </c>
      <c r="P12" s="10" t="str">
        <f t="shared" si="4"/>
        <v/>
      </c>
      <c r="Q12" s="10"/>
      <c r="R12">
        <f t="shared" si="0"/>
        <v>2</v>
      </c>
      <c r="S12">
        <f t="shared" si="8"/>
        <v>5</v>
      </c>
      <c r="T12" s="10">
        <f t="shared" si="5"/>
        <v>45110</v>
      </c>
      <c r="Y12" s="1"/>
      <c r="AB12" s="9">
        <v>45086</v>
      </c>
      <c r="AC12" t="s">
        <v>20</v>
      </c>
    </row>
    <row r="13" spans="1:32" x14ac:dyDescent="0.25">
      <c r="H13">
        <v>10</v>
      </c>
      <c r="I13">
        <f t="shared" si="9"/>
        <v>3</v>
      </c>
      <c r="J13">
        <f t="shared" si="7"/>
        <v>5</v>
      </c>
      <c r="K13" s="10">
        <f t="shared" si="1"/>
        <v>45111</v>
      </c>
      <c r="L13" s="10">
        <f t="shared" si="2"/>
        <v>45111</v>
      </c>
      <c r="M13" s="10"/>
      <c r="N13" s="10" t="e">
        <f t="shared" si="3"/>
        <v>#N/A</v>
      </c>
      <c r="O13">
        <f t="shared" si="10"/>
        <v>5</v>
      </c>
      <c r="P13" s="10" t="str">
        <f t="shared" si="4"/>
        <v/>
      </c>
      <c r="Q13" s="10"/>
      <c r="R13" t="e">
        <f t="shared" si="0"/>
        <v>#N/A</v>
      </c>
      <c r="S13">
        <f t="shared" si="8"/>
        <v>5</v>
      </c>
      <c r="T13" s="10" t="e">
        <f t="shared" si="5"/>
        <v>#N/A</v>
      </c>
      <c r="Y13" s="1"/>
      <c r="AB13" s="9">
        <v>45087</v>
      </c>
      <c r="AC13" t="s">
        <v>20</v>
      </c>
    </row>
    <row r="14" spans="1:32" x14ac:dyDescent="0.25">
      <c r="H14">
        <v>11</v>
      </c>
      <c r="I14">
        <f t="shared" si="9"/>
        <v>4</v>
      </c>
      <c r="J14">
        <f t="shared" si="7"/>
        <v>5</v>
      </c>
      <c r="K14" s="10">
        <f t="shared" si="1"/>
        <v>45112</v>
      </c>
      <c r="L14" s="10">
        <f t="shared" si="2"/>
        <v>45112</v>
      </c>
      <c r="M14" s="10"/>
      <c r="N14" s="10" t="e">
        <f t="shared" si="3"/>
        <v>#N/A</v>
      </c>
      <c r="O14">
        <f t="shared" si="10"/>
        <v>5</v>
      </c>
      <c r="P14" s="10" t="str">
        <f t="shared" si="4"/>
        <v/>
      </c>
      <c r="Q14" s="10"/>
      <c r="R14">
        <f t="shared" si="0"/>
        <v>4</v>
      </c>
      <c r="S14">
        <f t="shared" si="8"/>
        <v>5</v>
      </c>
      <c r="T14" s="10">
        <f t="shared" si="5"/>
        <v>45112</v>
      </c>
      <c r="Y14" s="1"/>
      <c r="AB14" s="9">
        <v>45088</v>
      </c>
      <c r="AC14" t="s">
        <v>20</v>
      </c>
    </row>
    <row r="15" spans="1:32" x14ac:dyDescent="0.25">
      <c r="H15">
        <v>12</v>
      </c>
      <c r="I15">
        <f t="shared" si="9"/>
        <v>5</v>
      </c>
      <c r="J15">
        <f t="shared" si="7"/>
        <v>5</v>
      </c>
      <c r="K15" s="10">
        <f t="shared" si="1"/>
        <v>45113</v>
      </c>
      <c r="L15" s="10">
        <f t="shared" si="2"/>
        <v>45113</v>
      </c>
      <c r="M15" s="10"/>
      <c r="N15" s="10" t="e">
        <f t="shared" si="3"/>
        <v>#N/A</v>
      </c>
      <c r="O15">
        <f t="shared" si="10"/>
        <v>5</v>
      </c>
      <c r="P15" s="10" t="str">
        <f t="shared" si="4"/>
        <v/>
      </c>
      <c r="Q15" s="10"/>
      <c r="R15">
        <f t="shared" si="0"/>
        <v>5</v>
      </c>
      <c r="S15">
        <f t="shared" si="8"/>
        <v>5</v>
      </c>
      <c r="T15" s="10">
        <f t="shared" si="5"/>
        <v>45113</v>
      </c>
      <c r="Y15" s="1"/>
      <c r="AB15" s="9">
        <v>45089</v>
      </c>
      <c r="AC15" t="s">
        <v>20</v>
      </c>
    </row>
    <row r="16" spans="1:32" x14ac:dyDescent="0.25">
      <c r="H16">
        <v>13</v>
      </c>
      <c r="I16">
        <f t="shared" si="9"/>
        <v>6</v>
      </c>
      <c r="J16">
        <f t="shared" si="7"/>
        <v>5</v>
      </c>
      <c r="K16" s="10">
        <f t="shared" si="1"/>
        <v>45114</v>
      </c>
      <c r="L16" s="10">
        <f t="shared" si="2"/>
        <v>45114</v>
      </c>
      <c r="M16" s="10"/>
      <c r="N16" s="10" t="e">
        <f t="shared" si="3"/>
        <v>#N/A</v>
      </c>
      <c r="O16">
        <f t="shared" si="10"/>
        <v>5</v>
      </c>
      <c r="P16" s="10" t="str">
        <f t="shared" si="4"/>
        <v/>
      </c>
      <c r="Q16" s="10"/>
      <c r="R16">
        <f t="shared" si="0"/>
        <v>6</v>
      </c>
      <c r="S16">
        <f t="shared" si="8"/>
        <v>5</v>
      </c>
      <c r="T16" s="10">
        <f t="shared" si="5"/>
        <v>45114</v>
      </c>
      <c r="Y16" s="1"/>
      <c r="AB16" s="9">
        <v>45090</v>
      </c>
      <c r="AC16" t="s">
        <v>21</v>
      </c>
    </row>
    <row r="17" spans="8:29" x14ac:dyDescent="0.25">
      <c r="H17">
        <v>14</v>
      </c>
      <c r="I17">
        <f t="shared" si="9"/>
        <v>7</v>
      </c>
      <c r="J17">
        <f t="shared" si="7"/>
        <v>5</v>
      </c>
      <c r="K17" s="10">
        <f t="shared" si="1"/>
        <v>45115</v>
      </c>
      <c r="L17" s="10">
        <f t="shared" si="2"/>
        <v>45115</v>
      </c>
      <c r="M17" s="10"/>
      <c r="N17" s="10" t="e">
        <f t="shared" si="3"/>
        <v>#N/A</v>
      </c>
      <c r="O17">
        <f t="shared" si="10"/>
        <v>5</v>
      </c>
      <c r="P17" s="10" t="str">
        <f t="shared" si="4"/>
        <v/>
      </c>
      <c r="Q17" s="10"/>
      <c r="R17">
        <f t="shared" si="0"/>
        <v>7</v>
      </c>
      <c r="S17">
        <f t="shared" si="8"/>
        <v>5</v>
      </c>
      <c r="T17" s="10">
        <f t="shared" si="5"/>
        <v>45115</v>
      </c>
      <c r="Y17" s="1"/>
      <c r="AB17" s="9">
        <v>45091</v>
      </c>
      <c r="AC17" t="s">
        <v>20</v>
      </c>
    </row>
    <row r="18" spans="8:29" x14ac:dyDescent="0.25">
      <c r="H18">
        <v>15</v>
      </c>
      <c r="I18">
        <f t="shared" si="9"/>
        <v>1</v>
      </c>
      <c r="J18">
        <f t="shared" si="7"/>
        <v>4</v>
      </c>
      <c r="K18" s="10">
        <f t="shared" si="1"/>
        <v>45116</v>
      </c>
      <c r="L18" s="10">
        <f t="shared" si="2"/>
        <v>45116</v>
      </c>
      <c r="M18" s="10"/>
      <c r="N18" s="10" t="e">
        <f t="shared" si="3"/>
        <v>#N/A</v>
      </c>
      <c r="O18">
        <f t="shared" si="10"/>
        <v>4</v>
      </c>
      <c r="P18" s="10" t="str">
        <f t="shared" si="4"/>
        <v/>
      </c>
      <c r="Q18" s="10"/>
      <c r="R18">
        <f t="shared" si="0"/>
        <v>1</v>
      </c>
      <c r="S18">
        <f t="shared" si="8"/>
        <v>4</v>
      </c>
      <c r="T18" s="10">
        <f t="shared" si="5"/>
        <v>45116</v>
      </c>
      <c r="Y18" s="1"/>
      <c r="AB18" s="9">
        <v>45092</v>
      </c>
      <c r="AC18" t="s">
        <v>21</v>
      </c>
    </row>
    <row r="19" spans="8:29" x14ac:dyDescent="0.25">
      <c r="H19">
        <v>16</v>
      </c>
      <c r="I19">
        <f t="shared" si="9"/>
        <v>2</v>
      </c>
      <c r="J19">
        <f t="shared" si="7"/>
        <v>4</v>
      </c>
      <c r="K19" s="10">
        <f t="shared" si="1"/>
        <v>45117</v>
      </c>
      <c r="L19" s="10">
        <f t="shared" si="2"/>
        <v>45117</v>
      </c>
      <c r="M19" s="10"/>
      <c r="N19" s="10" t="e">
        <f t="shared" si="3"/>
        <v>#N/A</v>
      </c>
      <c r="O19">
        <f t="shared" si="10"/>
        <v>4</v>
      </c>
      <c r="P19" s="10" t="str">
        <f t="shared" si="4"/>
        <v/>
      </c>
      <c r="Q19" s="10"/>
      <c r="R19">
        <f t="shared" si="0"/>
        <v>2</v>
      </c>
      <c r="S19">
        <f t="shared" si="8"/>
        <v>4</v>
      </c>
      <c r="T19" s="10">
        <f t="shared" si="5"/>
        <v>45117</v>
      </c>
      <c r="Y19" s="1"/>
      <c r="AB19" s="9">
        <v>45093</v>
      </c>
      <c r="AC19" t="s">
        <v>20</v>
      </c>
    </row>
    <row r="20" spans="8:29" x14ac:dyDescent="0.25">
      <c r="H20">
        <v>17</v>
      </c>
      <c r="I20">
        <f t="shared" si="9"/>
        <v>3</v>
      </c>
      <c r="J20">
        <f t="shared" si="7"/>
        <v>4</v>
      </c>
      <c r="K20" s="10">
        <f t="shared" si="1"/>
        <v>45118</v>
      </c>
      <c r="L20" s="10">
        <f t="shared" si="2"/>
        <v>45118</v>
      </c>
      <c r="M20" s="10"/>
      <c r="N20" s="10" t="e">
        <f t="shared" si="3"/>
        <v>#N/A</v>
      </c>
      <c r="O20">
        <f t="shared" si="10"/>
        <v>4</v>
      </c>
      <c r="P20" s="10" t="str">
        <f t="shared" si="4"/>
        <v/>
      </c>
      <c r="Q20" s="10"/>
      <c r="R20" t="e">
        <f t="shared" si="0"/>
        <v>#N/A</v>
      </c>
      <c r="S20">
        <f t="shared" si="8"/>
        <v>4</v>
      </c>
      <c r="T20" s="10" t="e">
        <f t="shared" si="5"/>
        <v>#N/A</v>
      </c>
      <c r="Y20" s="1"/>
      <c r="AB20" s="9">
        <v>45094</v>
      </c>
      <c r="AC20" t="s">
        <v>20</v>
      </c>
    </row>
    <row r="21" spans="8:29" x14ac:dyDescent="0.25">
      <c r="H21">
        <v>18</v>
      </c>
      <c r="I21">
        <f t="shared" si="9"/>
        <v>4</v>
      </c>
      <c r="J21">
        <f t="shared" si="7"/>
        <v>4</v>
      </c>
      <c r="K21" s="10">
        <f t="shared" si="1"/>
        <v>45119</v>
      </c>
      <c r="L21" s="10">
        <f t="shared" si="2"/>
        <v>45119</v>
      </c>
      <c r="M21" s="10"/>
      <c r="N21" s="10" t="e">
        <f t="shared" si="3"/>
        <v>#N/A</v>
      </c>
      <c r="O21">
        <f t="shared" si="10"/>
        <v>4</v>
      </c>
      <c r="P21" s="10" t="str">
        <f t="shared" si="4"/>
        <v/>
      </c>
      <c r="Q21" s="10"/>
      <c r="R21" t="e">
        <f t="shared" si="0"/>
        <v>#N/A</v>
      </c>
      <c r="S21">
        <f t="shared" si="8"/>
        <v>4</v>
      </c>
      <c r="T21" s="10" t="e">
        <f t="shared" si="5"/>
        <v>#N/A</v>
      </c>
      <c r="Y21" s="1"/>
      <c r="AB21" s="9">
        <v>45095</v>
      </c>
      <c r="AC21" t="s">
        <v>20</v>
      </c>
    </row>
    <row r="22" spans="8:29" x14ac:dyDescent="0.25">
      <c r="H22">
        <v>19</v>
      </c>
      <c r="I22">
        <f t="shared" si="9"/>
        <v>5</v>
      </c>
      <c r="J22">
        <f t="shared" si="7"/>
        <v>4</v>
      </c>
      <c r="K22" s="10">
        <f t="shared" si="1"/>
        <v>45120</v>
      </c>
      <c r="L22" s="10">
        <f t="shared" si="2"/>
        <v>45120</v>
      </c>
      <c r="M22" s="10"/>
      <c r="N22" s="10" t="e">
        <f t="shared" si="3"/>
        <v>#N/A</v>
      </c>
      <c r="O22">
        <f t="shared" si="10"/>
        <v>4</v>
      </c>
      <c r="P22" s="10" t="str">
        <f t="shared" si="4"/>
        <v/>
      </c>
      <c r="Q22" s="10"/>
      <c r="R22" t="e">
        <f t="shared" si="0"/>
        <v>#N/A</v>
      </c>
      <c r="S22">
        <f t="shared" si="8"/>
        <v>4</v>
      </c>
      <c r="T22" s="10" t="e">
        <f t="shared" si="5"/>
        <v>#N/A</v>
      </c>
      <c r="Y22" s="1"/>
      <c r="AB22" s="9">
        <v>45096</v>
      </c>
      <c r="AC22" t="s">
        <v>20</v>
      </c>
    </row>
    <row r="23" spans="8:29" x14ac:dyDescent="0.25">
      <c r="H23">
        <v>20</v>
      </c>
      <c r="I23">
        <f t="shared" si="9"/>
        <v>6</v>
      </c>
      <c r="J23">
        <f t="shared" si="7"/>
        <v>4</v>
      </c>
      <c r="K23" s="10">
        <f t="shared" si="1"/>
        <v>45121</v>
      </c>
      <c r="L23" s="10">
        <f t="shared" si="2"/>
        <v>45121</v>
      </c>
      <c r="M23" s="10"/>
      <c r="N23" s="10" t="e">
        <f t="shared" si="3"/>
        <v>#N/A</v>
      </c>
      <c r="O23">
        <f t="shared" si="10"/>
        <v>4</v>
      </c>
      <c r="P23" s="10" t="str">
        <f t="shared" si="4"/>
        <v/>
      </c>
      <c r="Q23" s="10"/>
      <c r="R23">
        <f t="shared" si="0"/>
        <v>6</v>
      </c>
      <c r="S23">
        <f t="shared" si="8"/>
        <v>4</v>
      </c>
      <c r="T23" s="10">
        <f t="shared" si="5"/>
        <v>45121</v>
      </c>
      <c r="Y23" s="1"/>
      <c r="AB23" s="9">
        <v>45097</v>
      </c>
      <c r="AC23" t="s">
        <v>20</v>
      </c>
    </row>
    <row r="24" spans="8:29" x14ac:dyDescent="0.25">
      <c r="H24">
        <v>21</v>
      </c>
      <c r="I24">
        <f t="shared" si="9"/>
        <v>7</v>
      </c>
      <c r="J24">
        <f t="shared" si="7"/>
        <v>4</v>
      </c>
      <c r="K24" s="10">
        <f t="shared" si="1"/>
        <v>45122</v>
      </c>
      <c r="L24" s="10">
        <f t="shared" si="2"/>
        <v>45122</v>
      </c>
      <c r="M24" s="10"/>
      <c r="N24" s="10" t="e">
        <f t="shared" si="3"/>
        <v>#N/A</v>
      </c>
      <c r="O24">
        <f t="shared" si="10"/>
        <v>4</v>
      </c>
      <c r="P24" s="10" t="str">
        <f t="shared" si="4"/>
        <v/>
      </c>
      <c r="Q24" s="10"/>
      <c r="R24">
        <f t="shared" si="0"/>
        <v>7</v>
      </c>
      <c r="S24">
        <f t="shared" si="8"/>
        <v>4</v>
      </c>
      <c r="T24" s="10">
        <f t="shared" si="5"/>
        <v>45122</v>
      </c>
      <c r="Y24" s="1"/>
      <c r="AB24" s="9">
        <v>45098</v>
      </c>
      <c r="AC24" t="s">
        <v>21</v>
      </c>
    </row>
    <row r="25" spans="8:29" x14ac:dyDescent="0.25">
      <c r="H25">
        <v>22</v>
      </c>
      <c r="I25">
        <f t="shared" si="9"/>
        <v>1</v>
      </c>
      <c r="J25">
        <f t="shared" si="7"/>
        <v>3</v>
      </c>
      <c r="K25" s="10">
        <f t="shared" si="1"/>
        <v>45123</v>
      </c>
      <c r="L25" s="10">
        <f t="shared" si="2"/>
        <v>45123</v>
      </c>
      <c r="M25" s="10"/>
      <c r="N25" s="10" t="e">
        <f t="shared" si="3"/>
        <v>#N/A</v>
      </c>
      <c r="O25">
        <f t="shared" si="10"/>
        <v>3</v>
      </c>
      <c r="P25" s="10" t="str">
        <f t="shared" si="4"/>
        <v/>
      </c>
      <c r="Q25" s="10"/>
      <c r="R25">
        <f t="shared" si="0"/>
        <v>1</v>
      </c>
      <c r="S25">
        <f t="shared" si="8"/>
        <v>3</v>
      </c>
      <c r="T25" s="10">
        <f t="shared" si="5"/>
        <v>45123</v>
      </c>
      <c r="Y25" s="1"/>
      <c r="AB25" s="9">
        <v>45099</v>
      </c>
      <c r="AC25" t="s">
        <v>20</v>
      </c>
    </row>
    <row r="26" spans="8:29" x14ac:dyDescent="0.25">
      <c r="H26">
        <v>23</v>
      </c>
      <c r="I26">
        <f t="shared" si="9"/>
        <v>2</v>
      </c>
      <c r="J26">
        <f t="shared" si="7"/>
        <v>3</v>
      </c>
      <c r="K26" s="10">
        <f t="shared" si="1"/>
        <v>45124</v>
      </c>
      <c r="L26" s="10">
        <f t="shared" si="2"/>
        <v>45124</v>
      </c>
      <c r="M26" s="10"/>
      <c r="N26" s="10" t="e">
        <f t="shared" si="3"/>
        <v>#N/A</v>
      </c>
      <c r="O26">
        <f t="shared" si="10"/>
        <v>3</v>
      </c>
      <c r="P26" s="10" t="str">
        <f t="shared" si="4"/>
        <v/>
      </c>
      <c r="Q26" s="10"/>
      <c r="R26" t="e">
        <f t="shared" si="0"/>
        <v>#N/A</v>
      </c>
      <c r="S26">
        <f t="shared" si="8"/>
        <v>3</v>
      </c>
      <c r="T26" s="10" t="e">
        <f t="shared" si="5"/>
        <v>#N/A</v>
      </c>
      <c r="Y26" s="1"/>
      <c r="AB26" s="9">
        <v>45100</v>
      </c>
      <c r="AC26" t="s">
        <v>20</v>
      </c>
    </row>
    <row r="27" spans="8:29" x14ac:dyDescent="0.25">
      <c r="H27">
        <v>24</v>
      </c>
      <c r="I27">
        <f t="shared" si="9"/>
        <v>3</v>
      </c>
      <c r="J27">
        <f t="shared" si="7"/>
        <v>3</v>
      </c>
      <c r="K27" s="10">
        <f t="shared" si="1"/>
        <v>45125</v>
      </c>
      <c r="L27" s="10">
        <f t="shared" si="2"/>
        <v>45125</v>
      </c>
      <c r="M27" s="10"/>
      <c r="N27" s="10" t="e">
        <f t="shared" si="3"/>
        <v>#N/A</v>
      </c>
      <c r="O27">
        <f t="shared" si="10"/>
        <v>3</v>
      </c>
      <c r="P27" s="10" t="str">
        <f t="shared" si="4"/>
        <v/>
      </c>
      <c r="Q27" s="10"/>
      <c r="R27">
        <f t="shared" si="0"/>
        <v>3</v>
      </c>
      <c r="S27">
        <f t="shared" si="8"/>
        <v>3</v>
      </c>
      <c r="T27" s="10">
        <f t="shared" si="5"/>
        <v>45125</v>
      </c>
      <c r="Y27" s="1"/>
      <c r="AB27" s="9">
        <v>45101</v>
      </c>
      <c r="AC27" t="s">
        <v>21</v>
      </c>
    </row>
    <row r="28" spans="8:29" x14ac:dyDescent="0.25">
      <c r="H28">
        <v>25</v>
      </c>
      <c r="I28">
        <f t="shared" si="9"/>
        <v>4</v>
      </c>
      <c r="J28">
        <f t="shared" si="7"/>
        <v>3</v>
      </c>
      <c r="K28" s="10">
        <f t="shared" si="1"/>
        <v>45126</v>
      </c>
      <c r="L28" s="10">
        <f t="shared" si="2"/>
        <v>45126</v>
      </c>
      <c r="M28" s="10"/>
      <c r="N28" s="10" t="e">
        <f t="shared" si="3"/>
        <v>#N/A</v>
      </c>
      <c r="O28">
        <f t="shared" si="10"/>
        <v>3</v>
      </c>
      <c r="P28" s="10" t="str">
        <f t="shared" si="4"/>
        <v/>
      </c>
      <c r="Q28" s="10"/>
      <c r="R28">
        <f t="shared" si="0"/>
        <v>4</v>
      </c>
      <c r="S28">
        <f t="shared" si="8"/>
        <v>3</v>
      </c>
      <c r="T28" s="10">
        <f t="shared" si="5"/>
        <v>45126</v>
      </c>
      <c r="Y28" s="1"/>
      <c r="AB28" s="9">
        <v>45102</v>
      </c>
      <c r="AC28" t="s">
        <v>21</v>
      </c>
    </row>
    <row r="29" spans="8:29" x14ac:dyDescent="0.25">
      <c r="H29">
        <v>26</v>
      </c>
      <c r="I29">
        <f t="shared" si="9"/>
        <v>5</v>
      </c>
      <c r="J29">
        <f t="shared" si="7"/>
        <v>3</v>
      </c>
      <c r="K29" s="10">
        <f t="shared" si="1"/>
        <v>45127</v>
      </c>
      <c r="L29" s="10">
        <f t="shared" si="2"/>
        <v>45127</v>
      </c>
      <c r="M29" s="10"/>
      <c r="N29" s="10" t="e">
        <f t="shared" si="3"/>
        <v>#N/A</v>
      </c>
      <c r="O29">
        <f t="shared" si="10"/>
        <v>3</v>
      </c>
      <c r="P29" s="10" t="str">
        <f t="shared" si="4"/>
        <v/>
      </c>
      <c r="Q29" s="10"/>
      <c r="R29">
        <f t="shared" si="0"/>
        <v>5</v>
      </c>
      <c r="S29">
        <f t="shared" si="8"/>
        <v>3</v>
      </c>
      <c r="T29" s="10">
        <f t="shared" si="5"/>
        <v>45127</v>
      </c>
      <c r="Y29" s="1"/>
      <c r="AB29" s="9">
        <v>45103</v>
      </c>
      <c r="AC29" t="s">
        <v>21</v>
      </c>
    </row>
    <row r="30" spans="8:29" x14ac:dyDescent="0.25">
      <c r="H30">
        <v>27</v>
      </c>
      <c r="I30">
        <f t="shared" si="9"/>
        <v>6</v>
      </c>
      <c r="J30">
        <f t="shared" si="7"/>
        <v>3</v>
      </c>
      <c r="K30" s="10">
        <f t="shared" si="1"/>
        <v>45128</v>
      </c>
      <c r="L30" s="10">
        <f t="shared" si="2"/>
        <v>45128</v>
      </c>
      <c r="M30" s="10"/>
      <c r="N30" s="10" t="e">
        <f t="shared" si="3"/>
        <v>#N/A</v>
      </c>
      <c r="O30">
        <f t="shared" si="10"/>
        <v>3</v>
      </c>
      <c r="P30" s="10" t="str">
        <f t="shared" si="4"/>
        <v/>
      </c>
      <c r="Q30" s="10"/>
      <c r="R30">
        <f t="shared" si="0"/>
        <v>6</v>
      </c>
      <c r="S30">
        <f t="shared" si="8"/>
        <v>3</v>
      </c>
      <c r="T30" s="10">
        <f t="shared" si="5"/>
        <v>45128</v>
      </c>
      <c r="Y30" s="1"/>
      <c r="AB30" s="9">
        <v>45104</v>
      </c>
      <c r="AC30" t="s">
        <v>20</v>
      </c>
    </row>
    <row r="31" spans="8:29" x14ac:dyDescent="0.25">
      <c r="H31">
        <v>28</v>
      </c>
      <c r="I31">
        <f t="shared" si="9"/>
        <v>7</v>
      </c>
      <c r="J31">
        <f t="shared" si="7"/>
        <v>3</v>
      </c>
      <c r="K31" s="10">
        <f t="shared" si="1"/>
        <v>45129</v>
      </c>
      <c r="L31" s="10">
        <f t="shared" si="2"/>
        <v>45129</v>
      </c>
      <c r="M31" s="10"/>
      <c r="N31" s="10" t="e">
        <f t="shared" si="3"/>
        <v>#N/A</v>
      </c>
      <c r="O31">
        <f t="shared" si="10"/>
        <v>3</v>
      </c>
      <c r="P31" s="10" t="str">
        <f t="shared" si="4"/>
        <v/>
      </c>
      <c r="Q31" s="10"/>
      <c r="R31">
        <f t="shared" si="0"/>
        <v>7</v>
      </c>
      <c r="S31">
        <f t="shared" si="8"/>
        <v>3</v>
      </c>
      <c r="T31" s="10">
        <f t="shared" si="5"/>
        <v>45129</v>
      </c>
      <c r="Y31" s="1"/>
      <c r="AB31" s="9">
        <v>45105</v>
      </c>
      <c r="AC31" t="s">
        <v>20</v>
      </c>
    </row>
    <row r="32" spans="8:29" x14ac:dyDescent="0.25">
      <c r="H32">
        <v>29</v>
      </c>
      <c r="I32">
        <f t="shared" si="9"/>
        <v>1</v>
      </c>
      <c r="J32">
        <f t="shared" si="7"/>
        <v>2</v>
      </c>
      <c r="K32" s="10">
        <f t="shared" si="1"/>
        <v>45130</v>
      </c>
      <c r="L32" s="10">
        <f t="shared" si="2"/>
        <v>45130</v>
      </c>
      <c r="M32" s="10"/>
      <c r="N32" s="10" t="e">
        <f t="shared" si="3"/>
        <v>#N/A</v>
      </c>
      <c r="O32">
        <f t="shared" si="10"/>
        <v>2</v>
      </c>
      <c r="P32" s="10" t="str">
        <f t="shared" si="4"/>
        <v/>
      </c>
      <c r="Q32" s="10"/>
      <c r="R32" t="e">
        <f t="shared" si="0"/>
        <v>#N/A</v>
      </c>
      <c r="S32">
        <f t="shared" si="8"/>
        <v>2</v>
      </c>
      <c r="T32" s="10" t="e">
        <f t="shared" si="5"/>
        <v>#N/A</v>
      </c>
      <c r="Y32" s="1"/>
      <c r="AB32" s="9">
        <v>45106</v>
      </c>
      <c r="AC32" t="s">
        <v>20</v>
      </c>
    </row>
    <row r="33" spans="8:29" x14ac:dyDescent="0.25">
      <c r="H33">
        <v>30</v>
      </c>
      <c r="I33">
        <f t="shared" si="9"/>
        <v>2</v>
      </c>
      <c r="J33">
        <f t="shared" si="7"/>
        <v>2</v>
      </c>
      <c r="K33" s="10">
        <f t="shared" si="1"/>
        <v>45131</v>
      </c>
      <c r="L33" s="10">
        <f t="shared" si="2"/>
        <v>45131</v>
      </c>
      <c r="M33" s="10"/>
      <c r="N33" s="10" t="e">
        <f t="shared" si="3"/>
        <v>#N/A</v>
      </c>
      <c r="O33">
        <f t="shared" si="10"/>
        <v>2</v>
      </c>
      <c r="P33" s="10" t="str">
        <f t="shared" si="4"/>
        <v/>
      </c>
      <c r="Q33" s="10"/>
      <c r="R33">
        <f t="shared" si="0"/>
        <v>2</v>
      </c>
      <c r="S33">
        <f t="shared" si="8"/>
        <v>2</v>
      </c>
      <c r="T33" s="10">
        <f t="shared" si="5"/>
        <v>45131</v>
      </c>
      <c r="Y33" s="1"/>
      <c r="AB33" s="9">
        <v>45107</v>
      </c>
      <c r="AC33" t="s">
        <v>21</v>
      </c>
    </row>
    <row r="34" spans="8:29" x14ac:dyDescent="0.25">
      <c r="H34">
        <v>31</v>
      </c>
      <c r="I34">
        <f t="shared" si="9"/>
        <v>3</v>
      </c>
      <c r="J34">
        <f t="shared" si="7"/>
        <v>2</v>
      </c>
      <c r="K34" s="10">
        <f t="shared" si="1"/>
        <v>45132</v>
      </c>
      <c r="L34" s="10">
        <f t="shared" si="2"/>
        <v>45132</v>
      </c>
      <c r="M34" s="10"/>
      <c r="N34" s="10" t="e">
        <f t="shared" si="3"/>
        <v>#N/A</v>
      </c>
      <c r="O34">
        <f t="shared" si="10"/>
        <v>2</v>
      </c>
      <c r="P34" s="10" t="str">
        <f t="shared" si="4"/>
        <v/>
      </c>
      <c r="Q34" s="10"/>
      <c r="R34">
        <f t="shared" si="0"/>
        <v>3</v>
      </c>
      <c r="S34">
        <f t="shared" si="8"/>
        <v>2</v>
      </c>
      <c r="T34" s="10">
        <f t="shared" si="5"/>
        <v>45132</v>
      </c>
      <c r="Y34" s="1"/>
      <c r="AB34" s="9">
        <v>45108</v>
      </c>
      <c r="AC34" t="s">
        <v>20</v>
      </c>
    </row>
    <row r="35" spans="8:29" x14ac:dyDescent="0.25">
      <c r="H35">
        <v>32</v>
      </c>
      <c r="I35">
        <f t="shared" si="9"/>
        <v>4</v>
      </c>
      <c r="J35">
        <f t="shared" si="7"/>
        <v>2</v>
      </c>
      <c r="K35" s="10">
        <f t="shared" si="1"/>
        <v>45133</v>
      </c>
      <c r="L35" s="10">
        <f t="shared" si="2"/>
        <v>45133</v>
      </c>
      <c r="M35" s="10"/>
      <c r="N35" s="10" t="e">
        <f t="shared" si="3"/>
        <v>#N/A</v>
      </c>
      <c r="O35">
        <f t="shared" si="10"/>
        <v>2</v>
      </c>
      <c r="P35" s="10" t="str">
        <f t="shared" si="4"/>
        <v/>
      </c>
      <c r="Q35" s="10"/>
      <c r="R35">
        <f t="shared" si="0"/>
        <v>4</v>
      </c>
      <c r="S35">
        <f t="shared" si="8"/>
        <v>2</v>
      </c>
      <c r="T35" s="10">
        <f t="shared" si="5"/>
        <v>45133</v>
      </c>
      <c r="Y35" s="1"/>
      <c r="AB35" s="9">
        <v>45109</v>
      </c>
      <c r="AC35" t="s">
        <v>20</v>
      </c>
    </row>
    <row r="36" spans="8:29" x14ac:dyDescent="0.25">
      <c r="H36">
        <v>33</v>
      </c>
      <c r="I36">
        <f t="shared" si="9"/>
        <v>5</v>
      </c>
      <c r="J36">
        <f t="shared" si="7"/>
        <v>2</v>
      </c>
      <c r="K36" s="10">
        <f t="shared" si="1"/>
        <v>45134</v>
      </c>
      <c r="L36" s="10">
        <f t="shared" si="2"/>
        <v>45134</v>
      </c>
      <c r="M36" s="10"/>
      <c r="N36" s="10" t="e">
        <f>IF(MONTH($Z$3)&lt;&gt;MONTH(K36),I36,NA())</f>
        <v>#N/A</v>
      </c>
      <c r="O36">
        <f t="shared" si="10"/>
        <v>2</v>
      </c>
      <c r="P36" s="10" t="str">
        <f t="shared" si="4"/>
        <v/>
      </c>
      <c r="Q36" s="10"/>
      <c r="R36">
        <f t="shared" si="0"/>
        <v>5</v>
      </c>
      <c r="S36">
        <f t="shared" si="8"/>
        <v>2</v>
      </c>
      <c r="T36" s="10">
        <f t="shared" si="5"/>
        <v>45134</v>
      </c>
      <c r="Y36" s="1"/>
      <c r="AB36" s="9">
        <v>45110</v>
      </c>
      <c r="AC36" t="s">
        <v>20</v>
      </c>
    </row>
    <row r="37" spans="8:29" x14ac:dyDescent="0.25">
      <c r="H37">
        <v>34</v>
      </c>
      <c r="I37">
        <f t="shared" si="9"/>
        <v>6</v>
      </c>
      <c r="J37">
        <f t="shared" si="7"/>
        <v>2</v>
      </c>
      <c r="K37" s="10">
        <f t="shared" si="1"/>
        <v>45135</v>
      </c>
      <c r="L37" s="10">
        <f t="shared" si="2"/>
        <v>45135</v>
      </c>
      <c r="M37" s="10"/>
      <c r="N37" s="10" t="e">
        <f t="shared" si="3"/>
        <v>#N/A</v>
      </c>
      <c r="O37">
        <f t="shared" si="10"/>
        <v>2</v>
      </c>
      <c r="P37" s="10" t="str">
        <f t="shared" si="4"/>
        <v/>
      </c>
      <c r="Q37" s="10"/>
      <c r="R37" t="e">
        <f t="shared" si="0"/>
        <v>#N/A</v>
      </c>
      <c r="S37">
        <f t="shared" si="8"/>
        <v>2</v>
      </c>
      <c r="T37" s="10" t="e">
        <f t="shared" si="5"/>
        <v>#N/A</v>
      </c>
      <c r="Y37" s="1"/>
      <c r="AB37" s="9">
        <v>45111</v>
      </c>
      <c r="AC37" t="s">
        <v>21</v>
      </c>
    </row>
    <row r="38" spans="8:29" x14ac:dyDescent="0.25">
      <c r="H38">
        <v>35</v>
      </c>
      <c r="I38">
        <f t="shared" si="9"/>
        <v>7</v>
      </c>
      <c r="J38">
        <f t="shared" si="7"/>
        <v>2</v>
      </c>
      <c r="K38" s="10">
        <f t="shared" si="1"/>
        <v>45136</v>
      </c>
      <c r="L38" s="10">
        <f t="shared" si="2"/>
        <v>45136</v>
      </c>
      <c r="M38" s="10"/>
      <c r="N38" s="10" t="e">
        <f t="shared" si="3"/>
        <v>#N/A</v>
      </c>
      <c r="O38">
        <f t="shared" si="10"/>
        <v>2</v>
      </c>
      <c r="P38" s="10" t="str">
        <f t="shared" si="4"/>
        <v/>
      </c>
      <c r="Q38" s="10"/>
      <c r="R38">
        <f t="shared" si="0"/>
        <v>7</v>
      </c>
      <c r="S38">
        <f t="shared" si="8"/>
        <v>2</v>
      </c>
      <c r="T38" s="10">
        <f t="shared" si="5"/>
        <v>45136</v>
      </c>
      <c r="Y38" s="1"/>
      <c r="AB38" s="9">
        <v>45112</v>
      </c>
      <c r="AC38" t="s">
        <v>20</v>
      </c>
    </row>
    <row r="39" spans="8:29" x14ac:dyDescent="0.25">
      <c r="H39">
        <v>36</v>
      </c>
      <c r="I39">
        <f t="shared" si="9"/>
        <v>1</v>
      </c>
      <c r="J39">
        <f t="shared" si="7"/>
        <v>1</v>
      </c>
      <c r="K39" s="10">
        <f t="shared" si="1"/>
        <v>45137</v>
      </c>
      <c r="L39" s="10">
        <f t="shared" si="2"/>
        <v>45137</v>
      </c>
      <c r="M39" s="10"/>
      <c r="N39" s="10" t="e">
        <f t="shared" si="3"/>
        <v>#N/A</v>
      </c>
      <c r="O39">
        <f t="shared" si="10"/>
        <v>1</v>
      </c>
      <c r="P39" s="10" t="str">
        <f t="shared" si="4"/>
        <v/>
      </c>
      <c r="Q39" s="10"/>
      <c r="R39">
        <f t="shared" si="0"/>
        <v>1</v>
      </c>
      <c r="S39">
        <f t="shared" si="8"/>
        <v>1</v>
      </c>
      <c r="T39" s="10">
        <f t="shared" si="5"/>
        <v>45137</v>
      </c>
      <c r="Y39" s="1"/>
      <c r="AB39" s="9">
        <v>45113</v>
      </c>
      <c r="AC39" t="s">
        <v>20</v>
      </c>
    </row>
    <row r="40" spans="8:29" x14ac:dyDescent="0.25">
      <c r="H40">
        <v>37</v>
      </c>
      <c r="I40">
        <f t="shared" si="9"/>
        <v>2</v>
      </c>
      <c r="J40">
        <f t="shared" si="7"/>
        <v>1</v>
      </c>
      <c r="K40" s="10">
        <f t="shared" si="1"/>
        <v>45138</v>
      </c>
      <c r="L40" s="10">
        <f t="shared" si="2"/>
        <v>45138</v>
      </c>
      <c r="M40" s="10"/>
      <c r="N40" s="10" t="e">
        <f t="shared" si="3"/>
        <v>#N/A</v>
      </c>
      <c r="O40">
        <f t="shared" si="10"/>
        <v>1</v>
      </c>
      <c r="P40" s="10" t="str">
        <f t="shared" si="4"/>
        <v/>
      </c>
      <c r="Q40" s="10"/>
      <c r="R40">
        <f t="shared" si="0"/>
        <v>2</v>
      </c>
      <c r="S40">
        <f t="shared" si="8"/>
        <v>1</v>
      </c>
      <c r="T40" s="10">
        <f t="shared" si="5"/>
        <v>45138</v>
      </c>
      <c r="Y40" s="1"/>
      <c r="AB40" s="9">
        <v>45114</v>
      </c>
      <c r="AC40" t="s">
        <v>20</v>
      </c>
    </row>
    <row r="41" spans="8:29" x14ac:dyDescent="0.25">
      <c r="H41">
        <v>38</v>
      </c>
      <c r="I41">
        <f t="shared" si="9"/>
        <v>3</v>
      </c>
      <c r="J41">
        <f t="shared" si="7"/>
        <v>1</v>
      </c>
      <c r="K41" s="10">
        <f t="shared" si="1"/>
        <v>45139</v>
      </c>
      <c r="L41" s="10" t="str">
        <f t="shared" si="2"/>
        <v/>
      </c>
      <c r="M41" s="10"/>
      <c r="N41" s="10">
        <f t="shared" si="3"/>
        <v>3</v>
      </c>
      <c r="O41">
        <f t="shared" si="10"/>
        <v>1</v>
      </c>
      <c r="P41" s="10">
        <f t="shared" si="4"/>
        <v>45139</v>
      </c>
      <c r="Q41" s="10"/>
      <c r="R41">
        <f t="shared" si="0"/>
        <v>3</v>
      </c>
      <c r="S41">
        <f t="shared" si="8"/>
        <v>1</v>
      </c>
      <c r="T41" s="10">
        <f t="shared" si="5"/>
        <v>45139</v>
      </c>
      <c r="Y41" s="1"/>
      <c r="AB41" s="9">
        <v>45115</v>
      </c>
      <c r="AC41" t="s">
        <v>20</v>
      </c>
    </row>
    <row r="42" spans="8:29" x14ac:dyDescent="0.25">
      <c r="H42">
        <v>39</v>
      </c>
      <c r="I42">
        <f t="shared" si="9"/>
        <v>4</v>
      </c>
      <c r="J42">
        <f t="shared" si="7"/>
        <v>1</v>
      </c>
      <c r="K42" s="10">
        <f t="shared" si="1"/>
        <v>45140</v>
      </c>
      <c r="L42" s="10" t="str">
        <f t="shared" si="2"/>
        <v/>
      </c>
      <c r="M42" s="10"/>
      <c r="N42" s="10">
        <f t="shared" si="3"/>
        <v>4</v>
      </c>
      <c r="O42">
        <f t="shared" si="10"/>
        <v>1</v>
      </c>
      <c r="P42" s="10">
        <f t="shared" si="4"/>
        <v>45140</v>
      </c>
      <c r="Q42" s="10"/>
      <c r="R42" t="e">
        <f t="shared" si="0"/>
        <v>#N/A</v>
      </c>
      <c r="S42">
        <f t="shared" si="8"/>
        <v>1</v>
      </c>
      <c r="T42" s="10" t="e">
        <f t="shared" si="5"/>
        <v>#N/A</v>
      </c>
      <c r="Y42" s="1"/>
      <c r="AB42" s="9">
        <v>45116</v>
      </c>
      <c r="AC42" t="s">
        <v>20</v>
      </c>
    </row>
    <row r="43" spans="8:29" x14ac:dyDescent="0.25">
      <c r="H43">
        <v>40</v>
      </c>
      <c r="I43">
        <f t="shared" si="9"/>
        <v>5</v>
      </c>
      <c r="J43">
        <f t="shared" si="7"/>
        <v>1</v>
      </c>
      <c r="K43" s="10">
        <f t="shared" si="1"/>
        <v>45141</v>
      </c>
      <c r="L43" s="10" t="str">
        <f t="shared" si="2"/>
        <v/>
      </c>
      <c r="M43" s="10"/>
      <c r="N43" s="10">
        <f t="shared" si="3"/>
        <v>5</v>
      </c>
      <c r="O43">
        <f t="shared" si="10"/>
        <v>1</v>
      </c>
      <c r="P43" s="10">
        <f t="shared" si="4"/>
        <v>45141</v>
      </c>
      <c r="Q43" s="10"/>
      <c r="R43" t="e">
        <f t="shared" si="0"/>
        <v>#N/A</v>
      </c>
      <c r="S43">
        <f t="shared" si="8"/>
        <v>1</v>
      </c>
      <c r="T43" s="10" t="e">
        <f t="shared" si="5"/>
        <v>#N/A</v>
      </c>
      <c r="Y43" s="1"/>
      <c r="AB43" s="9">
        <v>45117</v>
      </c>
      <c r="AC43" t="s">
        <v>20</v>
      </c>
    </row>
    <row r="44" spans="8:29" x14ac:dyDescent="0.25">
      <c r="H44">
        <v>41</v>
      </c>
      <c r="I44">
        <f t="shared" si="9"/>
        <v>6</v>
      </c>
      <c r="J44">
        <f t="shared" si="7"/>
        <v>1</v>
      </c>
      <c r="K44" s="10">
        <f t="shared" si="1"/>
        <v>45142</v>
      </c>
      <c r="L44" s="10" t="str">
        <f t="shared" si="2"/>
        <v/>
      </c>
      <c r="M44" s="10"/>
      <c r="N44" s="10">
        <f t="shared" si="3"/>
        <v>6</v>
      </c>
      <c r="O44">
        <f t="shared" si="10"/>
        <v>1</v>
      </c>
      <c r="P44" s="10">
        <f t="shared" si="4"/>
        <v>45142</v>
      </c>
      <c r="Q44" s="10"/>
      <c r="R44">
        <f t="shared" si="0"/>
        <v>6</v>
      </c>
      <c r="S44">
        <f t="shared" si="8"/>
        <v>1</v>
      </c>
      <c r="T44" s="10">
        <f t="shared" si="5"/>
        <v>45142</v>
      </c>
      <c r="Y44" s="1"/>
      <c r="AB44" s="9">
        <v>45118</v>
      </c>
      <c r="AC44" t="s">
        <v>21</v>
      </c>
    </row>
    <row r="45" spans="8:29" x14ac:dyDescent="0.25">
      <c r="H45">
        <v>42</v>
      </c>
      <c r="I45">
        <f t="shared" si="9"/>
        <v>7</v>
      </c>
      <c r="J45">
        <f t="shared" si="7"/>
        <v>1</v>
      </c>
      <c r="K45" s="10">
        <f t="shared" si="1"/>
        <v>45143</v>
      </c>
      <c r="L45" s="10" t="str">
        <f t="shared" si="2"/>
        <v/>
      </c>
      <c r="M45" s="10"/>
      <c r="N45" s="10">
        <f t="shared" si="3"/>
        <v>7</v>
      </c>
      <c r="O45">
        <f t="shared" si="10"/>
        <v>1</v>
      </c>
      <c r="P45" s="10">
        <f t="shared" si="4"/>
        <v>45143</v>
      </c>
      <c r="Q45" s="10"/>
      <c r="R45" t="e">
        <f t="shared" si="0"/>
        <v>#N/A</v>
      </c>
      <c r="S45">
        <f t="shared" si="8"/>
        <v>1</v>
      </c>
      <c r="T45" s="10" t="e">
        <f t="shared" si="5"/>
        <v>#N/A</v>
      </c>
      <c r="Y45" s="1"/>
      <c r="AB45" s="9">
        <v>45119</v>
      </c>
      <c r="AC45" t="s">
        <v>21</v>
      </c>
    </row>
    <row r="46" spans="8:29" x14ac:dyDescent="0.25">
      <c r="Y46" s="1"/>
      <c r="AB46" s="9">
        <v>45120</v>
      </c>
      <c r="AC46" t="s">
        <v>21</v>
      </c>
    </row>
    <row r="47" spans="8:29" x14ac:dyDescent="0.25">
      <c r="Y47" s="1"/>
      <c r="AB47" s="9">
        <v>45121</v>
      </c>
      <c r="AC47" t="s">
        <v>20</v>
      </c>
    </row>
    <row r="48" spans="8:29" x14ac:dyDescent="0.25">
      <c r="Y48" s="1"/>
      <c r="AB48" s="9">
        <v>45122</v>
      </c>
      <c r="AC48" t="s">
        <v>20</v>
      </c>
    </row>
    <row r="49" spans="25:29" x14ac:dyDescent="0.25">
      <c r="Y49" s="1"/>
      <c r="AB49" s="9">
        <v>45123</v>
      </c>
      <c r="AC49" t="s">
        <v>20</v>
      </c>
    </row>
    <row r="50" spans="25:29" x14ac:dyDescent="0.25">
      <c r="Y50" s="1"/>
      <c r="AB50" s="9">
        <v>45124</v>
      </c>
      <c r="AC50" t="s">
        <v>21</v>
      </c>
    </row>
    <row r="51" spans="25:29" x14ac:dyDescent="0.25">
      <c r="Y51" s="1"/>
      <c r="AB51" s="9">
        <v>45125</v>
      </c>
      <c r="AC51" t="s">
        <v>20</v>
      </c>
    </row>
    <row r="52" spans="25:29" x14ac:dyDescent="0.25">
      <c r="Y52" s="1"/>
      <c r="AB52" s="9">
        <v>45126</v>
      </c>
      <c r="AC52" t="s">
        <v>20</v>
      </c>
    </row>
    <row r="53" spans="25:29" x14ac:dyDescent="0.25">
      <c r="Y53" s="1"/>
      <c r="AB53" s="9">
        <v>45127</v>
      </c>
      <c r="AC53" t="s">
        <v>20</v>
      </c>
    </row>
    <row r="54" spans="25:29" x14ac:dyDescent="0.25">
      <c r="Y54" s="1"/>
      <c r="AB54" s="9">
        <v>45128</v>
      </c>
      <c r="AC54" t="s">
        <v>20</v>
      </c>
    </row>
    <row r="55" spans="25:29" x14ac:dyDescent="0.25">
      <c r="Y55" s="1"/>
      <c r="AB55" s="9">
        <v>45129</v>
      </c>
      <c r="AC55" t="s">
        <v>20</v>
      </c>
    </row>
    <row r="56" spans="25:29" x14ac:dyDescent="0.25">
      <c r="Y56" s="1"/>
      <c r="AB56" s="9">
        <v>45130</v>
      </c>
      <c r="AC56" t="s">
        <v>21</v>
      </c>
    </row>
    <row r="57" spans="25:29" x14ac:dyDescent="0.25">
      <c r="Y57" s="1"/>
      <c r="AB57" s="9">
        <v>45131</v>
      </c>
      <c r="AC57" t="s">
        <v>20</v>
      </c>
    </row>
    <row r="58" spans="25:29" x14ac:dyDescent="0.25">
      <c r="Y58" s="1"/>
      <c r="AB58" s="9">
        <v>45132</v>
      </c>
      <c r="AC58" t="s">
        <v>20</v>
      </c>
    </row>
    <row r="59" spans="25:29" x14ac:dyDescent="0.25">
      <c r="Y59" s="1"/>
      <c r="AB59" s="9">
        <v>45133</v>
      </c>
      <c r="AC59" t="s">
        <v>20</v>
      </c>
    </row>
    <row r="60" spans="25:29" x14ac:dyDescent="0.25">
      <c r="Y60" s="1"/>
      <c r="AB60" s="9">
        <v>45134</v>
      </c>
      <c r="AC60" t="s">
        <v>20</v>
      </c>
    </row>
    <row r="61" spans="25:29" x14ac:dyDescent="0.25">
      <c r="Y61" s="1"/>
      <c r="AB61" s="9">
        <v>45135</v>
      </c>
      <c r="AC61" t="s">
        <v>21</v>
      </c>
    </row>
    <row r="62" spans="25:29" x14ac:dyDescent="0.25">
      <c r="Y62" s="1"/>
      <c r="AB62" s="9">
        <v>45136</v>
      </c>
      <c r="AC62" t="s">
        <v>20</v>
      </c>
    </row>
    <row r="63" spans="25:29" x14ac:dyDescent="0.25">
      <c r="Y63" s="1"/>
      <c r="AB63" s="9">
        <v>45137</v>
      </c>
      <c r="AC63" t="s">
        <v>20</v>
      </c>
    </row>
    <row r="64" spans="25:29" x14ac:dyDescent="0.25">
      <c r="Y64" s="1"/>
      <c r="AB64" s="9">
        <v>45138</v>
      </c>
      <c r="AC64" t="s">
        <v>20</v>
      </c>
    </row>
    <row r="65" spans="25:29" x14ac:dyDescent="0.25">
      <c r="Y65" s="1"/>
      <c r="AB65" s="9">
        <v>45139</v>
      </c>
      <c r="AC65" t="s">
        <v>20</v>
      </c>
    </row>
    <row r="66" spans="25:29" x14ac:dyDescent="0.25">
      <c r="Y66" s="1"/>
      <c r="AB66" s="9">
        <v>45140</v>
      </c>
      <c r="AC66" t="s">
        <v>21</v>
      </c>
    </row>
    <row r="67" spans="25:29" x14ac:dyDescent="0.25">
      <c r="Y67" s="1"/>
      <c r="AB67" s="9">
        <v>45141</v>
      </c>
      <c r="AC67" t="s">
        <v>21</v>
      </c>
    </row>
    <row r="68" spans="25:29" x14ac:dyDescent="0.25">
      <c r="Y68" s="1"/>
      <c r="AB68" s="9">
        <v>45142</v>
      </c>
      <c r="AC68" t="s">
        <v>20</v>
      </c>
    </row>
    <row r="69" spans="25:29" x14ac:dyDescent="0.25">
      <c r="Y69" s="1"/>
      <c r="AB69" s="9">
        <v>45143</v>
      </c>
      <c r="AC69" t="s">
        <v>21</v>
      </c>
    </row>
    <row r="70" spans="25:29" x14ac:dyDescent="0.25">
      <c r="Y70" s="1"/>
      <c r="AB70" s="9">
        <v>45144</v>
      </c>
      <c r="AC70" t="s">
        <v>21</v>
      </c>
    </row>
    <row r="71" spans="25:29" x14ac:dyDescent="0.25">
      <c r="Y71" s="1"/>
      <c r="AB71" s="9">
        <v>45145</v>
      </c>
      <c r="AC71" t="s">
        <v>21</v>
      </c>
    </row>
    <row r="72" spans="25:29" x14ac:dyDescent="0.25">
      <c r="Y72" s="1"/>
      <c r="AB72" s="9">
        <v>45146</v>
      </c>
      <c r="AC72" t="s">
        <v>20</v>
      </c>
    </row>
    <row r="73" spans="25:29" x14ac:dyDescent="0.25">
      <c r="Y73" s="1"/>
      <c r="AB73" s="9">
        <v>45147</v>
      </c>
      <c r="AC73" t="s">
        <v>20</v>
      </c>
    </row>
    <row r="74" spans="25:29" x14ac:dyDescent="0.25">
      <c r="Y74" s="1"/>
      <c r="AB74" s="9">
        <v>45148</v>
      </c>
      <c r="AC74" t="s">
        <v>20</v>
      </c>
    </row>
    <row r="75" spans="25:29" x14ac:dyDescent="0.25">
      <c r="Y75" s="1"/>
      <c r="AB75" s="9">
        <v>45149</v>
      </c>
      <c r="AC75" t="s">
        <v>20</v>
      </c>
    </row>
    <row r="76" spans="25:29" x14ac:dyDescent="0.25">
      <c r="Y76" s="1"/>
      <c r="AB76" s="9">
        <v>45150</v>
      </c>
      <c r="AC76" t="s">
        <v>20</v>
      </c>
    </row>
    <row r="77" spans="25:29" x14ac:dyDescent="0.25">
      <c r="Y77" s="1"/>
      <c r="AB77" s="9">
        <v>45151</v>
      </c>
      <c r="AC77" t="s">
        <v>20</v>
      </c>
    </row>
    <row r="78" spans="25:29" x14ac:dyDescent="0.25">
      <c r="Y78" s="1"/>
      <c r="AB78" s="9">
        <v>45152</v>
      </c>
      <c r="AC78" t="s">
        <v>21</v>
      </c>
    </row>
    <row r="79" spans="25:29" x14ac:dyDescent="0.25">
      <c r="Y79" s="1"/>
      <c r="AB79" s="9">
        <v>45153</v>
      </c>
      <c r="AC79" t="s">
        <v>20</v>
      </c>
    </row>
    <row r="80" spans="25:29" x14ac:dyDescent="0.25">
      <c r="Y80" s="1"/>
      <c r="AB80" s="9">
        <v>45154</v>
      </c>
      <c r="AC80" t="s">
        <v>20</v>
      </c>
    </row>
    <row r="81" spans="25:29" x14ac:dyDescent="0.25">
      <c r="Y81" s="1"/>
      <c r="AB81" s="9">
        <v>45155</v>
      </c>
      <c r="AC81" t="s">
        <v>20</v>
      </c>
    </row>
    <row r="82" spans="25:29" x14ac:dyDescent="0.25">
      <c r="Y82" s="1"/>
      <c r="AB82" s="9">
        <v>45156</v>
      </c>
      <c r="AC82" t="s">
        <v>20</v>
      </c>
    </row>
    <row r="83" spans="25:29" x14ac:dyDescent="0.25">
      <c r="Y83" s="1"/>
      <c r="AB83" s="9">
        <v>45157</v>
      </c>
      <c r="AC83" t="s">
        <v>20</v>
      </c>
    </row>
    <row r="84" spans="25:29" x14ac:dyDescent="0.25">
      <c r="Y84" s="1"/>
      <c r="AB84" s="9">
        <v>45158</v>
      </c>
      <c r="AC84" t="s">
        <v>20</v>
      </c>
    </row>
    <row r="85" spans="25:29" x14ac:dyDescent="0.25">
      <c r="Y85" s="1"/>
      <c r="AB85" s="9">
        <v>45159</v>
      </c>
      <c r="AC85" t="s">
        <v>20</v>
      </c>
    </row>
    <row r="86" spans="25:29" x14ac:dyDescent="0.25">
      <c r="Y86" s="1"/>
      <c r="AB86" s="9">
        <v>45160</v>
      </c>
      <c r="AC86" t="s">
        <v>20</v>
      </c>
    </row>
    <row r="87" spans="25:29" x14ac:dyDescent="0.25">
      <c r="Y87" s="1"/>
      <c r="AB87" s="9">
        <v>45161</v>
      </c>
      <c r="AC87" t="s">
        <v>21</v>
      </c>
    </row>
    <row r="88" spans="25:29" x14ac:dyDescent="0.25">
      <c r="Y88" s="1"/>
      <c r="AB88" s="9">
        <v>45162</v>
      </c>
      <c r="AC88" t="s">
        <v>20</v>
      </c>
    </row>
    <row r="89" spans="25:29" x14ac:dyDescent="0.25">
      <c r="Y89" s="1"/>
      <c r="AB89" s="9">
        <v>45163</v>
      </c>
      <c r="AC89" t="s">
        <v>20</v>
      </c>
    </row>
    <row r="90" spans="25:29" x14ac:dyDescent="0.25">
      <c r="Y90" s="1"/>
      <c r="AB90" s="9">
        <v>45164</v>
      </c>
      <c r="AC90" t="s">
        <v>20</v>
      </c>
    </row>
    <row r="91" spans="25:29" x14ac:dyDescent="0.25">
      <c r="Y91" s="1"/>
      <c r="AB91" s="9">
        <v>45165</v>
      </c>
      <c r="AC91" t="s">
        <v>20</v>
      </c>
    </row>
    <row r="92" spans="25:29" x14ac:dyDescent="0.25">
      <c r="Y92" s="1"/>
      <c r="AB92" s="9">
        <v>45166</v>
      </c>
      <c r="AC92" t="s">
        <v>21</v>
      </c>
    </row>
    <row r="93" spans="25:29" x14ac:dyDescent="0.25">
      <c r="Y93" s="1"/>
      <c r="AB93" s="9">
        <v>45167</v>
      </c>
      <c r="AC93" t="s">
        <v>21</v>
      </c>
    </row>
    <row r="94" spans="25:29" x14ac:dyDescent="0.25">
      <c r="Y94" s="1"/>
      <c r="AB94" s="9">
        <v>45168</v>
      </c>
      <c r="AC94" t="s">
        <v>20</v>
      </c>
    </row>
    <row r="95" spans="25:29" x14ac:dyDescent="0.25">
      <c r="Y95" s="1"/>
      <c r="AB95" s="9">
        <v>45169</v>
      </c>
      <c r="AC95" t="s">
        <v>20</v>
      </c>
    </row>
    <row r="96" spans="25:29" x14ac:dyDescent="0.25">
      <c r="Y96" s="1"/>
    </row>
    <row r="97" spans="25:25" x14ac:dyDescent="0.25">
      <c r="Y97" s="1"/>
    </row>
    <row r="98" spans="25:25" x14ac:dyDescent="0.25">
      <c r="Y98" s="1"/>
    </row>
    <row r="99" spans="25:25" x14ac:dyDescent="0.25">
      <c r="Y99" s="1"/>
    </row>
    <row r="100" spans="25:25" x14ac:dyDescent="0.25">
      <c r="Y100" s="1"/>
    </row>
    <row r="101" spans="25:25" x14ac:dyDescent="0.25">
      <c r="Y101" s="1"/>
    </row>
    <row r="102" spans="25:25" x14ac:dyDescent="0.25">
      <c r="Y102" s="1"/>
    </row>
    <row r="103" spans="25:25" x14ac:dyDescent="0.25">
      <c r="Y103" s="1"/>
    </row>
  </sheetData>
  <dataValidations count="1">
    <dataValidation type="list" allowBlank="1" showInputMessage="1" showErrorMessage="1" sqref="Z6" xr:uid="{88653F67-291A-4C5A-AA4D-3D60E33EC202}">
      <formula1>$AE$4:$AE$10</formula1>
    </dataValidation>
  </dataValidations>
  <hyperlinks>
    <hyperlink ref="A1" location="'TOC Gallery'!A1" tooltip="Go To: Table of Contents" display="'TOC Gallery'!A1" xr:uid="{A23B4FDE-A030-47CD-A654-ABA2871481D1}"/>
  </hyperlink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47105" r:id="rId3" name="Spinner 1">
              <controlPr defaultSize="0" autoPict="0">
                <anchor moveWithCells="1" sizeWithCells="1">
                  <from>
                    <xdr:col>4</xdr:col>
                    <xdr:colOff>161925</xdr:colOff>
                    <xdr:row>1</xdr:row>
                    <xdr:rowOff>171450</xdr:rowOff>
                  </from>
                  <to>
                    <xdr:col>4</xdr:col>
                    <xdr:colOff>333375</xdr:colOff>
                    <xdr:row>3</xdr:row>
                    <xdr:rowOff>76200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23F43-06E0-4FBC-A7CF-B91C467D55FD}">
  <sheetPr>
    <tabColor theme="1" tint="0.34998626667073579"/>
  </sheetPr>
  <dimension ref="A1:AK103"/>
  <sheetViews>
    <sheetView workbookViewId="0">
      <selection activeCell="C17" sqref="C17"/>
    </sheetView>
  </sheetViews>
  <sheetFormatPr defaultRowHeight="15" x14ac:dyDescent="0.25"/>
  <cols>
    <col min="1" max="1" width="2.7109375" style="30" customWidth="1"/>
    <col min="2" max="5" width="9.140625" style="30"/>
    <col min="6" max="6" width="9.140625" style="31"/>
    <col min="11" max="11" width="10.28515625" bestFit="1" customWidth="1"/>
    <col min="12" max="17" width="10.28515625" customWidth="1"/>
    <col min="20" max="20" width="10.28515625" bestFit="1" customWidth="1"/>
    <col min="27" max="27" width="10.28515625" bestFit="1" customWidth="1"/>
    <col min="30" max="30" width="20.5703125" bestFit="1" customWidth="1"/>
    <col min="31" max="31" width="11.5703125" bestFit="1" customWidth="1"/>
    <col min="32" max="32" width="10.7109375" bestFit="1" customWidth="1"/>
    <col min="33" max="34" width="9.7109375" bestFit="1" customWidth="1"/>
    <col min="37" max="37" width="14.5703125" bestFit="1" customWidth="1"/>
  </cols>
  <sheetData>
    <row r="1" spans="1:37" ht="18.75" x14ac:dyDescent="0.3">
      <c r="A1" s="28">
        <v>3</v>
      </c>
      <c r="B1" s="29" t="s">
        <v>32</v>
      </c>
      <c r="H1" s="13" t="s">
        <v>1</v>
      </c>
      <c r="I1" s="27"/>
      <c r="J1" s="27"/>
      <c r="K1" s="27"/>
      <c r="L1" s="27"/>
      <c r="M1" s="27"/>
      <c r="N1" s="27"/>
      <c r="O1" s="27"/>
      <c r="P1" s="27"/>
      <c r="Q1" s="27"/>
      <c r="R1" s="27"/>
      <c r="S1" s="27"/>
      <c r="T1" s="27"/>
      <c r="U1" s="27"/>
      <c r="V1" s="27"/>
      <c r="W1" s="27"/>
      <c r="X1" s="27"/>
      <c r="Y1" s="27"/>
      <c r="Z1" s="27"/>
      <c r="AA1" s="27"/>
      <c r="AB1" s="27"/>
      <c r="AC1" s="27"/>
      <c r="AD1" s="27"/>
      <c r="AE1" s="27"/>
      <c r="AF1" s="27"/>
      <c r="AG1" s="27"/>
      <c r="AH1" s="27"/>
    </row>
    <row r="2" spans="1:37" x14ac:dyDescent="0.25">
      <c r="H2" s="33" t="s">
        <v>51</v>
      </c>
      <c r="I2" s="34"/>
      <c r="J2" s="34"/>
      <c r="K2" s="34"/>
      <c r="L2" s="34"/>
      <c r="N2" s="32" t="s">
        <v>68</v>
      </c>
      <c r="O2" s="11"/>
      <c r="P2" s="11"/>
      <c r="R2" s="20" t="s">
        <v>65</v>
      </c>
      <c r="S2" s="21"/>
      <c r="T2" s="21"/>
      <c r="V2" s="35" t="s">
        <v>80</v>
      </c>
      <c r="W2" s="36"/>
      <c r="X2" s="36"/>
      <c r="Y2" s="36"/>
      <c r="AA2" s="25" t="s">
        <v>35</v>
      </c>
      <c r="AB2" s="26"/>
      <c r="AD2" s="23" t="s">
        <v>67</v>
      </c>
      <c r="AE2" s="24"/>
      <c r="AG2" s="22" t="s">
        <v>66</v>
      </c>
      <c r="AH2" s="22"/>
      <c r="AJ2" s="33" t="s">
        <v>77</v>
      </c>
      <c r="AK2" s="33"/>
    </row>
    <row r="3" spans="1:37" x14ac:dyDescent="0.25">
      <c r="H3" s="2" t="s">
        <v>64</v>
      </c>
      <c r="I3" s="2" t="s">
        <v>15</v>
      </c>
      <c r="J3" s="2" t="s">
        <v>16</v>
      </c>
      <c r="K3" s="2" t="s">
        <v>18</v>
      </c>
      <c r="L3" s="2" t="s">
        <v>19</v>
      </c>
      <c r="M3" s="2"/>
      <c r="N3" s="2" t="s">
        <v>15</v>
      </c>
      <c r="O3" s="2" t="s">
        <v>16</v>
      </c>
      <c r="P3" s="2" t="s">
        <v>19</v>
      </c>
      <c r="Q3" s="2"/>
      <c r="R3" s="2" t="s">
        <v>15</v>
      </c>
      <c r="S3" s="2" t="s">
        <v>16</v>
      </c>
      <c r="T3" s="2" t="s">
        <v>19</v>
      </c>
      <c r="U3" s="2"/>
      <c r="V3" s="2" t="s">
        <v>54</v>
      </c>
      <c r="W3" s="2" t="s">
        <v>55</v>
      </c>
      <c r="X3" s="2" t="s">
        <v>15</v>
      </c>
      <c r="Y3" s="2" t="s">
        <v>16</v>
      </c>
      <c r="Z3" s="2"/>
      <c r="AA3" s="2" t="s">
        <v>79</v>
      </c>
      <c r="AB3" s="2" t="s">
        <v>17</v>
      </c>
      <c r="AC3" s="2"/>
      <c r="AD3" s="2" t="s">
        <v>33</v>
      </c>
      <c r="AE3" s="9">
        <f>DATE(1900,AE5,1)</f>
        <v>45108</v>
      </c>
      <c r="AG3" s="2" t="s">
        <v>18</v>
      </c>
      <c r="AH3" s="2" t="s">
        <v>0</v>
      </c>
      <c r="AJ3" s="2" t="s">
        <v>22</v>
      </c>
      <c r="AK3" s="2" t="s">
        <v>78</v>
      </c>
    </row>
    <row r="4" spans="1:37" x14ac:dyDescent="0.25">
      <c r="H4">
        <v>1</v>
      </c>
      <c r="I4">
        <v>1</v>
      </c>
      <c r="J4">
        <v>6</v>
      </c>
      <c r="K4" s="10">
        <f>$AE$3-WEEKDAY($AE$3,$AE$7)+H4</f>
        <v>45102</v>
      </c>
      <c r="L4" s="10" t="str">
        <f>IF(MONTH($AE$3)=MONTH(K4),K4,"")</f>
        <v/>
      </c>
      <c r="M4" s="10"/>
      <c r="N4" s="10">
        <f>IF(MONTH($AE$3)&lt;&gt;MONTH(K4),I4,NA())</f>
        <v>1</v>
      </c>
      <c r="O4">
        <v>6</v>
      </c>
      <c r="P4" s="10">
        <f>IF(MONTH($AE$3)&lt;&gt;MONTH(K4),K4,"")</f>
        <v>45102</v>
      </c>
      <c r="Q4" s="10"/>
      <c r="R4" t="e">
        <f t="shared" ref="R4:R45" si="0">IF(COUNTIFS($AG$4:$AG$95,$K4,$AH$4:$AH$95,"Yes")&gt;0,I4,NA())</f>
        <v>#N/A</v>
      </c>
      <c r="S4">
        <v>6</v>
      </c>
      <c r="T4" s="10" t="e">
        <f>IF(R4&gt;=1,K4,"")</f>
        <v>#N/A</v>
      </c>
      <c r="V4">
        <f>WEEKNUM(K4)</f>
        <v>26</v>
      </c>
      <c r="W4">
        <f t="shared" ref="W4:W45" si="1">COUNTIFS($V$4:$V$45,V4,$R$4:$R$45,"&gt;0")</f>
        <v>4</v>
      </c>
      <c r="X4" t="e">
        <f>IF(W4&gt;=$AE$8,I4,NA())</f>
        <v>#N/A</v>
      </c>
      <c r="Y4">
        <v>6</v>
      </c>
      <c r="AA4" t="str">
        <f>LEFT(TEXT(K4,"DDD"),1)</f>
        <v>S</v>
      </c>
      <c r="AB4">
        <v>0</v>
      </c>
      <c r="AD4" s="2" t="s">
        <v>34</v>
      </c>
      <c r="AE4" t="str">
        <f>TEXT(AE3,"mmmm yyyy")</f>
        <v>July 2023</v>
      </c>
      <c r="AG4" s="9">
        <v>45078</v>
      </c>
      <c r="AH4" t="s">
        <v>21</v>
      </c>
      <c r="AJ4" t="s">
        <v>75</v>
      </c>
      <c r="AK4">
        <v>1</v>
      </c>
    </row>
    <row r="5" spans="1:37" x14ac:dyDescent="0.25">
      <c r="H5">
        <v>2</v>
      </c>
      <c r="I5">
        <v>2</v>
      </c>
      <c r="J5">
        <v>6</v>
      </c>
      <c r="K5" s="10">
        <f t="shared" ref="K5:K45" si="2">$AE$3-WEEKDAY($AE$3,$AE$7)+H5</f>
        <v>45103</v>
      </c>
      <c r="L5" s="10" t="str">
        <f t="shared" ref="L5:L45" si="3">IF(MONTH($AE$3)=MONTH(K5),K5,"")</f>
        <v/>
      </c>
      <c r="M5" s="10"/>
      <c r="N5" s="10">
        <f t="shared" ref="N5:N45" si="4">IF(MONTH($AE$3)&lt;&gt;MONTH(K5),I5,NA())</f>
        <v>2</v>
      </c>
      <c r="O5">
        <v>6</v>
      </c>
      <c r="P5" s="10">
        <f t="shared" ref="P5:P45" si="5">IF(MONTH($AE$3)&lt;&gt;MONTH(K5),K5,"")</f>
        <v>45103</v>
      </c>
      <c r="Q5" s="10"/>
      <c r="R5" t="e">
        <f t="shared" si="0"/>
        <v>#N/A</v>
      </c>
      <c r="S5">
        <v>6</v>
      </c>
      <c r="T5" s="10" t="e">
        <f t="shared" ref="T5:T45" si="6">IF(R5&gt;=1,K5,"")</f>
        <v>#N/A</v>
      </c>
      <c r="V5">
        <f t="shared" ref="V5:V10" si="7">WEEKNUM(K5)</f>
        <v>26</v>
      </c>
      <c r="W5">
        <f t="shared" si="1"/>
        <v>4</v>
      </c>
      <c r="X5" t="e">
        <f t="shared" ref="X5:X10" si="8">IF(W5&gt;=$AE$8,I5,NA())</f>
        <v>#N/A</v>
      </c>
      <c r="Y5">
        <v>6</v>
      </c>
      <c r="AA5" t="str">
        <f t="shared" ref="AA5:AA10" si="9">LEFT(TEXT(K5,"DDD"),1)</f>
        <v>M</v>
      </c>
      <c r="AB5">
        <v>0</v>
      </c>
      <c r="AD5" s="19" t="s">
        <v>52</v>
      </c>
      <c r="AE5">
        <v>1483</v>
      </c>
      <c r="AG5" s="9">
        <v>45079</v>
      </c>
      <c r="AH5" t="s">
        <v>20</v>
      </c>
      <c r="AJ5" t="s">
        <v>69</v>
      </c>
      <c r="AK5">
        <v>11</v>
      </c>
    </row>
    <row r="6" spans="1:37" x14ac:dyDescent="0.25">
      <c r="H6">
        <v>3</v>
      </c>
      <c r="I6">
        <v>3</v>
      </c>
      <c r="J6">
        <v>6</v>
      </c>
      <c r="K6" s="10">
        <f t="shared" si="2"/>
        <v>45104</v>
      </c>
      <c r="L6" s="10" t="str">
        <f t="shared" si="3"/>
        <v/>
      </c>
      <c r="M6" s="10"/>
      <c r="N6" s="10">
        <f t="shared" si="4"/>
        <v>3</v>
      </c>
      <c r="O6">
        <v>6</v>
      </c>
      <c r="P6" s="10">
        <f t="shared" si="5"/>
        <v>45104</v>
      </c>
      <c r="Q6" s="10"/>
      <c r="R6">
        <f t="shared" si="0"/>
        <v>3</v>
      </c>
      <c r="S6">
        <v>6</v>
      </c>
      <c r="T6" s="10">
        <f t="shared" si="6"/>
        <v>45104</v>
      </c>
      <c r="V6">
        <f t="shared" si="7"/>
        <v>26</v>
      </c>
      <c r="W6">
        <f t="shared" si="1"/>
        <v>4</v>
      </c>
      <c r="X6" t="e">
        <f t="shared" si="8"/>
        <v>#N/A</v>
      </c>
      <c r="Y6">
        <v>6</v>
      </c>
      <c r="AA6" t="str">
        <f t="shared" si="9"/>
        <v>T</v>
      </c>
      <c r="AB6">
        <v>0</v>
      </c>
      <c r="AD6" s="19" t="s">
        <v>33</v>
      </c>
      <c r="AE6" t="s">
        <v>75</v>
      </c>
      <c r="AG6" s="9">
        <v>45080</v>
      </c>
      <c r="AH6" t="s">
        <v>21</v>
      </c>
      <c r="AJ6" t="s">
        <v>70</v>
      </c>
      <c r="AK6">
        <v>12</v>
      </c>
    </row>
    <row r="7" spans="1:37" x14ac:dyDescent="0.25">
      <c r="H7">
        <v>4</v>
      </c>
      <c r="I7">
        <v>4</v>
      </c>
      <c r="J7">
        <v>6</v>
      </c>
      <c r="K7" s="10">
        <f t="shared" si="2"/>
        <v>45105</v>
      </c>
      <c r="L7" s="10" t="str">
        <f t="shared" si="3"/>
        <v/>
      </c>
      <c r="M7" s="10"/>
      <c r="N7" s="10">
        <f t="shared" si="4"/>
        <v>4</v>
      </c>
      <c r="O7">
        <v>6</v>
      </c>
      <c r="P7" s="10">
        <f t="shared" si="5"/>
        <v>45105</v>
      </c>
      <c r="Q7" s="10"/>
      <c r="R7">
        <f t="shared" si="0"/>
        <v>4</v>
      </c>
      <c r="S7">
        <v>6</v>
      </c>
      <c r="T7" s="10">
        <f t="shared" si="6"/>
        <v>45105</v>
      </c>
      <c r="V7">
        <f t="shared" si="7"/>
        <v>26</v>
      </c>
      <c r="W7">
        <f t="shared" si="1"/>
        <v>4</v>
      </c>
      <c r="X7" t="e">
        <f t="shared" si="8"/>
        <v>#N/A</v>
      </c>
      <c r="Y7">
        <v>6</v>
      </c>
      <c r="AA7" t="str">
        <f t="shared" si="9"/>
        <v>W</v>
      </c>
      <c r="AB7">
        <v>0</v>
      </c>
      <c r="AD7" s="19" t="s">
        <v>76</v>
      </c>
      <c r="AE7">
        <f>VLOOKUP(AE6,$AJ$4:$AK$10,2,FALSE)</f>
        <v>1</v>
      </c>
      <c r="AG7" s="9">
        <v>45081</v>
      </c>
      <c r="AH7" t="s">
        <v>20</v>
      </c>
      <c r="AJ7" t="s">
        <v>71</v>
      </c>
      <c r="AK7">
        <v>13</v>
      </c>
    </row>
    <row r="8" spans="1:37" x14ac:dyDescent="0.25">
      <c r="H8">
        <v>5</v>
      </c>
      <c r="I8">
        <v>5</v>
      </c>
      <c r="J8">
        <v>6</v>
      </c>
      <c r="K8" s="10">
        <f t="shared" si="2"/>
        <v>45106</v>
      </c>
      <c r="L8" s="10" t="str">
        <f t="shared" si="3"/>
        <v/>
      </c>
      <c r="M8" s="10"/>
      <c r="N8" s="10">
        <f t="shared" si="4"/>
        <v>5</v>
      </c>
      <c r="O8">
        <v>6</v>
      </c>
      <c r="P8" s="10">
        <f t="shared" si="5"/>
        <v>45106</v>
      </c>
      <c r="Q8" s="10"/>
      <c r="R8">
        <f t="shared" si="0"/>
        <v>5</v>
      </c>
      <c r="S8">
        <v>6</v>
      </c>
      <c r="T8" s="10">
        <f t="shared" si="6"/>
        <v>45106</v>
      </c>
      <c r="V8">
        <f t="shared" si="7"/>
        <v>26</v>
      </c>
      <c r="W8">
        <f t="shared" si="1"/>
        <v>4</v>
      </c>
      <c r="X8" t="e">
        <f t="shared" si="8"/>
        <v>#N/A</v>
      </c>
      <c r="Y8">
        <v>6</v>
      </c>
      <c r="AA8" t="str">
        <f t="shared" si="9"/>
        <v>T</v>
      </c>
      <c r="AB8">
        <v>0</v>
      </c>
      <c r="AD8" s="19" t="s">
        <v>81</v>
      </c>
      <c r="AE8">
        <v>5</v>
      </c>
      <c r="AG8" s="9">
        <v>45082</v>
      </c>
      <c r="AH8" t="s">
        <v>21</v>
      </c>
      <c r="AJ8" t="s">
        <v>72</v>
      </c>
      <c r="AK8">
        <v>14</v>
      </c>
    </row>
    <row r="9" spans="1:37" x14ac:dyDescent="0.25">
      <c r="H9">
        <v>6</v>
      </c>
      <c r="I9">
        <v>6</v>
      </c>
      <c r="J9">
        <v>6</v>
      </c>
      <c r="K9" s="10">
        <f t="shared" si="2"/>
        <v>45107</v>
      </c>
      <c r="L9" s="10" t="str">
        <f t="shared" si="3"/>
        <v/>
      </c>
      <c r="M9" s="10"/>
      <c r="N9" s="10">
        <f t="shared" si="4"/>
        <v>6</v>
      </c>
      <c r="O9">
        <v>6</v>
      </c>
      <c r="P9" s="10">
        <f t="shared" si="5"/>
        <v>45107</v>
      </c>
      <c r="Q9" s="10"/>
      <c r="R9" t="e">
        <f t="shared" si="0"/>
        <v>#N/A</v>
      </c>
      <c r="S9">
        <v>6</v>
      </c>
      <c r="T9" s="10" t="e">
        <f t="shared" si="6"/>
        <v>#N/A</v>
      </c>
      <c r="V9">
        <f t="shared" si="7"/>
        <v>26</v>
      </c>
      <c r="W9">
        <f t="shared" si="1"/>
        <v>4</v>
      </c>
      <c r="X9" t="e">
        <f t="shared" si="8"/>
        <v>#N/A</v>
      </c>
      <c r="Y9">
        <v>6</v>
      </c>
      <c r="AA9" t="str">
        <f t="shared" si="9"/>
        <v>F</v>
      </c>
      <c r="AB9">
        <v>0</v>
      </c>
      <c r="AD9" s="1"/>
      <c r="AG9" s="9">
        <v>45083</v>
      </c>
      <c r="AH9" t="s">
        <v>20</v>
      </c>
      <c r="AJ9" t="s">
        <v>73</v>
      </c>
      <c r="AK9">
        <v>15</v>
      </c>
    </row>
    <row r="10" spans="1:37" x14ac:dyDescent="0.25">
      <c r="H10">
        <v>7</v>
      </c>
      <c r="I10">
        <v>7</v>
      </c>
      <c r="J10">
        <v>6</v>
      </c>
      <c r="K10" s="10">
        <f t="shared" si="2"/>
        <v>45108</v>
      </c>
      <c r="L10" s="10">
        <f t="shared" si="3"/>
        <v>45108</v>
      </c>
      <c r="M10" s="10"/>
      <c r="N10" s="10" t="e">
        <f t="shared" si="4"/>
        <v>#N/A</v>
      </c>
      <c r="O10">
        <v>6</v>
      </c>
      <c r="P10" s="10" t="str">
        <f t="shared" si="5"/>
        <v/>
      </c>
      <c r="Q10" s="10"/>
      <c r="R10">
        <f t="shared" si="0"/>
        <v>7</v>
      </c>
      <c r="S10">
        <v>6</v>
      </c>
      <c r="T10" s="10">
        <f t="shared" si="6"/>
        <v>45108</v>
      </c>
      <c r="V10">
        <f t="shared" si="7"/>
        <v>26</v>
      </c>
      <c r="W10">
        <f t="shared" si="1"/>
        <v>4</v>
      </c>
      <c r="X10" t="e">
        <f t="shared" si="8"/>
        <v>#N/A</v>
      </c>
      <c r="Y10">
        <v>6</v>
      </c>
      <c r="AA10" t="str">
        <f t="shared" si="9"/>
        <v>S</v>
      </c>
      <c r="AB10">
        <v>0</v>
      </c>
      <c r="AD10" s="1"/>
      <c r="AG10" s="9">
        <v>45084</v>
      </c>
      <c r="AH10" t="s">
        <v>21</v>
      </c>
      <c r="AJ10" t="s">
        <v>74</v>
      </c>
      <c r="AK10">
        <v>16</v>
      </c>
    </row>
    <row r="11" spans="1:37" x14ac:dyDescent="0.25">
      <c r="H11">
        <v>8</v>
      </c>
      <c r="I11">
        <f>I4</f>
        <v>1</v>
      </c>
      <c r="J11">
        <f t="shared" ref="J11:J45" si="10">J4-1</f>
        <v>5</v>
      </c>
      <c r="K11" s="10">
        <f t="shared" si="2"/>
        <v>45109</v>
      </c>
      <c r="L11" s="10">
        <f t="shared" si="3"/>
        <v>45109</v>
      </c>
      <c r="M11" s="10"/>
      <c r="N11" s="10" t="e">
        <f t="shared" si="4"/>
        <v>#N/A</v>
      </c>
      <c r="O11">
        <f>O4-1</f>
        <v>5</v>
      </c>
      <c r="P11" s="10" t="str">
        <f t="shared" si="5"/>
        <v/>
      </c>
      <c r="Q11" s="10"/>
      <c r="R11">
        <f t="shared" si="0"/>
        <v>1</v>
      </c>
      <c r="S11">
        <f t="shared" ref="S11:S45" si="11">S4-1</f>
        <v>5</v>
      </c>
      <c r="T11" s="10">
        <f t="shared" si="6"/>
        <v>45109</v>
      </c>
      <c r="V11">
        <f t="shared" ref="V11:V45" si="12">WEEKNUM(K11)</f>
        <v>27</v>
      </c>
      <c r="W11">
        <f t="shared" si="1"/>
        <v>6</v>
      </c>
      <c r="AD11" s="1"/>
      <c r="AG11" s="9">
        <v>45085</v>
      </c>
      <c r="AH11" t="s">
        <v>21</v>
      </c>
    </row>
    <row r="12" spans="1:37" x14ac:dyDescent="0.25">
      <c r="H12">
        <v>9</v>
      </c>
      <c r="I12">
        <f t="shared" ref="I12:I45" si="13">I5</f>
        <v>2</v>
      </c>
      <c r="J12">
        <f t="shared" si="10"/>
        <v>5</v>
      </c>
      <c r="K12" s="10">
        <f t="shared" si="2"/>
        <v>45110</v>
      </c>
      <c r="L12" s="10">
        <f t="shared" si="3"/>
        <v>45110</v>
      </c>
      <c r="M12" s="10"/>
      <c r="N12" s="10" t="e">
        <f t="shared" si="4"/>
        <v>#N/A</v>
      </c>
      <c r="O12">
        <f t="shared" ref="O12:O45" si="14">O5-1</f>
        <v>5</v>
      </c>
      <c r="P12" s="10" t="str">
        <f t="shared" si="5"/>
        <v/>
      </c>
      <c r="Q12" s="10"/>
      <c r="R12">
        <f t="shared" si="0"/>
        <v>2</v>
      </c>
      <c r="S12">
        <f t="shared" si="11"/>
        <v>5</v>
      </c>
      <c r="T12" s="10">
        <f t="shared" si="6"/>
        <v>45110</v>
      </c>
      <c r="V12">
        <f t="shared" si="12"/>
        <v>27</v>
      </c>
      <c r="W12">
        <f t="shared" si="1"/>
        <v>6</v>
      </c>
      <c r="X12">
        <f t="shared" ref="X12:X18" si="15">IF(W11&gt;=$AE$8,I11,NA())</f>
        <v>1</v>
      </c>
      <c r="Y12">
        <v>5</v>
      </c>
      <c r="AD12" s="1"/>
      <c r="AG12" s="9">
        <v>45086</v>
      </c>
      <c r="AH12" t="s">
        <v>20</v>
      </c>
    </row>
    <row r="13" spans="1:37" x14ac:dyDescent="0.25">
      <c r="H13">
        <v>10</v>
      </c>
      <c r="I13">
        <f t="shared" si="13"/>
        <v>3</v>
      </c>
      <c r="J13">
        <f t="shared" si="10"/>
        <v>5</v>
      </c>
      <c r="K13" s="10">
        <f t="shared" si="2"/>
        <v>45111</v>
      </c>
      <c r="L13" s="10">
        <f t="shared" si="3"/>
        <v>45111</v>
      </c>
      <c r="M13" s="10"/>
      <c r="N13" s="10" t="e">
        <f t="shared" si="4"/>
        <v>#N/A</v>
      </c>
      <c r="O13">
        <f t="shared" si="14"/>
        <v>5</v>
      </c>
      <c r="P13" s="10" t="str">
        <f t="shared" si="5"/>
        <v/>
      </c>
      <c r="Q13" s="10"/>
      <c r="R13" t="e">
        <f t="shared" si="0"/>
        <v>#N/A</v>
      </c>
      <c r="S13">
        <f t="shared" si="11"/>
        <v>5</v>
      </c>
      <c r="T13" s="10" t="e">
        <f t="shared" si="6"/>
        <v>#N/A</v>
      </c>
      <c r="V13">
        <f t="shared" si="12"/>
        <v>27</v>
      </c>
      <c r="W13">
        <f t="shared" si="1"/>
        <v>6</v>
      </c>
      <c r="X13">
        <f t="shared" si="15"/>
        <v>2</v>
      </c>
      <c r="Y13">
        <v>5</v>
      </c>
      <c r="AD13" s="1"/>
      <c r="AG13" s="9">
        <v>45087</v>
      </c>
      <c r="AH13" t="s">
        <v>20</v>
      </c>
    </row>
    <row r="14" spans="1:37" x14ac:dyDescent="0.25">
      <c r="H14">
        <v>11</v>
      </c>
      <c r="I14">
        <f t="shared" si="13"/>
        <v>4</v>
      </c>
      <c r="J14">
        <f t="shared" si="10"/>
        <v>5</v>
      </c>
      <c r="K14" s="10">
        <f t="shared" si="2"/>
        <v>45112</v>
      </c>
      <c r="L14" s="10">
        <f t="shared" si="3"/>
        <v>45112</v>
      </c>
      <c r="M14" s="10"/>
      <c r="N14" s="10" t="e">
        <f t="shared" si="4"/>
        <v>#N/A</v>
      </c>
      <c r="O14">
        <f t="shared" si="14"/>
        <v>5</v>
      </c>
      <c r="P14" s="10" t="str">
        <f t="shared" si="5"/>
        <v/>
      </c>
      <c r="Q14" s="10"/>
      <c r="R14">
        <f t="shared" si="0"/>
        <v>4</v>
      </c>
      <c r="S14">
        <f t="shared" si="11"/>
        <v>5</v>
      </c>
      <c r="T14" s="10">
        <f t="shared" si="6"/>
        <v>45112</v>
      </c>
      <c r="V14">
        <f t="shared" si="12"/>
        <v>27</v>
      </c>
      <c r="W14">
        <f t="shared" si="1"/>
        <v>6</v>
      </c>
      <c r="X14">
        <f t="shared" si="15"/>
        <v>3</v>
      </c>
      <c r="Y14">
        <v>5</v>
      </c>
      <c r="AD14" s="1"/>
      <c r="AG14" s="9">
        <v>45088</v>
      </c>
      <c r="AH14" t="s">
        <v>20</v>
      </c>
    </row>
    <row r="15" spans="1:37" x14ac:dyDescent="0.25">
      <c r="H15">
        <v>12</v>
      </c>
      <c r="I15">
        <f t="shared" si="13"/>
        <v>5</v>
      </c>
      <c r="J15">
        <f t="shared" si="10"/>
        <v>5</v>
      </c>
      <c r="K15" s="10">
        <f t="shared" si="2"/>
        <v>45113</v>
      </c>
      <c r="L15" s="10">
        <f t="shared" si="3"/>
        <v>45113</v>
      </c>
      <c r="M15" s="10"/>
      <c r="N15" s="10" t="e">
        <f t="shared" si="4"/>
        <v>#N/A</v>
      </c>
      <c r="O15">
        <f t="shared" si="14"/>
        <v>5</v>
      </c>
      <c r="P15" s="10" t="str">
        <f t="shared" si="5"/>
        <v/>
      </c>
      <c r="Q15" s="10"/>
      <c r="R15">
        <f t="shared" si="0"/>
        <v>5</v>
      </c>
      <c r="S15">
        <f t="shared" si="11"/>
        <v>5</v>
      </c>
      <c r="T15" s="10">
        <f t="shared" si="6"/>
        <v>45113</v>
      </c>
      <c r="V15">
        <f t="shared" si="12"/>
        <v>27</v>
      </c>
      <c r="W15">
        <f t="shared" si="1"/>
        <v>6</v>
      </c>
      <c r="X15">
        <f t="shared" si="15"/>
        <v>4</v>
      </c>
      <c r="Y15">
        <v>5</v>
      </c>
      <c r="AD15" s="1"/>
      <c r="AG15" s="9">
        <v>45089</v>
      </c>
      <c r="AH15" t="s">
        <v>20</v>
      </c>
    </row>
    <row r="16" spans="1:37" x14ac:dyDescent="0.25">
      <c r="H16">
        <v>13</v>
      </c>
      <c r="I16">
        <f t="shared" si="13"/>
        <v>6</v>
      </c>
      <c r="J16">
        <f t="shared" si="10"/>
        <v>5</v>
      </c>
      <c r="K16" s="10">
        <f t="shared" si="2"/>
        <v>45114</v>
      </c>
      <c r="L16" s="10">
        <f t="shared" si="3"/>
        <v>45114</v>
      </c>
      <c r="M16" s="10"/>
      <c r="N16" s="10" t="e">
        <f t="shared" si="4"/>
        <v>#N/A</v>
      </c>
      <c r="O16">
        <f t="shared" si="14"/>
        <v>5</v>
      </c>
      <c r="P16" s="10" t="str">
        <f t="shared" si="5"/>
        <v/>
      </c>
      <c r="Q16" s="10"/>
      <c r="R16">
        <f t="shared" si="0"/>
        <v>6</v>
      </c>
      <c r="S16">
        <f t="shared" si="11"/>
        <v>5</v>
      </c>
      <c r="T16" s="10">
        <f t="shared" si="6"/>
        <v>45114</v>
      </c>
      <c r="V16">
        <f t="shared" si="12"/>
        <v>27</v>
      </c>
      <c r="W16">
        <f t="shared" si="1"/>
        <v>6</v>
      </c>
      <c r="X16">
        <f t="shared" si="15"/>
        <v>5</v>
      </c>
      <c r="Y16">
        <v>5</v>
      </c>
      <c r="AD16" s="1"/>
      <c r="AG16" s="9">
        <v>45090</v>
      </c>
      <c r="AH16" t="s">
        <v>21</v>
      </c>
    </row>
    <row r="17" spans="8:34" x14ac:dyDescent="0.25">
      <c r="H17">
        <v>14</v>
      </c>
      <c r="I17">
        <f t="shared" si="13"/>
        <v>7</v>
      </c>
      <c r="J17">
        <f t="shared" si="10"/>
        <v>5</v>
      </c>
      <c r="K17" s="10">
        <f t="shared" si="2"/>
        <v>45115</v>
      </c>
      <c r="L17" s="10">
        <f t="shared" si="3"/>
        <v>45115</v>
      </c>
      <c r="M17" s="10"/>
      <c r="N17" s="10" t="e">
        <f t="shared" si="4"/>
        <v>#N/A</v>
      </c>
      <c r="O17">
        <f t="shared" si="14"/>
        <v>5</v>
      </c>
      <c r="P17" s="10" t="str">
        <f t="shared" si="5"/>
        <v/>
      </c>
      <c r="Q17" s="10"/>
      <c r="R17">
        <f t="shared" si="0"/>
        <v>7</v>
      </c>
      <c r="S17">
        <f t="shared" si="11"/>
        <v>5</v>
      </c>
      <c r="T17" s="10">
        <f t="shared" si="6"/>
        <v>45115</v>
      </c>
      <c r="V17">
        <f t="shared" si="12"/>
        <v>27</v>
      </c>
      <c r="W17">
        <f t="shared" si="1"/>
        <v>6</v>
      </c>
      <c r="X17">
        <f t="shared" si="15"/>
        <v>6</v>
      </c>
      <c r="Y17">
        <v>5</v>
      </c>
      <c r="AD17" s="1"/>
      <c r="AG17" s="9">
        <v>45091</v>
      </c>
      <c r="AH17" t="s">
        <v>20</v>
      </c>
    </row>
    <row r="18" spans="8:34" x14ac:dyDescent="0.25">
      <c r="H18">
        <v>15</v>
      </c>
      <c r="I18">
        <f t="shared" si="13"/>
        <v>1</v>
      </c>
      <c r="J18">
        <f t="shared" si="10"/>
        <v>4</v>
      </c>
      <c r="K18" s="10">
        <f t="shared" si="2"/>
        <v>45116</v>
      </c>
      <c r="L18" s="10">
        <f t="shared" si="3"/>
        <v>45116</v>
      </c>
      <c r="M18" s="10"/>
      <c r="N18" s="10" t="e">
        <f t="shared" si="4"/>
        <v>#N/A</v>
      </c>
      <c r="O18">
        <f t="shared" si="14"/>
        <v>4</v>
      </c>
      <c r="P18" s="10" t="str">
        <f t="shared" si="5"/>
        <v/>
      </c>
      <c r="Q18" s="10"/>
      <c r="R18">
        <f t="shared" si="0"/>
        <v>1</v>
      </c>
      <c r="S18">
        <f t="shared" si="11"/>
        <v>4</v>
      </c>
      <c r="T18" s="10">
        <f t="shared" si="6"/>
        <v>45116</v>
      </c>
      <c r="V18">
        <f t="shared" si="12"/>
        <v>28</v>
      </c>
      <c r="W18">
        <f t="shared" si="1"/>
        <v>4</v>
      </c>
      <c r="X18">
        <f t="shared" si="15"/>
        <v>7</v>
      </c>
      <c r="Y18">
        <v>5</v>
      </c>
      <c r="AD18" s="1"/>
      <c r="AG18" s="9">
        <v>45092</v>
      </c>
      <c r="AH18" t="s">
        <v>21</v>
      </c>
    </row>
    <row r="19" spans="8:34" x14ac:dyDescent="0.25">
      <c r="H19">
        <v>16</v>
      </c>
      <c r="I19">
        <f t="shared" si="13"/>
        <v>2</v>
      </c>
      <c r="J19">
        <f t="shared" si="10"/>
        <v>4</v>
      </c>
      <c r="K19" s="10">
        <f t="shared" si="2"/>
        <v>45117</v>
      </c>
      <c r="L19" s="10">
        <f t="shared" si="3"/>
        <v>45117</v>
      </c>
      <c r="M19" s="10"/>
      <c r="N19" s="10" t="e">
        <f t="shared" si="4"/>
        <v>#N/A</v>
      </c>
      <c r="O19">
        <f t="shared" si="14"/>
        <v>4</v>
      </c>
      <c r="P19" s="10" t="str">
        <f t="shared" si="5"/>
        <v/>
      </c>
      <c r="Q19" s="10"/>
      <c r="R19">
        <f t="shared" si="0"/>
        <v>2</v>
      </c>
      <c r="S19">
        <f t="shared" si="11"/>
        <v>4</v>
      </c>
      <c r="T19" s="10">
        <f t="shared" si="6"/>
        <v>45117</v>
      </c>
      <c r="V19">
        <f t="shared" si="12"/>
        <v>28</v>
      </c>
      <c r="W19">
        <f t="shared" si="1"/>
        <v>4</v>
      </c>
      <c r="AD19" s="1"/>
      <c r="AG19" s="9">
        <v>45093</v>
      </c>
      <c r="AH19" t="s">
        <v>20</v>
      </c>
    </row>
    <row r="20" spans="8:34" x14ac:dyDescent="0.25">
      <c r="H20">
        <v>17</v>
      </c>
      <c r="I20">
        <f t="shared" si="13"/>
        <v>3</v>
      </c>
      <c r="J20">
        <f t="shared" si="10"/>
        <v>4</v>
      </c>
      <c r="K20" s="10">
        <f t="shared" si="2"/>
        <v>45118</v>
      </c>
      <c r="L20" s="10">
        <f t="shared" si="3"/>
        <v>45118</v>
      </c>
      <c r="M20" s="10"/>
      <c r="N20" s="10" t="e">
        <f t="shared" si="4"/>
        <v>#N/A</v>
      </c>
      <c r="O20">
        <f t="shared" si="14"/>
        <v>4</v>
      </c>
      <c r="P20" s="10" t="str">
        <f t="shared" si="5"/>
        <v/>
      </c>
      <c r="Q20" s="10"/>
      <c r="R20" t="e">
        <f t="shared" si="0"/>
        <v>#N/A</v>
      </c>
      <c r="S20">
        <f t="shared" si="11"/>
        <v>4</v>
      </c>
      <c r="T20" s="10" t="e">
        <f t="shared" si="6"/>
        <v>#N/A</v>
      </c>
      <c r="V20">
        <f t="shared" si="12"/>
        <v>28</v>
      </c>
      <c r="W20">
        <f t="shared" si="1"/>
        <v>4</v>
      </c>
      <c r="X20" t="e">
        <f t="shared" ref="X20:X26" si="16">IF(W18&gt;=$AE$8,I18,NA())</f>
        <v>#N/A</v>
      </c>
      <c r="Y20">
        <v>4</v>
      </c>
      <c r="AD20" s="1"/>
      <c r="AG20" s="9">
        <v>45094</v>
      </c>
      <c r="AH20" t="s">
        <v>20</v>
      </c>
    </row>
    <row r="21" spans="8:34" x14ac:dyDescent="0.25">
      <c r="H21">
        <v>18</v>
      </c>
      <c r="I21">
        <f t="shared" si="13"/>
        <v>4</v>
      </c>
      <c r="J21">
        <f t="shared" si="10"/>
        <v>4</v>
      </c>
      <c r="K21" s="10">
        <f t="shared" si="2"/>
        <v>45119</v>
      </c>
      <c r="L21" s="10">
        <f t="shared" si="3"/>
        <v>45119</v>
      </c>
      <c r="M21" s="10"/>
      <c r="N21" s="10" t="e">
        <f t="shared" si="4"/>
        <v>#N/A</v>
      </c>
      <c r="O21">
        <f t="shared" si="14"/>
        <v>4</v>
      </c>
      <c r="P21" s="10" t="str">
        <f t="shared" si="5"/>
        <v/>
      </c>
      <c r="Q21" s="10"/>
      <c r="R21" t="e">
        <f t="shared" si="0"/>
        <v>#N/A</v>
      </c>
      <c r="S21">
        <f t="shared" si="11"/>
        <v>4</v>
      </c>
      <c r="T21" s="10" t="e">
        <f t="shared" si="6"/>
        <v>#N/A</v>
      </c>
      <c r="V21">
        <f t="shared" si="12"/>
        <v>28</v>
      </c>
      <c r="W21">
        <f t="shared" si="1"/>
        <v>4</v>
      </c>
      <c r="X21" t="e">
        <f t="shared" si="16"/>
        <v>#N/A</v>
      </c>
      <c r="Y21">
        <v>4</v>
      </c>
      <c r="AD21" s="1"/>
      <c r="AG21" s="9">
        <v>45095</v>
      </c>
      <c r="AH21" t="s">
        <v>20</v>
      </c>
    </row>
    <row r="22" spans="8:34" x14ac:dyDescent="0.25">
      <c r="H22">
        <v>19</v>
      </c>
      <c r="I22">
        <f t="shared" si="13"/>
        <v>5</v>
      </c>
      <c r="J22">
        <f t="shared" si="10"/>
        <v>4</v>
      </c>
      <c r="K22" s="10">
        <f t="shared" si="2"/>
        <v>45120</v>
      </c>
      <c r="L22" s="10">
        <f t="shared" si="3"/>
        <v>45120</v>
      </c>
      <c r="M22" s="10"/>
      <c r="N22" s="10" t="e">
        <f t="shared" si="4"/>
        <v>#N/A</v>
      </c>
      <c r="O22">
        <f t="shared" si="14"/>
        <v>4</v>
      </c>
      <c r="P22" s="10" t="str">
        <f t="shared" si="5"/>
        <v/>
      </c>
      <c r="Q22" s="10"/>
      <c r="R22" t="e">
        <f t="shared" si="0"/>
        <v>#N/A</v>
      </c>
      <c r="S22">
        <f t="shared" si="11"/>
        <v>4</v>
      </c>
      <c r="T22" s="10" t="e">
        <f t="shared" si="6"/>
        <v>#N/A</v>
      </c>
      <c r="V22">
        <f t="shared" si="12"/>
        <v>28</v>
      </c>
      <c r="W22">
        <f t="shared" si="1"/>
        <v>4</v>
      </c>
      <c r="X22" t="e">
        <f t="shared" si="16"/>
        <v>#N/A</v>
      </c>
      <c r="Y22">
        <v>4</v>
      </c>
      <c r="AD22" s="1"/>
      <c r="AG22" s="9">
        <v>45096</v>
      </c>
      <c r="AH22" t="s">
        <v>20</v>
      </c>
    </row>
    <row r="23" spans="8:34" x14ac:dyDescent="0.25">
      <c r="H23">
        <v>20</v>
      </c>
      <c r="I23">
        <f t="shared" si="13"/>
        <v>6</v>
      </c>
      <c r="J23">
        <f t="shared" si="10"/>
        <v>4</v>
      </c>
      <c r="K23" s="10">
        <f t="shared" si="2"/>
        <v>45121</v>
      </c>
      <c r="L23" s="10">
        <f t="shared" si="3"/>
        <v>45121</v>
      </c>
      <c r="M23" s="10"/>
      <c r="N23" s="10" t="e">
        <f t="shared" si="4"/>
        <v>#N/A</v>
      </c>
      <c r="O23">
        <f t="shared" si="14"/>
        <v>4</v>
      </c>
      <c r="P23" s="10" t="str">
        <f t="shared" si="5"/>
        <v/>
      </c>
      <c r="Q23" s="10"/>
      <c r="R23">
        <f t="shared" si="0"/>
        <v>6</v>
      </c>
      <c r="S23">
        <f t="shared" si="11"/>
        <v>4</v>
      </c>
      <c r="T23" s="10">
        <f t="shared" si="6"/>
        <v>45121</v>
      </c>
      <c r="V23">
        <f t="shared" si="12"/>
        <v>28</v>
      </c>
      <c r="W23">
        <f t="shared" si="1"/>
        <v>4</v>
      </c>
      <c r="X23" t="e">
        <f t="shared" si="16"/>
        <v>#N/A</v>
      </c>
      <c r="Y23">
        <v>4</v>
      </c>
      <c r="AD23" s="1"/>
      <c r="AG23" s="9">
        <v>45097</v>
      </c>
      <c r="AH23" t="s">
        <v>20</v>
      </c>
    </row>
    <row r="24" spans="8:34" x14ac:dyDescent="0.25">
      <c r="H24">
        <v>21</v>
      </c>
      <c r="I24">
        <f t="shared" si="13"/>
        <v>7</v>
      </c>
      <c r="J24">
        <f t="shared" si="10"/>
        <v>4</v>
      </c>
      <c r="K24" s="10">
        <f t="shared" si="2"/>
        <v>45122</v>
      </c>
      <c r="L24" s="10">
        <f t="shared" si="3"/>
        <v>45122</v>
      </c>
      <c r="M24" s="10"/>
      <c r="N24" s="10" t="e">
        <f t="shared" si="4"/>
        <v>#N/A</v>
      </c>
      <c r="O24">
        <f t="shared" si="14"/>
        <v>4</v>
      </c>
      <c r="P24" s="10" t="str">
        <f t="shared" si="5"/>
        <v/>
      </c>
      <c r="Q24" s="10"/>
      <c r="R24">
        <f t="shared" si="0"/>
        <v>7</v>
      </c>
      <c r="S24">
        <f t="shared" si="11"/>
        <v>4</v>
      </c>
      <c r="T24" s="10">
        <f t="shared" si="6"/>
        <v>45122</v>
      </c>
      <c r="V24">
        <f t="shared" si="12"/>
        <v>28</v>
      </c>
      <c r="W24">
        <f t="shared" si="1"/>
        <v>4</v>
      </c>
      <c r="X24" t="e">
        <f t="shared" si="16"/>
        <v>#N/A</v>
      </c>
      <c r="Y24">
        <v>4</v>
      </c>
      <c r="AD24" s="1"/>
      <c r="AG24" s="9">
        <v>45098</v>
      </c>
      <c r="AH24" t="s">
        <v>21</v>
      </c>
    </row>
    <row r="25" spans="8:34" x14ac:dyDescent="0.25">
      <c r="H25">
        <v>22</v>
      </c>
      <c r="I25">
        <f t="shared" si="13"/>
        <v>1</v>
      </c>
      <c r="J25">
        <f t="shared" si="10"/>
        <v>3</v>
      </c>
      <c r="K25" s="10">
        <f t="shared" si="2"/>
        <v>45123</v>
      </c>
      <c r="L25" s="10">
        <f t="shared" si="3"/>
        <v>45123</v>
      </c>
      <c r="M25" s="10"/>
      <c r="N25" s="10" t="e">
        <f t="shared" si="4"/>
        <v>#N/A</v>
      </c>
      <c r="O25">
        <f t="shared" si="14"/>
        <v>3</v>
      </c>
      <c r="P25" s="10" t="str">
        <f t="shared" si="5"/>
        <v/>
      </c>
      <c r="Q25" s="10"/>
      <c r="R25">
        <f t="shared" si="0"/>
        <v>1</v>
      </c>
      <c r="S25">
        <f t="shared" si="11"/>
        <v>3</v>
      </c>
      <c r="T25" s="10">
        <f t="shared" si="6"/>
        <v>45123</v>
      </c>
      <c r="V25">
        <f t="shared" si="12"/>
        <v>29</v>
      </c>
      <c r="W25">
        <f t="shared" si="1"/>
        <v>6</v>
      </c>
      <c r="X25" t="e">
        <f t="shared" si="16"/>
        <v>#N/A</v>
      </c>
      <c r="Y25">
        <v>4</v>
      </c>
      <c r="AD25" s="1"/>
      <c r="AG25" s="9">
        <v>45099</v>
      </c>
      <c r="AH25" t="s">
        <v>20</v>
      </c>
    </row>
    <row r="26" spans="8:34" x14ac:dyDescent="0.25">
      <c r="H26">
        <v>23</v>
      </c>
      <c r="I26">
        <f t="shared" si="13"/>
        <v>2</v>
      </c>
      <c r="J26">
        <f t="shared" si="10"/>
        <v>3</v>
      </c>
      <c r="K26" s="10">
        <f t="shared" si="2"/>
        <v>45124</v>
      </c>
      <c r="L26" s="10">
        <f t="shared" si="3"/>
        <v>45124</v>
      </c>
      <c r="M26" s="10"/>
      <c r="N26" s="10" t="e">
        <f t="shared" si="4"/>
        <v>#N/A</v>
      </c>
      <c r="O26">
        <f t="shared" si="14"/>
        <v>3</v>
      </c>
      <c r="P26" s="10" t="str">
        <f t="shared" si="5"/>
        <v/>
      </c>
      <c r="Q26" s="10"/>
      <c r="R26" t="e">
        <f t="shared" si="0"/>
        <v>#N/A</v>
      </c>
      <c r="S26">
        <f t="shared" si="11"/>
        <v>3</v>
      </c>
      <c r="T26" s="10" t="e">
        <f t="shared" si="6"/>
        <v>#N/A</v>
      </c>
      <c r="V26">
        <f t="shared" si="12"/>
        <v>29</v>
      </c>
      <c r="W26">
        <f t="shared" si="1"/>
        <v>6</v>
      </c>
      <c r="X26" t="e">
        <f t="shared" si="16"/>
        <v>#N/A</v>
      </c>
      <c r="Y26">
        <v>4</v>
      </c>
      <c r="AD26" s="1"/>
      <c r="AG26" s="9">
        <v>45100</v>
      </c>
      <c r="AH26" t="s">
        <v>20</v>
      </c>
    </row>
    <row r="27" spans="8:34" x14ac:dyDescent="0.25">
      <c r="H27">
        <v>24</v>
      </c>
      <c r="I27">
        <f t="shared" si="13"/>
        <v>3</v>
      </c>
      <c r="J27">
        <f t="shared" si="10"/>
        <v>3</v>
      </c>
      <c r="K27" s="10">
        <f t="shared" si="2"/>
        <v>45125</v>
      </c>
      <c r="L27" s="10">
        <f t="shared" si="3"/>
        <v>45125</v>
      </c>
      <c r="M27" s="10"/>
      <c r="N27" s="10" t="e">
        <f t="shared" si="4"/>
        <v>#N/A</v>
      </c>
      <c r="O27">
        <f t="shared" si="14"/>
        <v>3</v>
      </c>
      <c r="P27" s="10" t="str">
        <f t="shared" si="5"/>
        <v/>
      </c>
      <c r="Q27" s="10"/>
      <c r="R27">
        <f t="shared" si="0"/>
        <v>3</v>
      </c>
      <c r="S27">
        <f t="shared" si="11"/>
        <v>3</v>
      </c>
      <c r="T27" s="10">
        <f t="shared" si="6"/>
        <v>45125</v>
      </c>
      <c r="V27">
        <f t="shared" si="12"/>
        <v>29</v>
      </c>
      <c r="W27">
        <f t="shared" si="1"/>
        <v>6</v>
      </c>
      <c r="AD27" s="1"/>
      <c r="AG27" s="9">
        <v>45101</v>
      </c>
      <c r="AH27" t="s">
        <v>21</v>
      </c>
    </row>
    <row r="28" spans="8:34" x14ac:dyDescent="0.25">
      <c r="H28">
        <v>25</v>
      </c>
      <c r="I28">
        <f t="shared" si="13"/>
        <v>4</v>
      </c>
      <c r="J28">
        <f t="shared" si="10"/>
        <v>3</v>
      </c>
      <c r="K28" s="10">
        <f t="shared" si="2"/>
        <v>45126</v>
      </c>
      <c r="L28" s="10">
        <f t="shared" si="3"/>
        <v>45126</v>
      </c>
      <c r="M28" s="10"/>
      <c r="N28" s="10" t="e">
        <f t="shared" si="4"/>
        <v>#N/A</v>
      </c>
      <c r="O28">
        <f t="shared" si="14"/>
        <v>3</v>
      </c>
      <c r="P28" s="10" t="str">
        <f t="shared" si="5"/>
        <v/>
      </c>
      <c r="Q28" s="10"/>
      <c r="R28">
        <f t="shared" si="0"/>
        <v>4</v>
      </c>
      <c r="S28">
        <f t="shared" si="11"/>
        <v>3</v>
      </c>
      <c r="T28" s="10">
        <f t="shared" si="6"/>
        <v>45126</v>
      </c>
      <c r="V28">
        <f t="shared" si="12"/>
        <v>29</v>
      </c>
      <c r="W28">
        <f t="shared" si="1"/>
        <v>6</v>
      </c>
      <c r="X28">
        <f t="shared" ref="X28:X34" si="17">IF(W25&gt;=$AE$8,I25,NA())</f>
        <v>1</v>
      </c>
      <c r="Y28">
        <v>3</v>
      </c>
      <c r="AD28" s="1"/>
      <c r="AG28" s="9">
        <v>45102</v>
      </c>
      <c r="AH28" t="s">
        <v>21</v>
      </c>
    </row>
    <row r="29" spans="8:34" x14ac:dyDescent="0.25">
      <c r="H29">
        <v>26</v>
      </c>
      <c r="I29">
        <f t="shared" si="13"/>
        <v>5</v>
      </c>
      <c r="J29">
        <f t="shared" si="10"/>
        <v>3</v>
      </c>
      <c r="K29" s="10">
        <f t="shared" si="2"/>
        <v>45127</v>
      </c>
      <c r="L29" s="10">
        <f t="shared" si="3"/>
        <v>45127</v>
      </c>
      <c r="M29" s="10"/>
      <c r="N29" s="10" t="e">
        <f t="shared" si="4"/>
        <v>#N/A</v>
      </c>
      <c r="O29">
        <f t="shared" si="14"/>
        <v>3</v>
      </c>
      <c r="P29" s="10" t="str">
        <f t="shared" si="5"/>
        <v/>
      </c>
      <c r="Q29" s="10"/>
      <c r="R29">
        <f t="shared" si="0"/>
        <v>5</v>
      </c>
      <c r="S29">
        <f t="shared" si="11"/>
        <v>3</v>
      </c>
      <c r="T29" s="10">
        <f t="shared" si="6"/>
        <v>45127</v>
      </c>
      <c r="V29">
        <f t="shared" si="12"/>
        <v>29</v>
      </c>
      <c r="W29">
        <f t="shared" si="1"/>
        <v>6</v>
      </c>
      <c r="X29">
        <f t="shared" si="17"/>
        <v>2</v>
      </c>
      <c r="Y29">
        <v>3</v>
      </c>
      <c r="AD29" s="1"/>
      <c r="AG29" s="9">
        <v>45103</v>
      </c>
      <c r="AH29" t="s">
        <v>21</v>
      </c>
    </row>
    <row r="30" spans="8:34" x14ac:dyDescent="0.25">
      <c r="H30">
        <v>27</v>
      </c>
      <c r="I30">
        <f t="shared" si="13"/>
        <v>6</v>
      </c>
      <c r="J30">
        <f t="shared" si="10"/>
        <v>3</v>
      </c>
      <c r="K30" s="10">
        <f t="shared" si="2"/>
        <v>45128</v>
      </c>
      <c r="L30" s="10">
        <f t="shared" si="3"/>
        <v>45128</v>
      </c>
      <c r="M30" s="10"/>
      <c r="N30" s="10" t="e">
        <f t="shared" si="4"/>
        <v>#N/A</v>
      </c>
      <c r="O30">
        <f t="shared" si="14"/>
        <v>3</v>
      </c>
      <c r="P30" s="10" t="str">
        <f t="shared" si="5"/>
        <v/>
      </c>
      <c r="Q30" s="10"/>
      <c r="R30">
        <f t="shared" si="0"/>
        <v>6</v>
      </c>
      <c r="S30">
        <f t="shared" si="11"/>
        <v>3</v>
      </c>
      <c r="T30" s="10">
        <f t="shared" si="6"/>
        <v>45128</v>
      </c>
      <c r="V30">
        <f t="shared" si="12"/>
        <v>29</v>
      </c>
      <c r="W30">
        <f t="shared" si="1"/>
        <v>6</v>
      </c>
      <c r="X30">
        <f t="shared" si="17"/>
        <v>3</v>
      </c>
      <c r="Y30">
        <v>3</v>
      </c>
      <c r="AD30" s="1"/>
      <c r="AG30" s="9">
        <v>45104</v>
      </c>
      <c r="AH30" t="s">
        <v>20</v>
      </c>
    </row>
    <row r="31" spans="8:34" x14ac:dyDescent="0.25">
      <c r="H31">
        <v>28</v>
      </c>
      <c r="I31">
        <f t="shared" si="13"/>
        <v>7</v>
      </c>
      <c r="J31">
        <f t="shared" si="10"/>
        <v>3</v>
      </c>
      <c r="K31" s="10">
        <f t="shared" si="2"/>
        <v>45129</v>
      </c>
      <c r="L31" s="10">
        <f t="shared" si="3"/>
        <v>45129</v>
      </c>
      <c r="M31" s="10"/>
      <c r="N31" s="10" t="e">
        <f t="shared" si="4"/>
        <v>#N/A</v>
      </c>
      <c r="O31">
        <f t="shared" si="14"/>
        <v>3</v>
      </c>
      <c r="P31" s="10" t="str">
        <f t="shared" si="5"/>
        <v/>
      </c>
      <c r="Q31" s="10"/>
      <c r="R31">
        <f t="shared" si="0"/>
        <v>7</v>
      </c>
      <c r="S31">
        <f t="shared" si="11"/>
        <v>3</v>
      </c>
      <c r="T31" s="10">
        <f t="shared" si="6"/>
        <v>45129</v>
      </c>
      <c r="V31">
        <f t="shared" si="12"/>
        <v>29</v>
      </c>
      <c r="W31">
        <f t="shared" si="1"/>
        <v>6</v>
      </c>
      <c r="X31">
        <f t="shared" si="17"/>
        <v>4</v>
      </c>
      <c r="Y31">
        <v>3</v>
      </c>
      <c r="AD31" s="1"/>
      <c r="AG31" s="9">
        <v>45105</v>
      </c>
      <c r="AH31" t="s">
        <v>20</v>
      </c>
    </row>
    <row r="32" spans="8:34" x14ac:dyDescent="0.25">
      <c r="H32">
        <v>29</v>
      </c>
      <c r="I32">
        <f t="shared" si="13"/>
        <v>1</v>
      </c>
      <c r="J32">
        <f t="shared" si="10"/>
        <v>2</v>
      </c>
      <c r="K32" s="10">
        <f t="shared" si="2"/>
        <v>45130</v>
      </c>
      <c r="L32" s="10">
        <f t="shared" si="3"/>
        <v>45130</v>
      </c>
      <c r="M32" s="10"/>
      <c r="N32" s="10" t="e">
        <f t="shared" si="4"/>
        <v>#N/A</v>
      </c>
      <c r="O32">
        <f t="shared" si="14"/>
        <v>2</v>
      </c>
      <c r="P32" s="10" t="str">
        <f t="shared" si="5"/>
        <v/>
      </c>
      <c r="Q32" s="10"/>
      <c r="R32" t="e">
        <f t="shared" si="0"/>
        <v>#N/A</v>
      </c>
      <c r="S32">
        <f t="shared" si="11"/>
        <v>2</v>
      </c>
      <c r="T32" s="10" t="e">
        <f t="shared" si="6"/>
        <v>#N/A</v>
      </c>
      <c r="V32">
        <f t="shared" si="12"/>
        <v>30</v>
      </c>
      <c r="W32">
        <f t="shared" si="1"/>
        <v>5</v>
      </c>
      <c r="X32">
        <f t="shared" si="17"/>
        <v>5</v>
      </c>
      <c r="Y32">
        <v>3</v>
      </c>
      <c r="AD32" s="1"/>
      <c r="AG32" s="9">
        <v>45106</v>
      </c>
      <c r="AH32" t="s">
        <v>20</v>
      </c>
    </row>
    <row r="33" spans="8:34" x14ac:dyDescent="0.25">
      <c r="H33">
        <v>30</v>
      </c>
      <c r="I33">
        <f t="shared" si="13"/>
        <v>2</v>
      </c>
      <c r="J33">
        <f t="shared" si="10"/>
        <v>2</v>
      </c>
      <c r="K33" s="10">
        <f t="shared" si="2"/>
        <v>45131</v>
      </c>
      <c r="L33" s="10">
        <f t="shared" si="3"/>
        <v>45131</v>
      </c>
      <c r="M33" s="10"/>
      <c r="N33" s="10" t="e">
        <f t="shared" si="4"/>
        <v>#N/A</v>
      </c>
      <c r="O33">
        <f t="shared" si="14"/>
        <v>2</v>
      </c>
      <c r="P33" s="10" t="str">
        <f t="shared" si="5"/>
        <v/>
      </c>
      <c r="Q33" s="10"/>
      <c r="R33">
        <f t="shared" si="0"/>
        <v>2</v>
      </c>
      <c r="S33">
        <f t="shared" si="11"/>
        <v>2</v>
      </c>
      <c r="T33" s="10">
        <f t="shared" si="6"/>
        <v>45131</v>
      </c>
      <c r="V33">
        <f t="shared" si="12"/>
        <v>30</v>
      </c>
      <c r="W33">
        <f t="shared" si="1"/>
        <v>5</v>
      </c>
      <c r="X33">
        <f t="shared" si="17"/>
        <v>6</v>
      </c>
      <c r="Y33">
        <v>3</v>
      </c>
      <c r="AD33" s="1"/>
      <c r="AG33" s="9">
        <v>45107</v>
      </c>
      <c r="AH33" t="s">
        <v>21</v>
      </c>
    </row>
    <row r="34" spans="8:34" x14ac:dyDescent="0.25">
      <c r="H34">
        <v>31</v>
      </c>
      <c r="I34">
        <f t="shared" si="13"/>
        <v>3</v>
      </c>
      <c r="J34">
        <f t="shared" si="10"/>
        <v>2</v>
      </c>
      <c r="K34" s="10">
        <f t="shared" si="2"/>
        <v>45132</v>
      </c>
      <c r="L34" s="10">
        <f t="shared" si="3"/>
        <v>45132</v>
      </c>
      <c r="M34" s="10"/>
      <c r="N34" s="10" t="e">
        <f t="shared" si="4"/>
        <v>#N/A</v>
      </c>
      <c r="O34">
        <f t="shared" si="14"/>
        <v>2</v>
      </c>
      <c r="P34" s="10" t="str">
        <f t="shared" si="5"/>
        <v/>
      </c>
      <c r="Q34" s="10"/>
      <c r="R34">
        <f t="shared" si="0"/>
        <v>3</v>
      </c>
      <c r="S34">
        <f t="shared" si="11"/>
        <v>2</v>
      </c>
      <c r="T34" s="10">
        <f t="shared" si="6"/>
        <v>45132</v>
      </c>
      <c r="V34">
        <f t="shared" si="12"/>
        <v>30</v>
      </c>
      <c r="W34">
        <f t="shared" si="1"/>
        <v>5</v>
      </c>
      <c r="X34">
        <f t="shared" si="17"/>
        <v>7</v>
      </c>
      <c r="Y34">
        <v>3</v>
      </c>
      <c r="AD34" s="1"/>
      <c r="AG34" s="9">
        <v>45108</v>
      </c>
      <c r="AH34" t="s">
        <v>20</v>
      </c>
    </row>
    <row r="35" spans="8:34" x14ac:dyDescent="0.25">
      <c r="H35">
        <v>32</v>
      </c>
      <c r="I35">
        <f t="shared" si="13"/>
        <v>4</v>
      </c>
      <c r="J35">
        <f t="shared" si="10"/>
        <v>2</v>
      </c>
      <c r="K35" s="10">
        <f t="shared" si="2"/>
        <v>45133</v>
      </c>
      <c r="L35" s="10">
        <f t="shared" si="3"/>
        <v>45133</v>
      </c>
      <c r="M35" s="10"/>
      <c r="N35" s="10" t="e">
        <f t="shared" si="4"/>
        <v>#N/A</v>
      </c>
      <c r="O35">
        <f t="shared" si="14"/>
        <v>2</v>
      </c>
      <c r="P35" s="10" t="str">
        <f t="shared" si="5"/>
        <v/>
      </c>
      <c r="Q35" s="10"/>
      <c r="R35">
        <f t="shared" si="0"/>
        <v>4</v>
      </c>
      <c r="S35">
        <f t="shared" si="11"/>
        <v>2</v>
      </c>
      <c r="T35" s="10">
        <f t="shared" si="6"/>
        <v>45133</v>
      </c>
      <c r="V35">
        <f t="shared" si="12"/>
        <v>30</v>
      </c>
      <c r="W35">
        <f t="shared" si="1"/>
        <v>5</v>
      </c>
      <c r="AD35" s="1"/>
      <c r="AG35" s="9">
        <v>45109</v>
      </c>
      <c r="AH35" t="s">
        <v>20</v>
      </c>
    </row>
    <row r="36" spans="8:34" x14ac:dyDescent="0.25">
      <c r="H36">
        <v>33</v>
      </c>
      <c r="I36">
        <f t="shared" si="13"/>
        <v>5</v>
      </c>
      <c r="J36">
        <f t="shared" si="10"/>
        <v>2</v>
      </c>
      <c r="K36" s="10">
        <f t="shared" si="2"/>
        <v>45134</v>
      </c>
      <c r="L36" s="10">
        <f t="shared" si="3"/>
        <v>45134</v>
      </c>
      <c r="M36" s="10"/>
      <c r="N36" s="10" t="e">
        <f>IF(MONTH($AE$3)&lt;&gt;MONTH(K36),I36,NA())</f>
        <v>#N/A</v>
      </c>
      <c r="O36">
        <f t="shared" si="14"/>
        <v>2</v>
      </c>
      <c r="P36" s="10" t="str">
        <f t="shared" si="5"/>
        <v/>
      </c>
      <c r="Q36" s="10"/>
      <c r="R36">
        <f t="shared" si="0"/>
        <v>5</v>
      </c>
      <c r="S36">
        <f t="shared" si="11"/>
        <v>2</v>
      </c>
      <c r="T36" s="10">
        <f t="shared" si="6"/>
        <v>45134</v>
      </c>
      <c r="V36">
        <f t="shared" si="12"/>
        <v>30</v>
      </c>
      <c r="W36">
        <f t="shared" si="1"/>
        <v>5</v>
      </c>
      <c r="X36">
        <f t="shared" ref="X36:X42" si="18">IF(W32&gt;=$AE$8,I32,NA())</f>
        <v>1</v>
      </c>
      <c r="Y36">
        <v>2</v>
      </c>
      <c r="AD36" s="1"/>
      <c r="AG36" s="9">
        <v>45110</v>
      </c>
      <c r="AH36" t="s">
        <v>20</v>
      </c>
    </row>
    <row r="37" spans="8:34" x14ac:dyDescent="0.25">
      <c r="H37">
        <v>34</v>
      </c>
      <c r="I37">
        <f t="shared" si="13"/>
        <v>6</v>
      </c>
      <c r="J37">
        <f t="shared" si="10"/>
        <v>2</v>
      </c>
      <c r="K37" s="10">
        <f t="shared" si="2"/>
        <v>45135</v>
      </c>
      <c r="L37" s="10">
        <f t="shared" si="3"/>
        <v>45135</v>
      </c>
      <c r="M37" s="10"/>
      <c r="N37" s="10" t="e">
        <f t="shared" si="4"/>
        <v>#N/A</v>
      </c>
      <c r="O37">
        <f t="shared" si="14"/>
        <v>2</v>
      </c>
      <c r="P37" s="10" t="str">
        <f t="shared" si="5"/>
        <v/>
      </c>
      <c r="Q37" s="10"/>
      <c r="R37" t="e">
        <f t="shared" si="0"/>
        <v>#N/A</v>
      </c>
      <c r="S37">
        <f t="shared" si="11"/>
        <v>2</v>
      </c>
      <c r="T37" s="10" t="e">
        <f t="shared" si="6"/>
        <v>#N/A</v>
      </c>
      <c r="V37">
        <f t="shared" si="12"/>
        <v>30</v>
      </c>
      <c r="W37">
        <f t="shared" si="1"/>
        <v>5</v>
      </c>
      <c r="X37">
        <f t="shared" si="18"/>
        <v>2</v>
      </c>
      <c r="Y37">
        <v>2</v>
      </c>
      <c r="AD37" s="1"/>
      <c r="AG37" s="9">
        <v>45111</v>
      </c>
      <c r="AH37" t="s">
        <v>21</v>
      </c>
    </row>
    <row r="38" spans="8:34" x14ac:dyDescent="0.25">
      <c r="H38">
        <v>35</v>
      </c>
      <c r="I38">
        <f t="shared" si="13"/>
        <v>7</v>
      </c>
      <c r="J38">
        <f t="shared" si="10"/>
        <v>2</v>
      </c>
      <c r="K38" s="10">
        <f t="shared" si="2"/>
        <v>45136</v>
      </c>
      <c r="L38" s="10">
        <f t="shared" si="3"/>
        <v>45136</v>
      </c>
      <c r="M38" s="10"/>
      <c r="N38" s="10" t="e">
        <f t="shared" si="4"/>
        <v>#N/A</v>
      </c>
      <c r="O38">
        <f t="shared" si="14"/>
        <v>2</v>
      </c>
      <c r="P38" s="10" t="str">
        <f t="shared" si="5"/>
        <v/>
      </c>
      <c r="Q38" s="10"/>
      <c r="R38">
        <f t="shared" si="0"/>
        <v>7</v>
      </c>
      <c r="S38">
        <f t="shared" si="11"/>
        <v>2</v>
      </c>
      <c r="T38" s="10">
        <f t="shared" si="6"/>
        <v>45136</v>
      </c>
      <c r="V38">
        <f t="shared" si="12"/>
        <v>30</v>
      </c>
      <c r="W38">
        <f t="shared" si="1"/>
        <v>5</v>
      </c>
      <c r="X38">
        <f t="shared" si="18"/>
        <v>3</v>
      </c>
      <c r="Y38">
        <v>2</v>
      </c>
      <c r="AD38" s="1"/>
      <c r="AG38" s="9">
        <v>45112</v>
      </c>
      <c r="AH38" t="s">
        <v>20</v>
      </c>
    </row>
    <row r="39" spans="8:34" x14ac:dyDescent="0.25">
      <c r="H39">
        <v>36</v>
      </c>
      <c r="I39">
        <f t="shared" si="13"/>
        <v>1</v>
      </c>
      <c r="J39">
        <f t="shared" si="10"/>
        <v>1</v>
      </c>
      <c r="K39" s="10">
        <f t="shared" si="2"/>
        <v>45137</v>
      </c>
      <c r="L39" s="10">
        <f t="shared" si="3"/>
        <v>45137</v>
      </c>
      <c r="M39" s="10"/>
      <c r="N39" s="10" t="e">
        <f t="shared" si="4"/>
        <v>#N/A</v>
      </c>
      <c r="O39">
        <f t="shared" si="14"/>
        <v>1</v>
      </c>
      <c r="P39" s="10" t="str">
        <f t="shared" si="5"/>
        <v/>
      </c>
      <c r="Q39" s="10"/>
      <c r="R39">
        <f t="shared" si="0"/>
        <v>1</v>
      </c>
      <c r="S39">
        <f t="shared" si="11"/>
        <v>1</v>
      </c>
      <c r="T39" s="10">
        <f t="shared" si="6"/>
        <v>45137</v>
      </c>
      <c r="V39">
        <f t="shared" si="12"/>
        <v>31</v>
      </c>
      <c r="W39">
        <f t="shared" si="1"/>
        <v>4</v>
      </c>
      <c r="X39">
        <f t="shared" si="18"/>
        <v>4</v>
      </c>
      <c r="Y39">
        <v>2</v>
      </c>
      <c r="AD39" s="1"/>
      <c r="AG39" s="9">
        <v>45113</v>
      </c>
      <c r="AH39" t="s">
        <v>20</v>
      </c>
    </row>
    <row r="40" spans="8:34" x14ac:dyDescent="0.25">
      <c r="H40">
        <v>37</v>
      </c>
      <c r="I40">
        <f t="shared" si="13"/>
        <v>2</v>
      </c>
      <c r="J40">
        <f t="shared" si="10"/>
        <v>1</v>
      </c>
      <c r="K40" s="10">
        <f t="shared" si="2"/>
        <v>45138</v>
      </c>
      <c r="L40" s="10">
        <f t="shared" si="3"/>
        <v>45138</v>
      </c>
      <c r="M40" s="10"/>
      <c r="N40" s="10" t="e">
        <f t="shared" si="4"/>
        <v>#N/A</v>
      </c>
      <c r="O40">
        <f t="shared" si="14"/>
        <v>1</v>
      </c>
      <c r="P40" s="10" t="str">
        <f t="shared" si="5"/>
        <v/>
      </c>
      <c r="Q40" s="10"/>
      <c r="R40">
        <f t="shared" si="0"/>
        <v>2</v>
      </c>
      <c r="S40">
        <f t="shared" si="11"/>
        <v>1</v>
      </c>
      <c r="T40" s="10">
        <f t="shared" si="6"/>
        <v>45138</v>
      </c>
      <c r="V40">
        <f t="shared" si="12"/>
        <v>31</v>
      </c>
      <c r="W40">
        <f t="shared" si="1"/>
        <v>4</v>
      </c>
      <c r="X40">
        <f t="shared" si="18"/>
        <v>5</v>
      </c>
      <c r="Y40">
        <v>2</v>
      </c>
      <c r="AD40" s="1"/>
      <c r="AG40" s="9">
        <v>45114</v>
      </c>
      <c r="AH40" t="s">
        <v>20</v>
      </c>
    </row>
    <row r="41" spans="8:34" x14ac:dyDescent="0.25">
      <c r="H41">
        <v>38</v>
      </c>
      <c r="I41">
        <f t="shared" si="13"/>
        <v>3</v>
      </c>
      <c r="J41">
        <f t="shared" si="10"/>
        <v>1</v>
      </c>
      <c r="K41" s="10">
        <f t="shared" si="2"/>
        <v>45139</v>
      </c>
      <c r="L41" s="10" t="str">
        <f t="shared" si="3"/>
        <v/>
      </c>
      <c r="M41" s="10"/>
      <c r="N41" s="10">
        <f t="shared" si="4"/>
        <v>3</v>
      </c>
      <c r="O41">
        <f t="shared" si="14"/>
        <v>1</v>
      </c>
      <c r="P41" s="10">
        <f t="shared" si="5"/>
        <v>45139</v>
      </c>
      <c r="Q41" s="10"/>
      <c r="R41">
        <f t="shared" si="0"/>
        <v>3</v>
      </c>
      <c r="S41">
        <f t="shared" si="11"/>
        <v>1</v>
      </c>
      <c r="T41" s="10">
        <f t="shared" si="6"/>
        <v>45139</v>
      </c>
      <c r="V41">
        <f t="shared" si="12"/>
        <v>31</v>
      </c>
      <c r="W41">
        <f t="shared" si="1"/>
        <v>4</v>
      </c>
      <c r="X41">
        <f t="shared" si="18"/>
        <v>6</v>
      </c>
      <c r="Y41">
        <v>2</v>
      </c>
      <c r="AD41" s="1"/>
      <c r="AG41" s="9">
        <v>45115</v>
      </c>
      <c r="AH41" t="s">
        <v>20</v>
      </c>
    </row>
    <row r="42" spans="8:34" x14ac:dyDescent="0.25">
      <c r="H42">
        <v>39</v>
      </c>
      <c r="I42">
        <f t="shared" si="13"/>
        <v>4</v>
      </c>
      <c r="J42">
        <f t="shared" si="10"/>
        <v>1</v>
      </c>
      <c r="K42" s="10">
        <f t="shared" si="2"/>
        <v>45140</v>
      </c>
      <c r="L42" s="10" t="str">
        <f t="shared" si="3"/>
        <v/>
      </c>
      <c r="M42" s="10"/>
      <c r="N42" s="10">
        <f t="shared" si="4"/>
        <v>4</v>
      </c>
      <c r="O42">
        <f t="shared" si="14"/>
        <v>1</v>
      </c>
      <c r="P42" s="10">
        <f t="shared" si="5"/>
        <v>45140</v>
      </c>
      <c r="Q42" s="10"/>
      <c r="R42" t="e">
        <f t="shared" si="0"/>
        <v>#N/A</v>
      </c>
      <c r="S42">
        <f t="shared" si="11"/>
        <v>1</v>
      </c>
      <c r="T42" s="10" t="e">
        <f t="shared" si="6"/>
        <v>#N/A</v>
      </c>
      <c r="V42">
        <f t="shared" si="12"/>
        <v>31</v>
      </c>
      <c r="W42">
        <f t="shared" si="1"/>
        <v>4</v>
      </c>
      <c r="X42">
        <f t="shared" si="18"/>
        <v>7</v>
      </c>
      <c r="Y42">
        <v>2</v>
      </c>
      <c r="AD42" s="1"/>
      <c r="AG42" s="9">
        <v>45116</v>
      </c>
      <c r="AH42" t="s">
        <v>20</v>
      </c>
    </row>
    <row r="43" spans="8:34" x14ac:dyDescent="0.25">
      <c r="H43">
        <v>40</v>
      </c>
      <c r="I43">
        <f t="shared" si="13"/>
        <v>5</v>
      </c>
      <c r="J43">
        <f t="shared" si="10"/>
        <v>1</v>
      </c>
      <c r="K43" s="10">
        <f t="shared" si="2"/>
        <v>45141</v>
      </c>
      <c r="L43" s="10" t="str">
        <f t="shared" si="3"/>
        <v/>
      </c>
      <c r="M43" s="10"/>
      <c r="N43" s="10">
        <f t="shared" si="4"/>
        <v>5</v>
      </c>
      <c r="O43">
        <f t="shared" si="14"/>
        <v>1</v>
      </c>
      <c r="P43" s="10">
        <f t="shared" si="5"/>
        <v>45141</v>
      </c>
      <c r="Q43" s="10"/>
      <c r="R43" t="e">
        <f t="shared" si="0"/>
        <v>#N/A</v>
      </c>
      <c r="S43">
        <f t="shared" si="11"/>
        <v>1</v>
      </c>
      <c r="T43" s="10" t="e">
        <f t="shared" si="6"/>
        <v>#N/A</v>
      </c>
      <c r="V43">
        <f t="shared" si="12"/>
        <v>31</v>
      </c>
      <c r="W43">
        <f t="shared" si="1"/>
        <v>4</v>
      </c>
      <c r="AD43" s="1"/>
      <c r="AG43" s="9">
        <v>45117</v>
      </c>
      <c r="AH43" t="s">
        <v>20</v>
      </c>
    </row>
    <row r="44" spans="8:34" x14ac:dyDescent="0.25">
      <c r="H44">
        <v>41</v>
      </c>
      <c r="I44">
        <f t="shared" si="13"/>
        <v>6</v>
      </c>
      <c r="J44">
        <f t="shared" si="10"/>
        <v>1</v>
      </c>
      <c r="K44" s="10">
        <f t="shared" si="2"/>
        <v>45142</v>
      </c>
      <c r="L44" s="10" t="str">
        <f t="shared" si="3"/>
        <v/>
      </c>
      <c r="M44" s="10"/>
      <c r="N44" s="10">
        <f t="shared" si="4"/>
        <v>6</v>
      </c>
      <c r="O44">
        <f t="shared" si="14"/>
        <v>1</v>
      </c>
      <c r="P44" s="10">
        <f t="shared" si="5"/>
        <v>45142</v>
      </c>
      <c r="Q44" s="10"/>
      <c r="R44">
        <f t="shared" si="0"/>
        <v>6</v>
      </c>
      <c r="S44">
        <f t="shared" si="11"/>
        <v>1</v>
      </c>
      <c r="T44" s="10">
        <f t="shared" si="6"/>
        <v>45142</v>
      </c>
      <c r="V44">
        <f t="shared" si="12"/>
        <v>31</v>
      </c>
      <c r="W44">
        <f t="shared" si="1"/>
        <v>4</v>
      </c>
      <c r="X44" t="e">
        <f t="shared" ref="X44:X50" si="19">IF(W39&gt;=$AE$8,I39,NA())</f>
        <v>#N/A</v>
      </c>
      <c r="Y44">
        <v>1</v>
      </c>
      <c r="AD44" s="1"/>
      <c r="AG44" s="9">
        <v>45118</v>
      </c>
      <c r="AH44" t="s">
        <v>21</v>
      </c>
    </row>
    <row r="45" spans="8:34" x14ac:dyDescent="0.25">
      <c r="H45">
        <v>42</v>
      </c>
      <c r="I45">
        <f t="shared" si="13"/>
        <v>7</v>
      </c>
      <c r="J45">
        <f t="shared" si="10"/>
        <v>1</v>
      </c>
      <c r="K45" s="10">
        <f t="shared" si="2"/>
        <v>45143</v>
      </c>
      <c r="L45" s="10" t="str">
        <f t="shared" si="3"/>
        <v/>
      </c>
      <c r="M45" s="10"/>
      <c r="N45" s="10">
        <f t="shared" si="4"/>
        <v>7</v>
      </c>
      <c r="O45">
        <f t="shared" si="14"/>
        <v>1</v>
      </c>
      <c r="P45" s="10">
        <f t="shared" si="5"/>
        <v>45143</v>
      </c>
      <c r="Q45" s="10"/>
      <c r="R45" t="e">
        <f t="shared" si="0"/>
        <v>#N/A</v>
      </c>
      <c r="S45">
        <f t="shared" si="11"/>
        <v>1</v>
      </c>
      <c r="T45" s="10" t="e">
        <f t="shared" si="6"/>
        <v>#N/A</v>
      </c>
      <c r="V45">
        <f t="shared" si="12"/>
        <v>31</v>
      </c>
      <c r="W45">
        <f t="shared" si="1"/>
        <v>4</v>
      </c>
      <c r="X45" t="e">
        <f t="shared" si="19"/>
        <v>#N/A</v>
      </c>
      <c r="Y45">
        <v>1</v>
      </c>
      <c r="AD45" s="1"/>
      <c r="AG45" s="9">
        <v>45119</v>
      </c>
      <c r="AH45" t="s">
        <v>21</v>
      </c>
    </row>
    <row r="46" spans="8:34" x14ac:dyDescent="0.25">
      <c r="X46" t="e">
        <f t="shared" si="19"/>
        <v>#N/A</v>
      </c>
      <c r="Y46">
        <v>1</v>
      </c>
      <c r="AD46" s="1"/>
      <c r="AG46" s="9">
        <v>45120</v>
      </c>
      <c r="AH46" t="s">
        <v>21</v>
      </c>
    </row>
    <row r="47" spans="8:34" x14ac:dyDescent="0.25">
      <c r="X47" t="e">
        <f t="shared" si="19"/>
        <v>#N/A</v>
      </c>
      <c r="Y47">
        <v>1</v>
      </c>
      <c r="AD47" s="1"/>
      <c r="AG47" s="9">
        <v>45121</v>
      </c>
      <c r="AH47" t="s">
        <v>20</v>
      </c>
    </row>
    <row r="48" spans="8:34" x14ac:dyDescent="0.25">
      <c r="X48" t="e">
        <f t="shared" si="19"/>
        <v>#N/A</v>
      </c>
      <c r="Y48">
        <v>1</v>
      </c>
      <c r="AD48" s="1"/>
      <c r="AG48" s="9">
        <v>45122</v>
      </c>
      <c r="AH48" t="s">
        <v>20</v>
      </c>
    </row>
    <row r="49" spans="24:34" x14ac:dyDescent="0.25">
      <c r="X49" t="e">
        <f t="shared" si="19"/>
        <v>#N/A</v>
      </c>
      <c r="Y49">
        <v>1</v>
      </c>
      <c r="AD49" s="1"/>
      <c r="AG49" s="9">
        <v>45123</v>
      </c>
      <c r="AH49" t="s">
        <v>20</v>
      </c>
    </row>
    <row r="50" spans="24:34" x14ac:dyDescent="0.25">
      <c r="X50" t="e">
        <f t="shared" si="19"/>
        <v>#N/A</v>
      </c>
      <c r="Y50">
        <v>1</v>
      </c>
      <c r="AD50" s="1"/>
      <c r="AG50" s="9">
        <v>45124</v>
      </c>
      <c r="AH50" t="s">
        <v>21</v>
      </c>
    </row>
    <row r="51" spans="24:34" x14ac:dyDescent="0.25">
      <c r="AD51" s="1"/>
      <c r="AG51" s="9">
        <v>45125</v>
      </c>
      <c r="AH51" t="s">
        <v>20</v>
      </c>
    </row>
    <row r="52" spans="24:34" x14ac:dyDescent="0.25">
      <c r="AD52" s="1"/>
      <c r="AG52" s="9">
        <v>45126</v>
      </c>
      <c r="AH52" t="s">
        <v>20</v>
      </c>
    </row>
    <row r="53" spans="24:34" x14ac:dyDescent="0.25">
      <c r="AD53" s="1"/>
      <c r="AG53" s="9">
        <v>45127</v>
      </c>
      <c r="AH53" t="s">
        <v>20</v>
      </c>
    </row>
    <row r="54" spans="24:34" x14ac:dyDescent="0.25">
      <c r="AD54" s="1"/>
      <c r="AG54" s="9">
        <v>45128</v>
      </c>
      <c r="AH54" t="s">
        <v>20</v>
      </c>
    </row>
    <row r="55" spans="24:34" x14ac:dyDescent="0.25">
      <c r="AD55" s="1"/>
      <c r="AG55" s="9">
        <v>45129</v>
      </c>
      <c r="AH55" t="s">
        <v>20</v>
      </c>
    </row>
    <row r="56" spans="24:34" x14ac:dyDescent="0.25">
      <c r="AD56" s="1"/>
      <c r="AG56" s="9">
        <v>45130</v>
      </c>
      <c r="AH56" t="s">
        <v>21</v>
      </c>
    </row>
    <row r="57" spans="24:34" x14ac:dyDescent="0.25">
      <c r="AD57" s="1"/>
      <c r="AG57" s="9">
        <v>45131</v>
      </c>
      <c r="AH57" t="s">
        <v>20</v>
      </c>
    </row>
    <row r="58" spans="24:34" x14ac:dyDescent="0.25">
      <c r="AD58" s="1"/>
      <c r="AG58" s="9">
        <v>45132</v>
      </c>
      <c r="AH58" t="s">
        <v>20</v>
      </c>
    </row>
    <row r="59" spans="24:34" x14ac:dyDescent="0.25">
      <c r="AD59" s="1"/>
      <c r="AG59" s="9">
        <v>45133</v>
      </c>
      <c r="AH59" t="s">
        <v>20</v>
      </c>
    </row>
    <row r="60" spans="24:34" x14ac:dyDescent="0.25">
      <c r="AD60" s="1"/>
      <c r="AG60" s="9">
        <v>45134</v>
      </c>
      <c r="AH60" t="s">
        <v>20</v>
      </c>
    </row>
    <row r="61" spans="24:34" x14ac:dyDescent="0.25">
      <c r="AD61" s="1"/>
      <c r="AG61" s="9">
        <v>45135</v>
      </c>
      <c r="AH61" t="s">
        <v>21</v>
      </c>
    </row>
    <row r="62" spans="24:34" x14ac:dyDescent="0.25">
      <c r="AD62" s="1"/>
      <c r="AG62" s="9">
        <v>45136</v>
      </c>
      <c r="AH62" t="s">
        <v>20</v>
      </c>
    </row>
    <row r="63" spans="24:34" x14ac:dyDescent="0.25">
      <c r="AD63" s="1"/>
      <c r="AG63" s="9">
        <v>45137</v>
      </c>
      <c r="AH63" t="s">
        <v>20</v>
      </c>
    </row>
    <row r="64" spans="24:34" x14ac:dyDescent="0.25">
      <c r="AD64" s="1"/>
      <c r="AG64" s="9">
        <v>45138</v>
      </c>
      <c r="AH64" t="s">
        <v>20</v>
      </c>
    </row>
    <row r="65" spans="30:34" x14ac:dyDescent="0.25">
      <c r="AD65" s="1"/>
      <c r="AG65" s="9">
        <v>45139</v>
      </c>
      <c r="AH65" t="s">
        <v>20</v>
      </c>
    </row>
    <row r="66" spans="30:34" x14ac:dyDescent="0.25">
      <c r="AD66" s="1"/>
      <c r="AG66" s="9">
        <v>45140</v>
      </c>
      <c r="AH66" t="s">
        <v>21</v>
      </c>
    </row>
    <row r="67" spans="30:34" x14ac:dyDescent="0.25">
      <c r="AD67" s="1"/>
      <c r="AG67" s="9">
        <v>45141</v>
      </c>
      <c r="AH67" t="s">
        <v>21</v>
      </c>
    </row>
    <row r="68" spans="30:34" x14ac:dyDescent="0.25">
      <c r="AD68" s="1"/>
      <c r="AG68" s="9">
        <v>45142</v>
      </c>
      <c r="AH68" t="s">
        <v>20</v>
      </c>
    </row>
    <row r="69" spans="30:34" x14ac:dyDescent="0.25">
      <c r="AD69" s="1"/>
      <c r="AG69" s="9">
        <v>45143</v>
      </c>
      <c r="AH69" t="s">
        <v>21</v>
      </c>
    </row>
    <row r="70" spans="30:34" x14ac:dyDescent="0.25">
      <c r="AD70" s="1"/>
      <c r="AG70" s="9">
        <v>45144</v>
      </c>
      <c r="AH70" t="s">
        <v>21</v>
      </c>
    </row>
    <row r="71" spans="30:34" x14ac:dyDescent="0.25">
      <c r="AD71" s="1"/>
      <c r="AG71" s="9">
        <v>45145</v>
      </c>
      <c r="AH71" t="s">
        <v>21</v>
      </c>
    </row>
    <row r="72" spans="30:34" x14ac:dyDescent="0.25">
      <c r="AD72" s="1"/>
      <c r="AG72" s="9">
        <v>45146</v>
      </c>
      <c r="AH72" t="s">
        <v>20</v>
      </c>
    </row>
    <row r="73" spans="30:34" x14ac:dyDescent="0.25">
      <c r="AD73" s="1"/>
      <c r="AG73" s="9">
        <v>45147</v>
      </c>
      <c r="AH73" t="s">
        <v>20</v>
      </c>
    </row>
    <row r="74" spans="30:34" x14ac:dyDescent="0.25">
      <c r="AD74" s="1"/>
      <c r="AG74" s="9">
        <v>45148</v>
      </c>
      <c r="AH74" t="s">
        <v>20</v>
      </c>
    </row>
    <row r="75" spans="30:34" x14ac:dyDescent="0.25">
      <c r="AD75" s="1"/>
      <c r="AG75" s="9">
        <v>45149</v>
      </c>
      <c r="AH75" t="s">
        <v>20</v>
      </c>
    </row>
    <row r="76" spans="30:34" x14ac:dyDescent="0.25">
      <c r="AD76" s="1"/>
      <c r="AG76" s="9">
        <v>45150</v>
      </c>
      <c r="AH76" t="s">
        <v>20</v>
      </c>
    </row>
    <row r="77" spans="30:34" x14ac:dyDescent="0.25">
      <c r="AD77" s="1"/>
      <c r="AG77" s="9">
        <v>45151</v>
      </c>
      <c r="AH77" t="s">
        <v>20</v>
      </c>
    </row>
    <row r="78" spans="30:34" x14ac:dyDescent="0.25">
      <c r="AD78" s="1"/>
      <c r="AG78" s="9">
        <v>45152</v>
      </c>
      <c r="AH78" t="s">
        <v>21</v>
      </c>
    </row>
    <row r="79" spans="30:34" x14ac:dyDescent="0.25">
      <c r="AD79" s="1"/>
      <c r="AG79" s="9">
        <v>45153</v>
      </c>
      <c r="AH79" t="s">
        <v>20</v>
      </c>
    </row>
    <row r="80" spans="30:34" x14ac:dyDescent="0.25">
      <c r="AD80" s="1"/>
      <c r="AG80" s="9">
        <v>45154</v>
      </c>
      <c r="AH80" t="s">
        <v>20</v>
      </c>
    </row>
    <row r="81" spans="30:34" x14ac:dyDescent="0.25">
      <c r="AD81" s="1"/>
      <c r="AG81" s="9">
        <v>45155</v>
      </c>
      <c r="AH81" t="s">
        <v>20</v>
      </c>
    </row>
    <row r="82" spans="30:34" x14ac:dyDescent="0.25">
      <c r="AD82" s="1"/>
      <c r="AG82" s="9">
        <v>45156</v>
      </c>
      <c r="AH82" t="s">
        <v>20</v>
      </c>
    </row>
    <row r="83" spans="30:34" x14ac:dyDescent="0.25">
      <c r="AD83" s="1"/>
      <c r="AG83" s="9">
        <v>45157</v>
      </c>
      <c r="AH83" t="s">
        <v>20</v>
      </c>
    </row>
    <row r="84" spans="30:34" x14ac:dyDescent="0.25">
      <c r="AD84" s="1"/>
      <c r="AG84" s="9">
        <v>45158</v>
      </c>
      <c r="AH84" t="s">
        <v>20</v>
      </c>
    </row>
    <row r="85" spans="30:34" x14ac:dyDescent="0.25">
      <c r="AD85" s="1"/>
      <c r="AG85" s="9">
        <v>45159</v>
      </c>
      <c r="AH85" t="s">
        <v>20</v>
      </c>
    </row>
    <row r="86" spans="30:34" x14ac:dyDescent="0.25">
      <c r="AD86" s="1"/>
      <c r="AG86" s="9">
        <v>45160</v>
      </c>
      <c r="AH86" t="s">
        <v>20</v>
      </c>
    </row>
    <row r="87" spans="30:34" x14ac:dyDescent="0.25">
      <c r="AD87" s="1"/>
      <c r="AG87" s="9">
        <v>45161</v>
      </c>
      <c r="AH87" t="s">
        <v>21</v>
      </c>
    </row>
    <row r="88" spans="30:34" x14ac:dyDescent="0.25">
      <c r="AD88" s="1"/>
      <c r="AG88" s="9">
        <v>45162</v>
      </c>
      <c r="AH88" t="s">
        <v>20</v>
      </c>
    </row>
    <row r="89" spans="30:34" x14ac:dyDescent="0.25">
      <c r="AD89" s="1"/>
      <c r="AG89" s="9">
        <v>45163</v>
      </c>
      <c r="AH89" t="s">
        <v>20</v>
      </c>
    </row>
    <row r="90" spans="30:34" x14ac:dyDescent="0.25">
      <c r="AD90" s="1"/>
      <c r="AG90" s="9">
        <v>45164</v>
      </c>
      <c r="AH90" t="s">
        <v>20</v>
      </c>
    </row>
    <row r="91" spans="30:34" x14ac:dyDescent="0.25">
      <c r="AD91" s="1"/>
      <c r="AG91" s="9">
        <v>45165</v>
      </c>
      <c r="AH91" t="s">
        <v>20</v>
      </c>
    </row>
    <row r="92" spans="30:34" x14ac:dyDescent="0.25">
      <c r="AD92" s="1"/>
      <c r="AG92" s="9">
        <v>45166</v>
      </c>
      <c r="AH92" t="s">
        <v>21</v>
      </c>
    </row>
    <row r="93" spans="30:34" x14ac:dyDescent="0.25">
      <c r="AD93" s="1"/>
      <c r="AG93" s="9">
        <v>45167</v>
      </c>
      <c r="AH93" t="s">
        <v>21</v>
      </c>
    </row>
    <row r="94" spans="30:34" x14ac:dyDescent="0.25">
      <c r="AD94" s="1"/>
      <c r="AG94" s="9">
        <v>45168</v>
      </c>
      <c r="AH94" t="s">
        <v>20</v>
      </c>
    </row>
    <row r="95" spans="30:34" x14ac:dyDescent="0.25">
      <c r="AD95" s="1"/>
      <c r="AG95" s="9">
        <v>45169</v>
      </c>
      <c r="AH95" t="s">
        <v>20</v>
      </c>
    </row>
    <row r="96" spans="30:34" x14ac:dyDescent="0.25">
      <c r="AD96" s="1"/>
    </row>
    <row r="97" spans="30:30" x14ac:dyDescent="0.25">
      <c r="AD97" s="1"/>
    </row>
    <row r="98" spans="30:30" x14ac:dyDescent="0.25">
      <c r="AD98" s="1"/>
    </row>
    <row r="99" spans="30:30" x14ac:dyDescent="0.25">
      <c r="AD99" s="1"/>
    </row>
    <row r="100" spans="30:30" x14ac:dyDescent="0.25">
      <c r="AD100" s="1"/>
    </row>
    <row r="101" spans="30:30" x14ac:dyDescent="0.25">
      <c r="AD101" s="1"/>
    </row>
    <row r="102" spans="30:30" x14ac:dyDescent="0.25">
      <c r="AD102" s="1"/>
    </row>
    <row r="103" spans="30:30" x14ac:dyDescent="0.25">
      <c r="AD103" s="1"/>
    </row>
  </sheetData>
  <dataValidations count="1">
    <dataValidation type="list" allowBlank="1" showInputMessage="1" showErrorMessage="1" sqref="AE6" xr:uid="{FA7F38D0-86D8-4B3E-8E8B-0A7DA64FD4C8}">
      <formula1>$AJ$4:$AJ$10</formula1>
    </dataValidation>
  </dataValidations>
  <hyperlinks>
    <hyperlink ref="A1" location="'TOC Gallery'!A1" tooltip="Go To: Table of Contents" display="'TOC Gallery'!A1" xr:uid="{A66CDDD0-4048-48A9-8B71-B341555DB224}"/>
  </hyperlink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37889" r:id="rId3" name="Spinner 1">
              <controlPr defaultSize="0" autoPict="0">
                <anchor moveWithCells="1" sizeWithCells="1">
                  <from>
                    <xdr:col>4</xdr:col>
                    <xdr:colOff>161925</xdr:colOff>
                    <xdr:row>1</xdr:row>
                    <xdr:rowOff>171450</xdr:rowOff>
                  </from>
                  <to>
                    <xdr:col>4</xdr:col>
                    <xdr:colOff>333375</xdr:colOff>
                    <xdr:row>3</xdr:row>
                    <xdr:rowOff>76200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BBE75-20B8-4D4B-BE7A-6EBBA9C8E1CC}">
  <sheetPr codeName="Sheet4"/>
  <dimension ref="A1:L3"/>
  <sheetViews>
    <sheetView workbookViewId="0"/>
  </sheetViews>
  <sheetFormatPr defaultRowHeight="15" x14ac:dyDescent="0.25"/>
  <cols>
    <col min="1" max="1" width="2.7109375" customWidth="1"/>
    <col min="11" max="11" width="12.28515625" customWidth="1"/>
  </cols>
  <sheetData>
    <row r="1" spans="1:12" x14ac:dyDescent="0.25">
      <c r="A1" s="15">
        <v>3</v>
      </c>
      <c r="B1" s="2" t="s">
        <v>12</v>
      </c>
      <c r="K1" s="2" t="s">
        <v>1</v>
      </c>
    </row>
    <row r="2" spans="1:12" x14ac:dyDescent="0.25">
      <c r="K2" t="s">
        <v>0</v>
      </c>
      <c r="L2" s="5">
        <v>0.85</v>
      </c>
    </row>
    <row r="3" spans="1:12" x14ac:dyDescent="0.25">
      <c r="K3" t="s">
        <v>3</v>
      </c>
      <c r="L3" s="6">
        <f>1-L2</f>
        <v>0.15000000000000002</v>
      </c>
    </row>
  </sheetData>
  <hyperlinks>
    <hyperlink ref="A1" location="'TOC Gallery'!A1" tooltip="Go To: Table of Contents" display="'TOC Gallery'!A1" xr:uid="{F72B85D6-93EF-4592-97BD-6BB3E2F1F470}"/>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94595-5AE1-473D-AF8B-8405B49469E9}">
  <sheetPr codeName="Sheet1"/>
  <dimension ref="A1:M4"/>
  <sheetViews>
    <sheetView workbookViewId="0"/>
  </sheetViews>
  <sheetFormatPr defaultRowHeight="15" x14ac:dyDescent="0.25"/>
  <cols>
    <col min="1" max="1" width="2.7109375" customWidth="1"/>
    <col min="8" max="8" width="11.42578125" bestFit="1" customWidth="1"/>
    <col min="10" max="10" width="9.140625" customWidth="1"/>
    <col min="12" max="12" width="9.7109375" bestFit="1" customWidth="1"/>
    <col min="13" max="13" width="10.7109375" bestFit="1" customWidth="1"/>
  </cols>
  <sheetData>
    <row r="1" spans="1:13" x14ac:dyDescent="0.25">
      <c r="A1" s="15">
        <v>3</v>
      </c>
      <c r="B1" s="2" t="s">
        <v>43</v>
      </c>
      <c r="K1" s="2" t="s">
        <v>1</v>
      </c>
    </row>
    <row r="2" spans="1:13" x14ac:dyDescent="0.25">
      <c r="L2" s="2" t="s">
        <v>0</v>
      </c>
      <c r="M2" s="2" t="s">
        <v>3</v>
      </c>
    </row>
    <row r="3" spans="1:13" x14ac:dyDescent="0.25">
      <c r="K3" s="2" t="s">
        <v>2</v>
      </c>
      <c r="L3" s="1">
        <v>0.54</v>
      </c>
      <c r="M3" s="1">
        <f>1-L3</f>
        <v>0.45999999999999996</v>
      </c>
    </row>
    <row r="4" spans="1:13" x14ac:dyDescent="0.25">
      <c r="L4" s="1"/>
      <c r="M4" s="1"/>
    </row>
  </sheetData>
  <hyperlinks>
    <hyperlink ref="A1" location="'TOC Gallery'!A1" tooltip="Go To: Table of Contents" display="'TOC Gallery'!A1" xr:uid="{4C4AFA70-9D46-44BD-ACAC-5CC83FBB8067}"/>
  </hyperlink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8AB4F-E0AF-4D9F-991B-60F5956B1845}">
  <sheetPr codeName="Sheet5"/>
  <dimension ref="A1:M22"/>
  <sheetViews>
    <sheetView workbookViewId="0"/>
  </sheetViews>
  <sheetFormatPr defaultRowHeight="15" x14ac:dyDescent="0.25"/>
  <cols>
    <col min="1" max="1" width="2.7109375" customWidth="1"/>
    <col min="9" max="9" width="10.140625" bestFit="1" customWidth="1"/>
  </cols>
  <sheetData>
    <row r="1" spans="1:13" x14ac:dyDescent="0.25">
      <c r="A1" s="15">
        <v>3</v>
      </c>
      <c r="B1" s="2" t="s">
        <v>29</v>
      </c>
      <c r="I1" s="2" t="s">
        <v>1</v>
      </c>
    </row>
    <row r="2" spans="1:13" x14ac:dyDescent="0.25">
      <c r="I2" s="2" t="s">
        <v>41</v>
      </c>
      <c r="J2" s="2" t="s">
        <v>5</v>
      </c>
      <c r="K2" s="2" t="s">
        <v>40</v>
      </c>
      <c r="L2" s="2" t="s">
        <v>13</v>
      </c>
      <c r="M2" s="2" t="s">
        <v>0</v>
      </c>
    </row>
    <row r="3" spans="1:13" x14ac:dyDescent="0.25">
      <c r="I3" cm="1">
        <f t="array" ref="I3:I22">_xlfn.SEQUENCE(20)</f>
        <v>1</v>
      </c>
      <c r="J3" cm="1">
        <f t="array" ref="J3:J22">_xlfn.ANCHORARRAY(I3)*0+1</f>
        <v>1</v>
      </c>
      <c r="K3" cm="1">
        <f t="array" ref="K3:K22">IF(_xlfn.ANCHORARRAY(I3)&lt;=MAX(_xlfn.ANCHORARRAY(I3))*M3,1,NA())</f>
        <v>1</v>
      </c>
      <c r="L3" s="5" t="str">
        <f>IFERROR(IF(AND(K3=1,ISERROR(K4)),$M$3,""),"")</f>
        <v/>
      </c>
      <c r="M3" s="5">
        <v>0.45</v>
      </c>
    </row>
    <row r="4" spans="1:13" x14ac:dyDescent="0.25">
      <c r="I4">
        <v>2</v>
      </c>
      <c r="J4">
        <v>1</v>
      </c>
      <c r="K4">
        <v>1</v>
      </c>
      <c r="L4" s="5" t="str">
        <f t="shared" ref="L4:L22" si="0">IFERROR(IF(AND(K4=1,ISERROR(K5)),$M$3,""),"")</f>
        <v/>
      </c>
    </row>
    <row r="5" spans="1:13" x14ac:dyDescent="0.25">
      <c r="I5">
        <v>3</v>
      </c>
      <c r="J5">
        <v>1</v>
      </c>
      <c r="K5">
        <v>1</v>
      </c>
      <c r="L5" s="5" t="str">
        <f t="shared" si="0"/>
        <v/>
      </c>
    </row>
    <row r="6" spans="1:13" x14ac:dyDescent="0.25">
      <c r="I6">
        <v>4</v>
      </c>
      <c r="J6">
        <v>1</v>
      </c>
      <c r="K6">
        <v>1</v>
      </c>
      <c r="L6" s="5" t="str">
        <f t="shared" si="0"/>
        <v/>
      </c>
    </row>
    <row r="7" spans="1:13" x14ac:dyDescent="0.25">
      <c r="I7">
        <v>5</v>
      </c>
      <c r="J7">
        <v>1</v>
      </c>
      <c r="K7">
        <v>1</v>
      </c>
      <c r="L7" s="5" t="str">
        <f t="shared" si="0"/>
        <v/>
      </c>
    </row>
    <row r="8" spans="1:13" x14ac:dyDescent="0.25">
      <c r="I8">
        <v>6</v>
      </c>
      <c r="J8">
        <v>1</v>
      </c>
      <c r="K8">
        <v>1</v>
      </c>
      <c r="L8" s="5" t="str">
        <f t="shared" si="0"/>
        <v/>
      </c>
    </row>
    <row r="9" spans="1:13" x14ac:dyDescent="0.25">
      <c r="I9">
        <v>7</v>
      </c>
      <c r="J9">
        <v>1</v>
      </c>
      <c r="K9">
        <v>1</v>
      </c>
      <c r="L9" s="5" t="str">
        <f t="shared" si="0"/>
        <v/>
      </c>
    </row>
    <row r="10" spans="1:13" x14ac:dyDescent="0.25">
      <c r="I10">
        <v>8</v>
      </c>
      <c r="J10">
        <v>1</v>
      </c>
      <c r="K10">
        <v>1</v>
      </c>
      <c r="L10" s="5" t="str">
        <f t="shared" si="0"/>
        <v/>
      </c>
    </row>
    <row r="11" spans="1:13" x14ac:dyDescent="0.25">
      <c r="I11">
        <v>9</v>
      </c>
      <c r="J11">
        <v>1</v>
      </c>
      <c r="K11">
        <v>1</v>
      </c>
      <c r="L11" s="5">
        <f t="shared" si="0"/>
        <v>0.45</v>
      </c>
    </row>
    <row r="12" spans="1:13" x14ac:dyDescent="0.25">
      <c r="I12">
        <v>10</v>
      </c>
      <c r="J12">
        <v>1</v>
      </c>
      <c r="K12" t="e">
        <v>#N/A</v>
      </c>
      <c r="L12" s="5" t="str">
        <f t="shared" si="0"/>
        <v/>
      </c>
    </row>
    <row r="13" spans="1:13" x14ac:dyDescent="0.25">
      <c r="I13">
        <v>11</v>
      </c>
      <c r="J13">
        <v>1</v>
      </c>
      <c r="K13" t="e">
        <v>#N/A</v>
      </c>
      <c r="L13" s="5" t="str">
        <f t="shared" si="0"/>
        <v/>
      </c>
    </row>
    <row r="14" spans="1:13" x14ac:dyDescent="0.25">
      <c r="I14">
        <v>12</v>
      </c>
      <c r="J14">
        <v>1</v>
      </c>
      <c r="K14" t="e">
        <v>#N/A</v>
      </c>
      <c r="L14" s="5" t="str">
        <f t="shared" si="0"/>
        <v/>
      </c>
    </row>
    <row r="15" spans="1:13" x14ac:dyDescent="0.25">
      <c r="I15">
        <v>13</v>
      </c>
      <c r="J15">
        <v>1</v>
      </c>
      <c r="K15" t="e">
        <v>#N/A</v>
      </c>
      <c r="L15" s="5" t="str">
        <f t="shared" si="0"/>
        <v/>
      </c>
    </row>
    <row r="16" spans="1:13" x14ac:dyDescent="0.25">
      <c r="I16">
        <v>14</v>
      </c>
      <c r="J16">
        <v>1</v>
      </c>
      <c r="K16" t="e">
        <v>#N/A</v>
      </c>
      <c r="L16" s="5" t="str">
        <f t="shared" si="0"/>
        <v/>
      </c>
    </row>
    <row r="17" spans="9:12" x14ac:dyDescent="0.25">
      <c r="I17">
        <v>15</v>
      </c>
      <c r="J17">
        <v>1</v>
      </c>
      <c r="K17" t="e">
        <v>#N/A</v>
      </c>
      <c r="L17" s="5" t="str">
        <f t="shared" si="0"/>
        <v/>
      </c>
    </row>
    <row r="18" spans="9:12" x14ac:dyDescent="0.25">
      <c r="I18">
        <v>16</v>
      </c>
      <c r="J18">
        <v>1</v>
      </c>
      <c r="K18" t="e">
        <v>#N/A</v>
      </c>
      <c r="L18" s="5" t="str">
        <f t="shared" si="0"/>
        <v/>
      </c>
    </row>
    <row r="19" spans="9:12" x14ac:dyDescent="0.25">
      <c r="I19">
        <v>17</v>
      </c>
      <c r="J19">
        <v>1</v>
      </c>
      <c r="K19" t="e">
        <v>#N/A</v>
      </c>
      <c r="L19" s="5" t="str">
        <f t="shared" si="0"/>
        <v/>
      </c>
    </row>
    <row r="20" spans="9:12" x14ac:dyDescent="0.25">
      <c r="I20">
        <v>18</v>
      </c>
      <c r="J20">
        <v>1</v>
      </c>
      <c r="K20" t="e">
        <v>#N/A</v>
      </c>
      <c r="L20" s="5" t="str">
        <f t="shared" si="0"/>
        <v/>
      </c>
    </row>
    <row r="21" spans="9:12" x14ac:dyDescent="0.25">
      <c r="I21">
        <v>19</v>
      </c>
      <c r="J21">
        <v>1</v>
      </c>
      <c r="K21" t="e">
        <v>#N/A</v>
      </c>
      <c r="L21" s="5" t="str">
        <f t="shared" si="0"/>
        <v/>
      </c>
    </row>
    <row r="22" spans="9:12" x14ac:dyDescent="0.25">
      <c r="I22">
        <v>20</v>
      </c>
      <c r="J22">
        <v>1</v>
      </c>
      <c r="K22" t="e">
        <v>#N/A</v>
      </c>
      <c r="L22" s="5" t="str">
        <f t="shared" si="0"/>
        <v/>
      </c>
    </row>
  </sheetData>
  <hyperlinks>
    <hyperlink ref="A1" location="'TOC Gallery'!A1" tooltip="Go To: Table of Contents" display="'TOC Gallery'!A1" xr:uid="{2A59A94C-37E8-401B-9013-F29108A714B5}"/>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4FB5F-DBF1-4C9B-95B9-FD007E956DBB}">
  <sheetPr codeName="Sheet3"/>
  <dimension ref="A1:O6"/>
  <sheetViews>
    <sheetView workbookViewId="0"/>
  </sheetViews>
  <sheetFormatPr defaultRowHeight="15" x14ac:dyDescent="0.25"/>
  <cols>
    <col min="1" max="1" width="2.7109375" customWidth="1"/>
    <col min="10" max="10" width="15.28515625" bestFit="1" customWidth="1"/>
    <col min="11" max="15" width="11.42578125" customWidth="1"/>
  </cols>
  <sheetData>
    <row r="1" spans="1:15" x14ac:dyDescent="0.25">
      <c r="A1" s="15">
        <v>3</v>
      </c>
      <c r="B1" s="2" t="s">
        <v>30</v>
      </c>
      <c r="J1" s="2" t="s">
        <v>1</v>
      </c>
    </row>
    <row r="2" spans="1:15" x14ac:dyDescent="0.25">
      <c r="J2" s="3" t="s">
        <v>4</v>
      </c>
      <c r="K2" s="4">
        <v>1</v>
      </c>
      <c r="L2" s="4">
        <v>2</v>
      </c>
      <c r="M2" s="4">
        <v>3</v>
      </c>
      <c r="N2" s="4">
        <v>4</v>
      </c>
      <c r="O2" s="4">
        <v>5</v>
      </c>
    </row>
    <row r="3" spans="1:15" x14ac:dyDescent="0.25">
      <c r="J3" t="s">
        <v>5</v>
      </c>
      <c r="K3">
        <v>1</v>
      </c>
      <c r="L3">
        <v>1</v>
      </c>
      <c r="M3">
        <v>1</v>
      </c>
      <c r="N3">
        <v>1</v>
      </c>
      <c r="O3">
        <v>1</v>
      </c>
    </row>
    <row r="4" spans="1:15" x14ac:dyDescent="0.25">
      <c r="J4" t="s">
        <v>0</v>
      </c>
      <c r="K4">
        <f>IF(K2&lt;=$K$6,1,NA())</f>
        <v>1</v>
      </c>
      <c r="L4">
        <f>IF(L2&lt;=$K$6,1,NA())</f>
        <v>1</v>
      </c>
      <c r="M4">
        <f>IF(M2&lt;=$K$6,1,NA())</f>
        <v>1</v>
      </c>
      <c r="N4" t="e">
        <f>IF(N2&lt;=$K$6,1,NA())</f>
        <v>#N/A</v>
      </c>
      <c r="O4" t="e">
        <f>IF(O2&lt;=$K$6,1,NA())</f>
        <v>#N/A</v>
      </c>
    </row>
    <row r="6" spans="1:15" x14ac:dyDescent="0.25">
      <c r="K6">
        <v>3</v>
      </c>
    </row>
  </sheetData>
  <hyperlinks>
    <hyperlink ref="A1" location="'TOC Gallery'!A1" tooltip="Go To: Table of Contents" display="'TOC Gallery'!A1" xr:uid="{75746C2D-F62D-4EFF-A07B-F5068F7FF50B}"/>
  </hyperlink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62195-10C8-4F5F-B682-3CF9447CF991}">
  <sheetPr codeName="Sheet2"/>
  <dimension ref="A1:M7"/>
  <sheetViews>
    <sheetView workbookViewId="0"/>
  </sheetViews>
  <sheetFormatPr defaultRowHeight="15" x14ac:dyDescent="0.25"/>
  <cols>
    <col min="1" max="1" width="2.7109375" customWidth="1"/>
    <col min="8" max="8" width="15.28515625" bestFit="1" customWidth="1"/>
    <col min="9" max="13" width="11.42578125" customWidth="1"/>
  </cols>
  <sheetData>
    <row r="1" spans="1:13" x14ac:dyDescent="0.25">
      <c r="A1" s="15">
        <v>3</v>
      </c>
      <c r="B1" s="2" t="s">
        <v>31</v>
      </c>
      <c r="H1" s="2" t="s">
        <v>1</v>
      </c>
    </row>
    <row r="2" spans="1:13" x14ac:dyDescent="0.25">
      <c r="H2" s="3" t="s">
        <v>4</v>
      </c>
      <c r="I2" s="3" t="s">
        <v>7</v>
      </c>
      <c r="J2" s="3" t="s">
        <v>8</v>
      </c>
      <c r="K2" s="3" t="s">
        <v>9</v>
      </c>
      <c r="L2" s="3" t="s">
        <v>10</v>
      </c>
      <c r="M2" s="3" t="s">
        <v>11</v>
      </c>
    </row>
    <row r="3" spans="1:13" x14ac:dyDescent="0.25">
      <c r="H3" t="s">
        <v>5</v>
      </c>
      <c r="I3">
        <f>IF(I7=1,1,0)</f>
        <v>0</v>
      </c>
      <c r="J3">
        <f>IF(J7=1,1,0)</f>
        <v>0</v>
      </c>
      <c r="K3">
        <f>IF(K7=1,1,0)</f>
        <v>1</v>
      </c>
      <c r="L3">
        <f>IF(L7=1,1,0)</f>
        <v>0</v>
      </c>
      <c r="M3">
        <f>IF(M7=1,1,0)</f>
        <v>1</v>
      </c>
    </row>
    <row r="4" spans="1:13" x14ac:dyDescent="0.25">
      <c r="H4" t="s">
        <v>6</v>
      </c>
      <c r="I4">
        <f>IF(I7=2,1,0)</f>
        <v>1</v>
      </c>
      <c r="J4">
        <f>IF(J7=2,1,0)</f>
        <v>0</v>
      </c>
      <c r="K4">
        <f>IF(K7=2,1,0)</f>
        <v>0</v>
      </c>
      <c r="L4">
        <f>IF(L7=2,1,0)</f>
        <v>1</v>
      </c>
      <c r="M4">
        <f>IF(M7=2,1,0)</f>
        <v>0</v>
      </c>
    </row>
    <row r="5" spans="1:13" x14ac:dyDescent="0.25">
      <c r="H5" t="s">
        <v>28</v>
      </c>
      <c r="I5">
        <f>IF(I7=3,1,0)</f>
        <v>0</v>
      </c>
      <c r="J5">
        <f>IF(J7=3,1,0)</f>
        <v>1</v>
      </c>
      <c r="K5">
        <f>IF(K7=3,1,0)</f>
        <v>0</v>
      </c>
      <c r="L5">
        <f>IF(L7=3,1,0)</f>
        <v>0</v>
      </c>
      <c r="M5">
        <f>IF(M7=3,1,0)</f>
        <v>0</v>
      </c>
    </row>
    <row r="7" spans="1:13" x14ac:dyDescent="0.25">
      <c r="I7">
        <v>2</v>
      </c>
      <c r="J7">
        <v>3</v>
      </c>
      <c r="K7">
        <v>1</v>
      </c>
      <c r="L7">
        <v>2</v>
      </c>
      <c r="M7">
        <v>1</v>
      </c>
    </row>
  </sheetData>
  <phoneticPr fontId="3" type="noConversion"/>
  <hyperlinks>
    <hyperlink ref="A1" location="'TOC Gallery'!A1" tooltip="Go To: Table of Contents" display="'TOC Gallery'!A1" xr:uid="{92CE0BB0-3E87-46AC-BF9F-5379B61258E4}"/>
  </hyperlinks>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543DB-72CE-4AB2-8A87-2940D9CCC62B}">
  <sheetPr codeName="Sheet8"/>
  <dimension ref="A1:AE103"/>
  <sheetViews>
    <sheetView workbookViewId="0"/>
  </sheetViews>
  <sheetFormatPr defaultRowHeight="15" x14ac:dyDescent="0.25"/>
  <cols>
    <col min="1" max="1" width="2.7109375" customWidth="1"/>
    <col min="11" max="11" width="10.28515625" bestFit="1" customWidth="1"/>
    <col min="12" max="15" width="10.28515625" customWidth="1"/>
    <col min="24" max="24" width="10.28515625" bestFit="1" customWidth="1"/>
    <col min="25" max="25" width="11.42578125" customWidth="1"/>
    <col min="26" max="26" width="10.7109375" bestFit="1" customWidth="1"/>
    <col min="27" max="28" width="9.7109375" bestFit="1" customWidth="1"/>
  </cols>
  <sheetData>
    <row r="1" spans="1:31" x14ac:dyDescent="0.25">
      <c r="A1" s="15">
        <v>3</v>
      </c>
      <c r="B1" s="2" t="s">
        <v>32</v>
      </c>
      <c r="H1" s="2" t="s">
        <v>1</v>
      </c>
    </row>
    <row r="2" spans="1:31" x14ac:dyDescent="0.25">
      <c r="I2" s="2" t="s">
        <v>51</v>
      </c>
      <c r="M2" s="2" t="s">
        <v>50</v>
      </c>
      <c r="P2" s="2" t="s">
        <v>40</v>
      </c>
      <c r="U2" s="2" t="s">
        <v>53</v>
      </c>
      <c r="V2">
        <v>5</v>
      </c>
      <c r="X2" s="2" t="s">
        <v>33</v>
      </c>
      <c r="Y2" s="8">
        <f>DATE(1900,Y4,1)</f>
        <v>45078</v>
      </c>
      <c r="AD2" s="2" t="s">
        <v>35</v>
      </c>
    </row>
    <row r="3" spans="1:31" x14ac:dyDescent="0.25">
      <c r="H3" s="2" t="s">
        <v>14</v>
      </c>
      <c r="I3" s="2" t="s">
        <v>15</v>
      </c>
      <c r="J3" s="2" t="s">
        <v>16</v>
      </c>
      <c r="K3" s="2" t="s">
        <v>19</v>
      </c>
      <c r="L3" s="2"/>
      <c r="M3" s="2" t="s">
        <v>15</v>
      </c>
      <c r="N3" s="2" t="s">
        <v>16</v>
      </c>
      <c r="O3" s="2"/>
      <c r="P3" s="2" t="s">
        <v>15</v>
      </c>
      <c r="Q3" s="2" t="s">
        <v>16</v>
      </c>
      <c r="R3" s="2"/>
      <c r="S3" s="2" t="s">
        <v>54</v>
      </c>
      <c r="T3" s="2" t="s">
        <v>55</v>
      </c>
      <c r="U3" s="2" t="s">
        <v>15</v>
      </c>
      <c r="V3" s="2" t="s">
        <v>16</v>
      </c>
      <c r="W3" s="2"/>
      <c r="X3" s="2" t="s">
        <v>34</v>
      </c>
      <c r="Y3" t="str">
        <f>TEXT(Y2,"mmmm yyyy")</f>
        <v>June 2023</v>
      </c>
      <c r="AA3" s="2" t="s">
        <v>18</v>
      </c>
      <c r="AB3" s="2" t="s">
        <v>0</v>
      </c>
      <c r="AD3" s="2" t="s">
        <v>22</v>
      </c>
      <c r="AE3" s="2" t="s">
        <v>17</v>
      </c>
    </row>
    <row r="4" spans="1:31" x14ac:dyDescent="0.25">
      <c r="H4" cm="1">
        <f t="array" ref="H4:H45">_xlfn.SEQUENCE(42)</f>
        <v>1</v>
      </c>
      <c r="I4">
        <v>1</v>
      </c>
      <c r="J4">
        <v>6</v>
      </c>
      <c r="K4" s="10" cm="1">
        <f t="array" ref="K4:K45">DATE(YEAR($Y$2),MONTH($Y$2),_xlfn.SEQUENCE(42,1,-MOD(WEEKDAY($Y$2,2),7)+1))</f>
        <v>45074</v>
      </c>
      <c r="L4" s="10"/>
      <c r="M4" s="10">
        <f>IF(MONTH($Y$2)&lt;&gt;MONTH(K4),I4,NA())</f>
        <v>1</v>
      </c>
      <c r="N4">
        <v>6</v>
      </c>
      <c r="P4" t="e">
        <f t="shared" ref="P4:P45" si="0">IF(COUNTIFS($AA$4:$AA$33,$K4,$AB$4:$AB$33,"Yes")&gt;0,I4,NA())</f>
        <v>#N/A</v>
      </c>
      <c r="Q4">
        <v>6</v>
      </c>
      <c r="S4">
        <f>WEEKNUM(K4)</f>
        <v>22</v>
      </c>
      <c r="T4">
        <f t="shared" ref="T4:T45" si="1">COUNTIFS($S$4:$S$45,S4,$P$4:$P$45,"&gt;0")</f>
        <v>1</v>
      </c>
      <c r="U4" t="e">
        <f>IF(T4&gt;=$V$2,I4,NA())</f>
        <v>#N/A</v>
      </c>
      <c r="V4">
        <v>6</v>
      </c>
      <c r="X4" s="19" t="s">
        <v>52</v>
      </c>
      <c r="Y4">
        <v>1482</v>
      </c>
      <c r="AA4" s="9">
        <v>45078</v>
      </c>
      <c r="AB4" t="s">
        <v>21</v>
      </c>
      <c r="AD4" t="s">
        <v>23</v>
      </c>
      <c r="AE4">
        <v>0</v>
      </c>
    </row>
    <row r="5" spans="1:31" x14ac:dyDescent="0.25">
      <c r="H5">
        <v>2</v>
      </c>
      <c r="I5">
        <v>2</v>
      </c>
      <c r="J5">
        <v>6</v>
      </c>
      <c r="K5" s="10">
        <v>45075</v>
      </c>
      <c r="L5" s="10"/>
      <c r="M5" s="10">
        <f t="shared" ref="M5:M45" si="2">IF(MONTH($Y$2)&lt;&gt;MONTH(K5),I5,NA())</f>
        <v>2</v>
      </c>
      <c r="N5">
        <v>6</v>
      </c>
      <c r="P5" t="e">
        <f t="shared" si="0"/>
        <v>#N/A</v>
      </c>
      <c r="Q5">
        <v>6</v>
      </c>
      <c r="S5">
        <f t="shared" ref="S5:S45" si="3">WEEKNUM(K5)</f>
        <v>22</v>
      </c>
      <c r="T5">
        <f t="shared" si="1"/>
        <v>1</v>
      </c>
      <c r="U5" t="e">
        <f t="shared" ref="U5:U10" si="4">IF(T5&gt;=$V$2,I5,NA())</f>
        <v>#N/A</v>
      </c>
      <c r="V5">
        <v>6</v>
      </c>
      <c r="X5" s="1"/>
      <c r="AA5" s="9">
        <v>45079</v>
      </c>
      <c r="AB5" t="s">
        <v>20</v>
      </c>
      <c r="AD5" t="s">
        <v>24</v>
      </c>
      <c r="AE5">
        <v>0</v>
      </c>
    </row>
    <row r="6" spans="1:31" x14ac:dyDescent="0.25">
      <c r="H6">
        <v>3</v>
      </c>
      <c r="I6">
        <v>3</v>
      </c>
      <c r="J6">
        <v>6</v>
      </c>
      <c r="K6" s="10">
        <v>45076</v>
      </c>
      <c r="L6" s="10"/>
      <c r="M6" s="10">
        <f t="shared" si="2"/>
        <v>3</v>
      </c>
      <c r="N6">
        <v>6</v>
      </c>
      <c r="P6" t="e">
        <f t="shared" si="0"/>
        <v>#N/A</v>
      </c>
      <c r="Q6">
        <v>6</v>
      </c>
      <c r="S6">
        <f t="shared" si="3"/>
        <v>22</v>
      </c>
      <c r="T6">
        <f t="shared" si="1"/>
        <v>1</v>
      </c>
      <c r="U6" t="e">
        <f t="shared" si="4"/>
        <v>#N/A</v>
      </c>
      <c r="V6">
        <v>6</v>
      </c>
      <c r="X6" s="1"/>
      <c r="AA6" s="9">
        <v>45080</v>
      </c>
      <c r="AB6" t="s">
        <v>21</v>
      </c>
      <c r="AD6" t="s">
        <v>25</v>
      </c>
      <c r="AE6">
        <v>0</v>
      </c>
    </row>
    <row r="7" spans="1:31" x14ac:dyDescent="0.25">
      <c r="H7">
        <v>4</v>
      </c>
      <c r="I7">
        <v>4</v>
      </c>
      <c r="J7">
        <v>6</v>
      </c>
      <c r="K7" s="10">
        <v>45077</v>
      </c>
      <c r="L7" s="10"/>
      <c r="M7" s="10">
        <f t="shared" si="2"/>
        <v>4</v>
      </c>
      <c r="N7">
        <v>6</v>
      </c>
      <c r="P7" t="e">
        <f t="shared" si="0"/>
        <v>#N/A</v>
      </c>
      <c r="Q7">
        <v>6</v>
      </c>
      <c r="S7">
        <f t="shared" si="3"/>
        <v>22</v>
      </c>
      <c r="T7">
        <f t="shared" si="1"/>
        <v>1</v>
      </c>
      <c r="U7" t="e">
        <f t="shared" si="4"/>
        <v>#N/A</v>
      </c>
      <c r="V7">
        <v>6</v>
      </c>
      <c r="X7" s="1"/>
      <c r="AA7" s="9">
        <v>45081</v>
      </c>
      <c r="AB7" t="s">
        <v>20</v>
      </c>
      <c r="AD7" t="s">
        <v>26</v>
      </c>
      <c r="AE7">
        <v>0</v>
      </c>
    </row>
    <row r="8" spans="1:31" x14ac:dyDescent="0.25">
      <c r="H8">
        <v>5</v>
      </c>
      <c r="I8">
        <v>5</v>
      </c>
      <c r="J8">
        <v>6</v>
      </c>
      <c r="K8" s="10">
        <v>45078</v>
      </c>
      <c r="L8" s="10"/>
      <c r="M8" s="10" t="e">
        <f t="shared" si="2"/>
        <v>#N/A</v>
      </c>
      <c r="N8">
        <v>6</v>
      </c>
      <c r="P8" t="e">
        <f t="shared" si="0"/>
        <v>#N/A</v>
      </c>
      <c r="Q8">
        <v>6</v>
      </c>
      <c r="S8">
        <f t="shared" si="3"/>
        <v>22</v>
      </c>
      <c r="T8">
        <f t="shared" si="1"/>
        <v>1</v>
      </c>
      <c r="U8" t="e">
        <f t="shared" si="4"/>
        <v>#N/A</v>
      </c>
      <c r="V8">
        <v>6</v>
      </c>
      <c r="X8" s="1"/>
      <c r="AA8" s="9">
        <v>45082</v>
      </c>
      <c r="AB8" t="s">
        <v>21</v>
      </c>
      <c r="AD8" t="s">
        <v>25</v>
      </c>
      <c r="AE8">
        <v>0</v>
      </c>
    </row>
    <row r="9" spans="1:31" x14ac:dyDescent="0.25">
      <c r="H9">
        <v>6</v>
      </c>
      <c r="I9">
        <v>6</v>
      </c>
      <c r="J9">
        <v>6</v>
      </c>
      <c r="K9" s="10">
        <v>45079</v>
      </c>
      <c r="L9" s="10"/>
      <c r="M9" s="10" t="e">
        <f t="shared" si="2"/>
        <v>#N/A</v>
      </c>
      <c r="N9">
        <v>6</v>
      </c>
      <c r="P9">
        <f t="shared" si="0"/>
        <v>6</v>
      </c>
      <c r="Q9">
        <v>6</v>
      </c>
      <c r="S9">
        <f t="shared" si="3"/>
        <v>22</v>
      </c>
      <c r="T9">
        <f t="shared" si="1"/>
        <v>1</v>
      </c>
      <c r="U9" t="e">
        <f t="shared" si="4"/>
        <v>#N/A</v>
      </c>
      <c r="V9">
        <v>6</v>
      </c>
      <c r="X9" s="1"/>
      <c r="AA9" s="9">
        <v>45083</v>
      </c>
      <c r="AB9" t="s">
        <v>20</v>
      </c>
      <c r="AD9" t="s">
        <v>27</v>
      </c>
      <c r="AE9">
        <v>0</v>
      </c>
    </row>
    <row r="10" spans="1:31" x14ac:dyDescent="0.25">
      <c r="H10">
        <v>7</v>
      </c>
      <c r="I10">
        <v>7</v>
      </c>
      <c r="J10">
        <v>6</v>
      </c>
      <c r="K10" s="10">
        <v>45080</v>
      </c>
      <c r="L10" s="10"/>
      <c r="M10" s="10" t="e">
        <f t="shared" si="2"/>
        <v>#N/A</v>
      </c>
      <c r="N10">
        <v>6</v>
      </c>
      <c r="P10" t="e">
        <f t="shared" si="0"/>
        <v>#N/A</v>
      </c>
      <c r="Q10">
        <v>6</v>
      </c>
      <c r="S10">
        <f t="shared" si="3"/>
        <v>22</v>
      </c>
      <c r="T10">
        <f t="shared" si="1"/>
        <v>1</v>
      </c>
      <c r="U10" t="e">
        <f t="shared" si="4"/>
        <v>#N/A</v>
      </c>
      <c r="V10">
        <v>6</v>
      </c>
      <c r="X10" s="1"/>
      <c r="AA10" s="9">
        <v>45084</v>
      </c>
      <c r="AB10" t="s">
        <v>21</v>
      </c>
      <c r="AD10" t="s">
        <v>23</v>
      </c>
      <c r="AE10">
        <v>0</v>
      </c>
    </row>
    <row r="11" spans="1:31" x14ac:dyDescent="0.25">
      <c r="H11">
        <v>8</v>
      </c>
      <c r="I11">
        <f>I4</f>
        <v>1</v>
      </c>
      <c r="J11">
        <f t="shared" ref="J11:J45" si="5">J4-1</f>
        <v>5</v>
      </c>
      <c r="K11" s="10">
        <v>45081</v>
      </c>
      <c r="L11" s="10"/>
      <c r="M11" s="10" t="e">
        <f t="shared" si="2"/>
        <v>#N/A</v>
      </c>
      <c r="N11">
        <f t="shared" ref="N11:N45" si="6">N4-1</f>
        <v>5</v>
      </c>
      <c r="P11">
        <f t="shared" si="0"/>
        <v>1</v>
      </c>
      <c r="Q11">
        <f t="shared" ref="Q11:Q45" si="7">Q4-1</f>
        <v>5</v>
      </c>
      <c r="S11">
        <f t="shared" si="3"/>
        <v>23</v>
      </c>
      <c r="T11">
        <f t="shared" si="1"/>
        <v>4</v>
      </c>
      <c r="X11" s="1"/>
      <c r="AA11" s="9">
        <v>45085</v>
      </c>
      <c r="AB11" t="s">
        <v>21</v>
      </c>
    </row>
    <row r="12" spans="1:31" x14ac:dyDescent="0.25">
      <c r="H12">
        <v>9</v>
      </c>
      <c r="I12">
        <f t="shared" ref="I12:I45" si="8">I5</f>
        <v>2</v>
      </c>
      <c r="J12">
        <f t="shared" si="5"/>
        <v>5</v>
      </c>
      <c r="K12" s="10">
        <v>45082</v>
      </c>
      <c r="L12" s="10"/>
      <c r="M12" s="10" t="e">
        <f t="shared" si="2"/>
        <v>#N/A</v>
      </c>
      <c r="N12">
        <f t="shared" si="6"/>
        <v>5</v>
      </c>
      <c r="P12" t="e">
        <f t="shared" si="0"/>
        <v>#N/A</v>
      </c>
      <c r="Q12">
        <f t="shared" si="7"/>
        <v>5</v>
      </c>
      <c r="S12">
        <f t="shared" si="3"/>
        <v>23</v>
      </c>
      <c r="T12">
        <f t="shared" si="1"/>
        <v>4</v>
      </c>
      <c r="U12" t="e">
        <f t="shared" ref="U12:U18" si="9">IF(T11&gt;=$V$2,I11,NA())</f>
        <v>#N/A</v>
      </c>
      <c r="V12">
        <v>5</v>
      </c>
      <c r="X12" s="1"/>
      <c r="AA12" s="9">
        <v>45086</v>
      </c>
      <c r="AB12" t="s">
        <v>20</v>
      </c>
    </row>
    <row r="13" spans="1:31" x14ac:dyDescent="0.25">
      <c r="H13">
        <v>10</v>
      </c>
      <c r="I13">
        <f t="shared" si="8"/>
        <v>3</v>
      </c>
      <c r="J13">
        <f t="shared" si="5"/>
        <v>5</v>
      </c>
      <c r="K13" s="10">
        <v>45083</v>
      </c>
      <c r="L13" s="10"/>
      <c r="M13" s="10" t="e">
        <f t="shared" si="2"/>
        <v>#N/A</v>
      </c>
      <c r="N13">
        <f t="shared" si="6"/>
        <v>5</v>
      </c>
      <c r="P13">
        <f t="shared" si="0"/>
        <v>3</v>
      </c>
      <c r="Q13">
        <f t="shared" si="7"/>
        <v>5</v>
      </c>
      <c r="S13">
        <f t="shared" si="3"/>
        <v>23</v>
      </c>
      <c r="T13">
        <f t="shared" si="1"/>
        <v>4</v>
      </c>
      <c r="U13" t="e">
        <f t="shared" si="9"/>
        <v>#N/A</v>
      </c>
      <c r="V13">
        <v>5</v>
      </c>
      <c r="X13" s="1"/>
      <c r="AA13" s="9">
        <v>45087</v>
      </c>
      <c r="AB13" t="s">
        <v>20</v>
      </c>
    </row>
    <row r="14" spans="1:31" x14ac:dyDescent="0.25">
      <c r="H14">
        <v>11</v>
      </c>
      <c r="I14">
        <f t="shared" si="8"/>
        <v>4</v>
      </c>
      <c r="J14">
        <f t="shared" si="5"/>
        <v>5</v>
      </c>
      <c r="K14" s="10">
        <v>45084</v>
      </c>
      <c r="L14" s="10"/>
      <c r="M14" s="10" t="e">
        <f t="shared" si="2"/>
        <v>#N/A</v>
      </c>
      <c r="N14">
        <f t="shared" si="6"/>
        <v>5</v>
      </c>
      <c r="P14" t="e">
        <f t="shared" si="0"/>
        <v>#N/A</v>
      </c>
      <c r="Q14">
        <f t="shared" si="7"/>
        <v>5</v>
      </c>
      <c r="S14">
        <f t="shared" si="3"/>
        <v>23</v>
      </c>
      <c r="T14">
        <f t="shared" si="1"/>
        <v>4</v>
      </c>
      <c r="U14" t="e">
        <f t="shared" si="9"/>
        <v>#N/A</v>
      </c>
      <c r="V14">
        <v>5</v>
      </c>
      <c r="X14" s="1"/>
      <c r="AA14" s="9">
        <v>45088</v>
      </c>
      <c r="AB14" t="s">
        <v>20</v>
      </c>
    </row>
    <row r="15" spans="1:31" x14ac:dyDescent="0.25">
      <c r="H15">
        <v>12</v>
      </c>
      <c r="I15">
        <f t="shared" si="8"/>
        <v>5</v>
      </c>
      <c r="J15">
        <f t="shared" si="5"/>
        <v>5</v>
      </c>
      <c r="K15" s="10">
        <v>45085</v>
      </c>
      <c r="L15" s="10"/>
      <c r="M15" s="10" t="e">
        <f t="shared" si="2"/>
        <v>#N/A</v>
      </c>
      <c r="N15">
        <f t="shared" si="6"/>
        <v>5</v>
      </c>
      <c r="P15" t="e">
        <f t="shared" si="0"/>
        <v>#N/A</v>
      </c>
      <c r="Q15">
        <f t="shared" si="7"/>
        <v>5</v>
      </c>
      <c r="S15">
        <f t="shared" si="3"/>
        <v>23</v>
      </c>
      <c r="T15">
        <f t="shared" si="1"/>
        <v>4</v>
      </c>
      <c r="U15" t="e">
        <f t="shared" si="9"/>
        <v>#N/A</v>
      </c>
      <c r="V15">
        <v>5</v>
      </c>
      <c r="X15" s="1"/>
      <c r="AA15" s="9">
        <v>45089</v>
      </c>
      <c r="AB15" t="s">
        <v>20</v>
      </c>
    </row>
    <row r="16" spans="1:31" x14ac:dyDescent="0.25">
      <c r="H16">
        <v>13</v>
      </c>
      <c r="I16">
        <f t="shared" si="8"/>
        <v>6</v>
      </c>
      <c r="J16">
        <f t="shared" si="5"/>
        <v>5</v>
      </c>
      <c r="K16" s="10">
        <v>45086</v>
      </c>
      <c r="L16" s="10"/>
      <c r="M16" s="10" t="e">
        <f t="shared" si="2"/>
        <v>#N/A</v>
      </c>
      <c r="N16">
        <f t="shared" si="6"/>
        <v>5</v>
      </c>
      <c r="P16">
        <f t="shared" si="0"/>
        <v>6</v>
      </c>
      <c r="Q16">
        <f t="shared" si="7"/>
        <v>5</v>
      </c>
      <c r="S16">
        <f t="shared" si="3"/>
        <v>23</v>
      </c>
      <c r="T16">
        <f t="shared" si="1"/>
        <v>4</v>
      </c>
      <c r="U16" t="e">
        <f t="shared" si="9"/>
        <v>#N/A</v>
      </c>
      <c r="V16">
        <v>5</v>
      </c>
      <c r="X16" s="1"/>
      <c r="AA16" s="9">
        <v>45090</v>
      </c>
      <c r="AB16" t="s">
        <v>21</v>
      </c>
    </row>
    <row r="17" spans="8:28" x14ac:dyDescent="0.25">
      <c r="H17">
        <v>14</v>
      </c>
      <c r="I17">
        <f t="shared" si="8"/>
        <v>7</v>
      </c>
      <c r="J17">
        <f t="shared" si="5"/>
        <v>5</v>
      </c>
      <c r="K17" s="10">
        <v>45087</v>
      </c>
      <c r="L17" s="10"/>
      <c r="M17" s="10" t="e">
        <f t="shared" si="2"/>
        <v>#N/A</v>
      </c>
      <c r="N17">
        <f t="shared" si="6"/>
        <v>5</v>
      </c>
      <c r="P17">
        <f t="shared" si="0"/>
        <v>7</v>
      </c>
      <c r="Q17">
        <f t="shared" si="7"/>
        <v>5</v>
      </c>
      <c r="S17">
        <f t="shared" si="3"/>
        <v>23</v>
      </c>
      <c r="T17">
        <f t="shared" si="1"/>
        <v>4</v>
      </c>
      <c r="U17" t="e">
        <f t="shared" si="9"/>
        <v>#N/A</v>
      </c>
      <c r="V17">
        <v>5</v>
      </c>
      <c r="X17" s="1"/>
      <c r="AA17" s="9">
        <v>45091</v>
      </c>
      <c r="AB17" t="s">
        <v>20</v>
      </c>
    </row>
    <row r="18" spans="8:28" x14ac:dyDescent="0.25">
      <c r="H18">
        <v>15</v>
      </c>
      <c r="I18">
        <f t="shared" si="8"/>
        <v>1</v>
      </c>
      <c r="J18">
        <f t="shared" si="5"/>
        <v>4</v>
      </c>
      <c r="K18" s="10">
        <v>45088</v>
      </c>
      <c r="L18" s="10"/>
      <c r="M18" s="10" t="e">
        <f t="shared" si="2"/>
        <v>#N/A</v>
      </c>
      <c r="N18">
        <f t="shared" si="6"/>
        <v>4</v>
      </c>
      <c r="P18">
        <f t="shared" si="0"/>
        <v>1</v>
      </c>
      <c r="Q18">
        <f t="shared" si="7"/>
        <v>4</v>
      </c>
      <c r="S18">
        <f t="shared" si="3"/>
        <v>24</v>
      </c>
      <c r="T18">
        <f t="shared" si="1"/>
        <v>5</v>
      </c>
      <c r="U18" t="e">
        <f t="shared" si="9"/>
        <v>#N/A</v>
      </c>
      <c r="V18">
        <v>5</v>
      </c>
      <c r="X18" s="1"/>
      <c r="AA18" s="9">
        <v>45092</v>
      </c>
      <c r="AB18" t="s">
        <v>21</v>
      </c>
    </row>
    <row r="19" spans="8:28" x14ac:dyDescent="0.25">
      <c r="H19">
        <v>16</v>
      </c>
      <c r="I19">
        <f t="shared" si="8"/>
        <v>2</v>
      </c>
      <c r="J19">
        <f t="shared" si="5"/>
        <v>4</v>
      </c>
      <c r="K19" s="10">
        <v>45089</v>
      </c>
      <c r="L19" s="10"/>
      <c r="M19" s="10" t="e">
        <f t="shared" si="2"/>
        <v>#N/A</v>
      </c>
      <c r="N19">
        <f t="shared" si="6"/>
        <v>4</v>
      </c>
      <c r="P19">
        <f t="shared" si="0"/>
        <v>2</v>
      </c>
      <c r="Q19">
        <f t="shared" si="7"/>
        <v>4</v>
      </c>
      <c r="S19">
        <f t="shared" si="3"/>
        <v>24</v>
      </c>
      <c r="T19">
        <f t="shared" si="1"/>
        <v>5</v>
      </c>
      <c r="X19" s="1"/>
      <c r="AA19" s="9">
        <v>45093</v>
      </c>
      <c r="AB19" t="s">
        <v>20</v>
      </c>
    </row>
    <row r="20" spans="8:28" x14ac:dyDescent="0.25">
      <c r="H20">
        <v>17</v>
      </c>
      <c r="I20">
        <f t="shared" si="8"/>
        <v>3</v>
      </c>
      <c r="J20">
        <f t="shared" si="5"/>
        <v>4</v>
      </c>
      <c r="K20" s="10">
        <v>45090</v>
      </c>
      <c r="L20" s="10"/>
      <c r="M20" s="10" t="e">
        <f t="shared" si="2"/>
        <v>#N/A</v>
      </c>
      <c r="N20">
        <f t="shared" si="6"/>
        <v>4</v>
      </c>
      <c r="P20" t="e">
        <f t="shared" si="0"/>
        <v>#N/A</v>
      </c>
      <c r="Q20">
        <f t="shared" si="7"/>
        <v>4</v>
      </c>
      <c r="S20">
        <f t="shared" si="3"/>
        <v>24</v>
      </c>
      <c r="T20">
        <f t="shared" si="1"/>
        <v>5</v>
      </c>
      <c r="U20">
        <f t="shared" ref="U20:U26" si="10">IF(T18&gt;=$V$2,I18,NA())</f>
        <v>1</v>
      </c>
      <c r="V20">
        <v>4</v>
      </c>
      <c r="X20" s="1"/>
      <c r="AA20" s="9">
        <v>45094</v>
      </c>
      <c r="AB20" t="s">
        <v>20</v>
      </c>
    </row>
    <row r="21" spans="8:28" x14ac:dyDescent="0.25">
      <c r="H21">
        <v>18</v>
      </c>
      <c r="I21">
        <f t="shared" si="8"/>
        <v>4</v>
      </c>
      <c r="J21">
        <f t="shared" si="5"/>
        <v>4</v>
      </c>
      <c r="K21" s="10">
        <v>45091</v>
      </c>
      <c r="L21" s="10"/>
      <c r="M21" s="10" t="e">
        <f t="shared" si="2"/>
        <v>#N/A</v>
      </c>
      <c r="N21">
        <f t="shared" si="6"/>
        <v>4</v>
      </c>
      <c r="P21">
        <f t="shared" si="0"/>
        <v>4</v>
      </c>
      <c r="Q21">
        <f t="shared" si="7"/>
        <v>4</v>
      </c>
      <c r="S21">
        <f t="shared" si="3"/>
        <v>24</v>
      </c>
      <c r="T21">
        <f t="shared" si="1"/>
        <v>5</v>
      </c>
      <c r="U21">
        <f t="shared" si="10"/>
        <v>2</v>
      </c>
      <c r="V21">
        <v>4</v>
      </c>
      <c r="X21" s="1"/>
      <c r="AA21" s="9">
        <v>45095</v>
      </c>
      <c r="AB21" t="s">
        <v>20</v>
      </c>
    </row>
    <row r="22" spans="8:28" x14ac:dyDescent="0.25">
      <c r="H22">
        <v>19</v>
      </c>
      <c r="I22">
        <f t="shared" si="8"/>
        <v>5</v>
      </c>
      <c r="J22">
        <f t="shared" si="5"/>
        <v>4</v>
      </c>
      <c r="K22" s="10">
        <v>45092</v>
      </c>
      <c r="L22" s="10"/>
      <c r="M22" s="10" t="e">
        <f t="shared" si="2"/>
        <v>#N/A</v>
      </c>
      <c r="N22">
        <f t="shared" si="6"/>
        <v>4</v>
      </c>
      <c r="P22" t="e">
        <f t="shared" si="0"/>
        <v>#N/A</v>
      </c>
      <c r="Q22">
        <f t="shared" si="7"/>
        <v>4</v>
      </c>
      <c r="S22">
        <f t="shared" si="3"/>
        <v>24</v>
      </c>
      <c r="T22">
        <f t="shared" si="1"/>
        <v>5</v>
      </c>
      <c r="U22">
        <f t="shared" si="10"/>
        <v>3</v>
      </c>
      <c r="V22">
        <v>4</v>
      </c>
      <c r="X22" s="1"/>
      <c r="AA22" s="9">
        <v>45096</v>
      </c>
      <c r="AB22" t="s">
        <v>20</v>
      </c>
    </row>
    <row r="23" spans="8:28" x14ac:dyDescent="0.25">
      <c r="H23">
        <v>20</v>
      </c>
      <c r="I23">
        <f t="shared" si="8"/>
        <v>6</v>
      </c>
      <c r="J23">
        <f t="shared" si="5"/>
        <v>4</v>
      </c>
      <c r="K23" s="10">
        <v>45093</v>
      </c>
      <c r="L23" s="10"/>
      <c r="M23" s="10" t="e">
        <f t="shared" si="2"/>
        <v>#N/A</v>
      </c>
      <c r="N23">
        <f t="shared" si="6"/>
        <v>4</v>
      </c>
      <c r="P23">
        <f t="shared" si="0"/>
        <v>6</v>
      </c>
      <c r="Q23">
        <f t="shared" si="7"/>
        <v>4</v>
      </c>
      <c r="S23">
        <f t="shared" si="3"/>
        <v>24</v>
      </c>
      <c r="T23">
        <f t="shared" si="1"/>
        <v>5</v>
      </c>
      <c r="U23">
        <f t="shared" si="10"/>
        <v>4</v>
      </c>
      <c r="V23">
        <v>4</v>
      </c>
      <c r="X23" s="1"/>
      <c r="AA23" s="9">
        <v>45097</v>
      </c>
      <c r="AB23" t="s">
        <v>20</v>
      </c>
    </row>
    <row r="24" spans="8:28" x14ac:dyDescent="0.25">
      <c r="H24">
        <v>21</v>
      </c>
      <c r="I24">
        <f t="shared" si="8"/>
        <v>7</v>
      </c>
      <c r="J24">
        <f t="shared" si="5"/>
        <v>4</v>
      </c>
      <c r="K24" s="10">
        <v>45094</v>
      </c>
      <c r="L24" s="10"/>
      <c r="M24" s="10" t="e">
        <f t="shared" si="2"/>
        <v>#N/A</v>
      </c>
      <c r="N24">
        <f t="shared" si="6"/>
        <v>4</v>
      </c>
      <c r="P24">
        <f t="shared" si="0"/>
        <v>7</v>
      </c>
      <c r="Q24">
        <f t="shared" si="7"/>
        <v>4</v>
      </c>
      <c r="S24">
        <f t="shared" si="3"/>
        <v>24</v>
      </c>
      <c r="T24">
        <f t="shared" si="1"/>
        <v>5</v>
      </c>
      <c r="U24">
        <f t="shared" si="10"/>
        <v>5</v>
      </c>
      <c r="V24">
        <v>4</v>
      </c>
      <c r="X24" s="1"/>
      <c r="AA24" s="9">
        <v>45098</v>
      </c>
      <c r="AB24" t="s">
        <v>21</v>
      </c>
    </row>
    <row r="25" spans="8:28" x14ac:dyDescent="0.25">
      <c r="H25">
        <v>22</v>
      </c>
      <c r="I25">
        <f t="shared" si="8"/>
        <v>1</v>
      </c>
      <c r="J25">
        <f t="shared" si="5"/>
        <v>3</v>
      </c>
      <c r="K25" s="10">
        <v>45095</v>
      </c>
      <c r="L25" s="10"/>
      <c r="M25" s="10" t="e">
        <f t="shared" si="2"/>
        <v>#N/A</v>
      </c>
      <c r="N25">
        <f t="shared" si="6"/>
        <v>3</v>
      </c>
      <c r="P25">
        <f t="shared" si="0"/>
        <v>1</v>
      </c>
      <c r="Q25">
        <f t="shared" si="7"/>
        <v>3</v>
      </c>
      <c r="S25">
        <f t="shared" si="3"/>
        <v>25</v>
      </c>
      <c r="T25">
        <f t="shared" si="1"/>
        <v>5</v>
      </c>
      <c r="U25">
        <f t="shared" si="10"/>
        <v>6</v>
      </c>
      <c r="V25">
        <v>4</v>
      </c>
      <c r="X25" s="1"/>
      <c r="AA25" s="9">
        <v>45099</v>
      </c>
      <c r="AB25" t="s">
        <v>20</v>
      </c>
    </row>
    <row r="26" spans="8:28" x14ac:dyDescent="0.25">
      <c r="H26">
        <v>23</v>
      </c>
      <c r="I26">
        <f t="shared" si="8"/>
        <v>2</v>
      </c>
      <c r="J26">
        <f t="shared" si="5"/>
        <v>3</v>
      </c>
      <c r="K26" s="10">
        <v>45096</v>
      </c>
      <c r="L26" s="10"/>
      <c r="M26" s="10" t="e">
        <f t="shared" si="2"/>
        <v>#N/A</v>
      </c>
      <c r="N26">
        <f t="shared" si="6"/>
        <v>3</v>
      </c>
      <c r="P26">
        <f t="shared" si="0"/>
        <v>2</v>
      </c>
      <c r="Q26">
        <f t="shared" si="7"/>
        <v>3</v>
      </c>
      <c r="S26">
        <f t="shared" si="3"/>
        <v>25</v>
      </c>
      <c r="T26">
        <f t="shared" si="1"/>
        <v>5</v>
      </c>
      <c r="U26">
        <f t="shared" si="10"/>
        <v>7</v>
      </c>
      <c r="V26">
        <v>4</v>
      </c>
      <c r="X26" s="1"/>
      <c r="AA26" s="9">
        <v>45100</v>
      </c>
      <c r="AB26" t="s">
        <v>20</v>
      </c>
    </row>
    <row r="27" spans="8:28" x14ac:dyDescent="0.25">
      <c r="H27">
        <v>24</v>
      </c>
      <c r="I27">
        <f t="shared" si="8"/>
        <v>3</v>
      </c>
      <c r="J27">
        <f t="shared" si="5"/>
        <v>3</v>
      </c>
      <c r="K27" s="10">
        <v>45097</v>
      </c>
      <c r="L27" s="10"/>
      <c r="M27" s="10" t="e">
        <f t="shared" si="2"/>
        <v>#N/A</v>
      </c>
      <c r="N27">
        <f t="shared" si="6"/>
        <v>3</v>
      </c>
      <c r="P27">
        <f t="shared" si="0"/>
        <v>3</v>
      </c>
      <c r="Q27">
        <f t="shared" si="7"/>
        <v>3</v>
      </c>
      <c r="S27">
        <f t="shared" si="3"/>
        <v>25</v>
      </c>
      <c r="T27">
        <f t="shared" si="1"/>
        <v>5</v>
      </c>
      <c r="X27" s="1"/>
      <c r="AA27" s="9">
        <v>45101</v>
      </c>
      <c r="AB27" t="s">
        <v>21</v>
      </c>
    </row>
    <row r="28" spans="8:28" x14ac:dyDescent="0.25">
      <c r="H28">
        <v>25</v>
      </c>
      <c r="I28">
        <f t="shared" si="8"/>
        <v>4</v>
      </c>
      <c r="J28">
        <f t="shared" si="5"/>
        <v>3</v>
      </c>
      <c r="K28" s="10">
        <v>45098</v>
      </c>
      <c r="L28" s="10"/>
      <c r="M28" s="10" t="e">
        <f t="shared" si="2"/>
        <v>#N/A</v>
      </c>
      <c r="N28">
        <f t="shared" si="6"/>
        <v>3</v>
      </c>
      <c r="P28" t="e">
        <f t="shared" si="0"/>
        <v>#N/A</v>
      </c>
      <c r="Q28">
        <f t="shared" si="7"/>
        <v>3</v>
      </c>
      <c r="S28">
        <f t="shared" si="3"/>
        <v>25</v>
      </c>
      <c r="T28">
        <f t="shared" si="1"/>
        <v>5</v>
      </c>
      <c r="U28">
        <f t="shared" ref="U28:U34" si="11">IF(T25&gt;=$V$2,I25,NA())</f>
        <v>1</v>
      </c>
      <c r="V28">
        <v>3</v>
      </c>
      <c r="X28" s="1"/>
      <c r="AA28" s="9">
        <v>45102</v>
      </c>
      <c r="AB28" t="s">
        <v>21</v>
      </c>
    </row>
    <row r="29" spans="8:28" x14ac:dyDescent="0.25">
      <c r="H29">
        <v>26</v>
      </c>
      <c r="I29">
        <f t="shared" si="8"/>
        <v>5</v>
      </c>
      <c r="J29">
        <f t="shared" si="5"/>
        <v>3</v>
      </c>
      <c r="K29" s="10">
        <v>45099</v>
      </c>
      <c r="L29" s="10"/>
      <c r="M29" s="10" t="e">
        <f t="shared" si="2"/>
        <v>#N/A</v>
      </c>
      <c r="N29">
        <f t="shared" si="6"/>
        <v>3</v>
      </c>
      <c r="P29">
        <f t="shared" si="0"/>
        <v>5</v>
      </c>
      <c r="Q29">
        <f t="shared" si="7"/>
        <v>3</v>
      </c>
      <c r="S29">
        <f t="shared" si="3"/>
        <v>25</v>
      </c>
      <c r="T29">
        <f t="shared" si="1"/>
        <v>5</v>
      </c>
      <c r="U29">
        <f t="shared" si="11"/>
        <v>2</v>
      </c>
      <c r="V29">
        <v>3</v>
      </c>
      <c r="X29" s="1"/>
      <c r="AA29" s="9">
        <v>45103</v>
      </c>
      <c r="AB29" t="s">
        <v>21</v>
      </c>
    </row>
    <row r="30" spans="8:28" x14ac:dyDescent="0.25">
      <c r="H30">
        <v>27</v>
      </c>
      <c r="I30">
        <f t="shared" si="8"/>
        <v>6</v>
      </c>
      <c r="J30">
        <f t="shared" si="5"/>
        <v>3</v>
      </c>
      <c r="K30" s="10">
        <v>45100</v>
      </c>
      <c r="L30" s="10"/>
      <c r="M30" s="10" t="e">
        <f t="shared" si="2"/>
        <v>#N/A</v>
      </c>
      <c r="N30">
        <f t="shared" si="6"/>
        <v>3</v>
      </c>
      <c r="P30">
        <f t="shared" si="0"/>
        <v>6</v>
      </c>
      <c r="Q30">
        <f t="shared" si="7"/>
        <v>3</v>
      </c>
      <c r="S30">
        <f t="shared" si="3"/>
        <v>25</v>
      </c>
      <c r="T30">
        <f t="shared" si="1"/>
        <v>5</v>
      </c>
      <c r="U30">
        <f t="shared" si="11"/>
        <v>3</v>
      </c>
      <c r="V30">
        <v>3</v>
      </c>
      <c r="X30" s="1"/>
      <c r="AA30" s="9">
        <v>45104</v>
      </c>
      <c r="AB30" t="s">
        <v>20</v>
      </c>
    </row>
    <row r="31" spans="8:28" x14ac:dyDescent="0.25">
      <c r="H31">
        <v>28</v>
      </c>
      <c r="I31">
        <f t="shared" si="8"/>
        <v>7</v>
      </c>
      <c r="J31">
        <f t="shared" si="5"/>
        <v>3</v>
      </c>
      <c r="K31" s="10">
        <v>45101</v>
      </c>
      <c r="L31" s="10"/>
      <c r="M31" s="10" t="e">
        <f t="shared" si="2"/>
        <v>#N/A</v>
      </c>
      <c r="N31">
        <f t="shared" si="6"/>
        <v>3</v>
      </c>
      <c r="P31" t="e">
        <f t="shared" si="0"/>
        <v>#N/A</v>
      </c>
      <c r="Q31">
        <f t="shared" si="7"/>
        <v>3</v>
      </c>
      <c r="S31">
        <f t="shared" si="3"/>
        <v>25</v>
      </c>
      <c r="T31">
        <f t="shared" si="1"/>
        <v>5</v>
      </c>
      <c r="U31">
        <f t="shared" si="11"/>
        <v>4</v>
      </c>
      <c r="V31">
        <v>3</v>
      </c>
      <c r="X31" s="1"/>
      <c r="AA31" s="9">
        <v>45105</v>
      </c>
      <c r="AB31" t="s">
        <v>20</v>
      </c>
    </row>
    <row r="32" spans="8:28" x14ac:dyDescent="0.25">
      <c r="H32">
        <v>29</v>
      </c>
      <c r="I32">
        <f t="shared" si="8"/>
        <v>1</v>
      </c>
      <c r="J32">
        <f t="shared" si="5"/>
        <v>2</v>
      </c>
      <c r="K32" s="10">
        <v>45102</v>
      </c>
      <c r="L32" s="10"/>
      <c r="M32" s="10" t="e">
        <f t="shared" si="2"/>
        <v>#N/A</v>
      </c>
      <c r="N32">
        <f t="shared" si="6"/>
        <v>2</v>
      </c>
      <c r="P32" t="e">
        <f t="shared" si="0"/>
        <v>#N/A</v>
      </c>
      <c r="Q32">
        <f t="shared" si="7"/>
        <v>2</v>
      </c>
      <c r="S32">
        <f t="shared" si="3"/>
        <v>26</v>
      </c>
      <c r="T32">
        <f t="shared" si="1"/>
        <v>3</v>
      </c>
      <c r="U32">
        <f t="shared" si="11"/>
        <v>5</v>
      </c>
      <c r="V32">
        <v>3</v>
      </c>
      <c r="X32" s="1"/>
      <c r="AA32" s="9">
        <v>45106</v>
      </c>
      <c r="AB32" t="s">
        <v>20</v>
      </c>
    </row>
    <row r="33" spans="8:28" x14ac:dyDescent="0.25">
      <c r="H33">
        <v>30</v>
      </c>
      <c r="I33">
        <f t="shared" si="8"/>
        <v>2</v>
      </c>
      <c r="J33">
        <f t="shared" si="5"/>
        <v>2</v>
      </c>
      <c r="K33" s="10">
        <v>45103</v>
      </c>
      <c r="L33" s="10"/>
      <c r="M33" s="10" t="e">
        <f t="shared" si="2"/>
        <v>#N/A</v>
      </c>
      <c r="N33">
        <f t="shared" si="6"/>
        <v>2</v>
      </c>
      <c r="P33" t="e">
        <f t="shared" si="0"/>
        <v>#N/A</v>
      </c>
      <c r="Q33">
        <f t="shared" si="7"/>
        <v>2</v>
      </c>
      <c r="S33">
        <f t="shared" si="3"/>
        <v>26</v>
      </c>
      <c r="T33">
        <f t="shared" si="1"/>
        <v>3</v>
      </c>
      <c r="U33">
        <f t="shared" si="11"/>
        <v>6</v>
      </c>
      <c r="V33">
        <v>3</v>
      </c>
      <c r="X33" s="1"/>
      <c r="AA33" s="9">
        <v>45107</v>
      </c>
      <c r="AB33" t="s">
        <v>21</v>
      </c>
    </row>
    <row r="34" spans="8:28" x14ac:dyDescent="0.25">
      <c r="H34">
        <v>31</v>
      </c>
      <c r="I34">
        <f t="shared" si="8"/>
        <v>3</v>
      </c>
      <c r="J34">
        <f t="shared" si="5"/>
        <v>2</v>
      </c>
      <c r="K34" s="10">
        <v>45104</v>
      </c>
      <c r="L34" s="10"/>
      <c r="M34" s="10" t="e">
        <f t="shared" si="2"/>
        <v>#N/A</v>
      </c>
      <c r="N34">
        <f t="shared" si="6"/>
        <v>2</v>
      </c>
      <c r="P34">
        <f t="shared" si="0"/>
        <v>3</v>
      </c>
      <c r="Q34">
        <f t="shared" si="7"/>
        <v>2</v>
      </c>
      <c r="S34">
        <f t="shared" si="3"/>
        <v>26</v>
      </c>
      <c r="T34">
        <f t="shared" si="1"/>
        <v>3</v>
      </c>
      <c r="U34">
        <f t="shared" si="11"/>
        <v>7</v>
      </c>
      <c r="V34">
        <v>3</v>
      </c>
      <c r="X34" s="1"/>
    </row>
    <row r="35" spans="8:28" x14ac:dyDescent="0.25">
      <c r="H35">
        <v>32</v>
      </c>
      <c r="I35">
        <f t="shared" si="8"/>
        <v>4</v>
      </c>
      <c r="J35">
        <f t="shared" si="5"/>
        <v>2</v>
      </c>
      <c r="K35" s="10">
        <v>45105</v>
      </c>
      <c r="L35" s="10"/>
      <c r="M35" s="10" t="e">
        <f t="shared" si="2"/>
        <v>#N/A</v>
      </c>
      <c r="N35">
        <f t="shared" si="6"/>
        <v>2</v>
      </c>
      <c r="P35">
        <f t="shared" si="0"/>
        <v>4</v>
      </c>
      <c r="Q35">
        <f t="shared" si="7"/>
        <v>2</v>
      </c>
      <c r="S35">
        <f t="shared" si="3"/>
        <v>26</v>
      </c>
      <c r="T35">
        <f t="shared" si="1"/>
        <v>3</v>
      </c>
      <c r="X35" s="1"/>
    </row>
    <row r="36" spans="8:28" x14ac:dyDescent="0.25">
      <c r="H36">
        <v>33</v>
      </c>
      <c r="I36">
        <f t="shared" si="8"/>
        <v>5</v>
      </c>
      <c r="J36">
        <f t="shared" si="5"/>
        <v>2</v>
      </c>
      <c r="K36" s="10">
        <v>45106</v>
      </c>
      <c r="L36" s="10"/>
      <c r="M36" s="10" t="e">
        <f t="shared" si="2"/>
        <v>#N/A</v>
      </c>
      <c r="N36">
        <f t="shared" si="6"/>
        <v>2</v>
      </c>
      <c r="P36">
        <f t="shared" si="0"/>
        <v>5</v>
      </c>
      <c r="Q36">
        <f t="shared" si="7"/>
        <v>2</v>
      </c>
      <c r="S36">
        <f t="shared" si="3"/>
        <v>26</v>
      </c>
      <c r="T36">
        <f t="shared" si="1"/>
        <v>3</v>
      </c>
      <c r="U36" t="e">
        <f t="shared" ref="U36:U42" si="12">IF(T32&gt;=$V$2,I32,NA())</f>
        <v>#N/A</v>
      </c>
      <c r="V36">
        <v>2</v>
      </c>
      <c r="X36" s="1"/>
    </row>
    <row r="37" spans="8:28" x14ac:dyDescent="0.25">
      <c r="H37">
        <v>34</v>
      </c>
      <c r="I37">
        <f t="shared" si="8"/>
        <v>6</v>
      </c>
      <c r="J37">
        <f t="shared" si="5"/>
        <v>2</v>
      </c>
      <c r="K37" s="10">
        <v>45107</v>
      </c>
      <c r="L37" s="10"/>
      <c r="M37" s="10" t="e">
        <f t="shared" si="2"/>
        <v>#N/A</v>
      </c>
      <c r="N37">
        <f t="shared" si="6"/>
        <v>2</v>
      </c>
      <c r="P37" t="e">
        <f t="shared" si="0"/>
        <v>#N/A</v>
      </c>
      <c r="Q37">
        <f t="shared" si="7"/>
        <v>2</v>
      </c>
      <c r="S37">
        <f t="shared" si="3"/>
        <v>26</v>
      </c>
      <c r="T37">
        <f t="shared" si="1"/>
        <v>3</v>
      </c>
      <c r="U37" t="e">
        <f t="shared" si="12"/>
        <v>#N/A</v>
      </c>
      <c r="V37">
        <v>2</v>
      </c>
      <c r="X37" s="1"/>
    </row>
    <row r="38" spans="8:28" x14ac:dyDescent="0.25">
      <c r="H38">
        <v>35</v>
      </c>
      <c r="I38">
        <f t="shared" si="8"/>
        <v>7</v>
      </c>
      <c r="J38">
        <f t="shared" si="5"/>
        <v>2</v>
      </c>
      <c r="K38" s="10">
        <v>45108</v>
      </c>
      <c r="L38" s="10"/>
      <c r="M38" s="10">
        <f t="shared" si="2"/>
        <v>7</v>
      </c>
      <c r="N38">
        <f t="shared" si="6"/>
        <v>2</v>
      </c>
      <c r="P38" t="e">
        <f t="shared" si="0"/>
        <v>#N/A</v>
      </c>
      <c r="Q38">
        <f t="shared" si="7"/>
        <v>2</v>
      </c>
      <c r="S38">
        <f t="shared" si="3"/>
        <v>26</v>
      </c>
      <c r="T38">
        <f t="shared" si="1"/>
        <v>3</v>
      </c>
      <c r="U38" t="e">
        <f t="shared" si="12"/>
        <v>#N/A</v>
      </c>
      <c r="V38">
        <v>2</v>
      </c>
      <c r="X38" s="1"/>
    </row>
    <row r="39" spans="8:28" x14ac:dyDescent="0.25">
      <c r="H39">
        <v>36</v>
      </c>
      <c r="I39">
        <f t="shared" si="8"/>
        <v>1</v>
      </c>
      <c r="J39">
        <f t="shared" si="5"/>
        <v>1</v>
      </c>
      <c r="K39" s="10">
        <v>45109</v>
      </c>
      <c r="L39" s="10"/>
      <c r="M39" s="10">
        <f t="shared" si="2"/>
        <v>1</v>
      </c>
      <c r="N39">
        <f t="shared" si="6"/>
        <v>1</v>
      </c>
      <c r="P39" t="e">
        <f t="shared" si="0"/>
        <v>#N/A</v>
      </c>
      <c r="Q39">
        <f t="shared" si="7"/>
        <v>1</v>
      </c>
      <c r="S39">
        <f t="shared" si="3"/>
        <v>27</v>
      </c>
      <c r="T39">
        <f t="shared" si="1"/>
        <v>0</v>
      </c>
      <c r="U39" t="e">
        <f t="shared" si="12"/>
        <v>#N/A</v>
      </c>
      <c r="V39">
        <v>2</v>
      </c>
      <c r="X39" s="1"/>
    </row>
    <row r="40" spans="8:28" x14ac:dyDescent="0.25">
      <c r="H40">
        <v>37</v>
      </c>
      <c r="I40">
        <f t="shared" si="8"/>
        <v>2</v>
      </c>
      <c r="J40">
        <f t="shared" si="5"/>
        <v>1</v>
      </c>
      <c r="K40" s="10">
        <v>45110</v>
      </c>
      <c r="L40" s="10"/>
      <c r="M40" s="10">
        <f t="shared" si="2"/>
        <v>2</v>
      </c>
      <c r="N40">
        <f t="shared" si="6"/>
        <v>1</v>
      </c>
      <c r="P40" t="e">
        <f t="shared" si="0"/>
        <v>#N/A</v>
      </c>
      <c r="Q40">
        <f t="shared" si="7"/>
        <v>1</v>
      </c>
      <c r="S40">
        <f t="shared" si="3"/>
        <v>27</v>
      </c>
      <c r="T40">
        <f t="shared" si="1"/>
        <v>0</v>
      </c>
      <c r="U40" t="e">
        <f t="shared" si="12"/>
        <v>#N/A</v>
      </c>
      <c r="V40">
        <v>2</v>
      </c>
      <c r="X40" s="1"/>
    </row>
    <row r="41" spans="8:28" x14ac:dyDescent="0.25">
      <c r="H41">
        <v>38</v>
      </c>
      <c r="I41">
        <f t="shared" si="8"/>
        <v>3</v>
      </c>
      <c r="J41">
        <f t="shared" si="5"/>
        <v>1</v>
      </c>
      <c r="K41" s="10">
        <v>45111</v>
      </c>
      <c r="L41" s="10"/>
      <c r="M41" s="10">
        <f t="shared" si="2"/>
        <v>3</v>
      </c>
      <c r="N41">
        <f t="shared" si="6"/>
        <v>1</v>
      </c>
      <c r="P41" t="e">
        <f t="shared" si="0"/>
        <v>#N/A</v>
      </c>
      <c r="Q41">
        <f t="shared" si="7"/>
        <v>1</v>
      </c>
      <c r="S41">
        <f t="shared" si="3"/>
        <v>27</v>
      </c>
      <c r="T41">
        <f t="shared" si="1"/>
        <v>0</v>
      </c>
      <c r="U41" t="e">
        <f t="shared" si="12"/>
        <v>#N/A</v>
      </c>
      <c r="V41">
        <v>2</v>
      </c>
      <c r="X41" s="1"/>
    </row>
    <row r="42" spans="8:28" x14ac:dyDescent="0.25">
      <c r="H42">
        <v>39</v>
      </c>
      <c r="I42">
        <f t="shared" si="8"/>
        <v>4</v>
      </c>
      <c r="J42">
        <f t="shared" si="5"/>
        <v>1</v>
      </c>
      <c r="K42" s="10">
        <v>45112</v>
      </c>
      <c r="L42" s="10"/>
      <c r="M42" s="10">
        <f t="shared" si="2"/>
        <v>4</v>
      </c>
      <c r="N42">
        <f t="shared" si="6"/>
        <v>1</v>
      </c>
      <c r="P42" t="e">
        <f t="shared" si="0"/>
        <v>#N/A</v>
      </c>
      <c r="Q42">
        <f t="shared" si="7"/>
        <v>1</v>
      </c>
      <c r="S42">
        <f t="shared" si="3"/>
        <v>27</v>
      </c>
      <c r="T42">
        <f t="shared" si="1"/>
        <v>0</v>
      </c>
      <c r="U42" t="e">
        <f t="shared" si="12"/>
        <v>#N/A</v>
      </c>
      <c r="V42">
        <v>2</v>
      </c>
      <c r="X42" s="1"/>
    </row>
    <row r="43" spans="8:28" x14ac:dyDescent="0.25">
      <c r="H43">
        <v>40</v>
      </c>
      <c r="I43">
        <f t="shared" si="8"/>
        <v>5</v>
      </c>
      <c r="J43">
        <f t="shared" si="5"/>
        <v>1</v>
      </c>
      <c r="K43" s="10">
        <v>45113</v>
      </c>
      <c r="L43" s="10"/>
      <c r="M43" s="10">
        <f t="shared" si="2"/>
        <v>5</v>
      </c>
      <c r="N43">
        <f t="shared" si="6"/>
        <v>1</v>
      </c>
      <c r="P43" t="e">
        <f t="shared" si="0"/>
        <v>#N/A</v>
      </c>
      <c r="Q43">
        <f t="shared" si="7"/>
        <v>1</v>
      </c>
      <c r="S43">
        <f t="shared" si="3"/>
        <v>27</v>
      </c>
      <c r="T43">
        <f t="shared" si="1"/>
        <v>0</v>
      </c>
      <c r="X43" s="1"/>
    </row>
    <row r="44" spans="8:28" x14ac:dyDescent="0.25">
      <c r="H44">
        <v>41</v>
      </c>
      <c r="I44">
        <f t="shared" si="8"/>
        <v>6</v>
      </c>
      <c r="J44">
        <f t="shared" si="5"/>
        <v>1</v>
      </c>
      <c r="K44" s="10">
        <v>45114</v>
      </c>
      <c r="L44" s="10"/>
      <c r="M44" s="10">
        <f t="shared" si="2"/>
        <v>6</v>
      </c>
      <c r="N44">
        <f t="shared" si="6"/>
        <v>1</v>
      </c>
      <c r="P44" t="e">
        <f t="shared" si="0"/>
        <v>#N/A</v>
      </c>
      <c r="Q44">
        <f t="shared" si="7"/>
        <v>1</v>
      </c>
      <c r="S44">
        <f t="shared" si="3"/>
        <v>27</v>
      </c>
      <c r="T44">
        <f t="shared" si="1"/>
        <v>0</v>
      </c>
      <c r="U44" t="e">
        <f t="shared" ref="U44:U50" si="13">IF(T39&gt;=$V$2,I39,NA())</f>
        <v>#N/A</v>
      </c>
      <c r="V44">
        <v>1</v>
      </c>
      <c r="X44" s="1"/>
    </row>
    <row r="45" spans="8:28" x14ac:dyDescent="0.25">
      <c r="H45">
        <v>42</v>
      </c>
      <c r="I45">
        <f t="shared" si="8"/>
        <v>7</v>
      </c>
      <c r="J45">
        <f t="shared" si="5"/>
        <v>1</v>
      </c>
      <c r="K45" s="10">
        <v>45115</v>
      </c>
      <c r="L45" s="10"/>
      <c r="M45" s="10">
        <f t="shared" si="2"/>
        <v>7</v>
      </c>
      <c r="N45">
        <f t="shared" si="6"/>
        <v>1</v>
      </c>
      <c r="P45" t="e">
        <f t="shared" si="0"/>
        <v>#N/A</v>
      </c>
      <c r="Q45">
        <f t="shared" si="7"/>
        <v>1</v>
      </c>
      <c r="S45">
        <f t="shared" si="3"/>
        <v>27</v>
      </c>
      <c r="T45">
        <f t="shared" si="1"/>
        <v>0</v>
      </c>
      <c r="U45" t="e">
        <f t="shared" si="13"/>
        <v>#N/A</v>
      </c>
      <c r="V45">
        <v>1</v>
      </c>
      <c r="X45" s="1"/>
    </row>
    <row r="46" spans="8:28" x14ac:dyDescent="0.25">
      <c r="U46" t="e">
        <f t="shared" si="13"/>
        <v>#N/A</v>
      </c>
      <c r="V46">
        <v>1</v>
      </c>
      <c r="X46" s="1"/>
    </row>
    <row r="47" spans="8:28" x14ac:dyDescent="0.25">
      <c r="U47" t="e">
        <f t="shared" si="13"/>
        <v>#N/A</v>
      </c>
      <c r="V47">
        <v>1</v>
      </c>
      <c r="X47" s="1"/>
    </row>
    <row r="48" spans="8:28" x14ac:dyDescent="0.25">
      <c r="U48" t="e">
        <f t="shared" si="13"/>
        <v>#N/A</v>
      </c>
      <c r="V48">
        <v>1</v>
      </c>
      <c r="X48" s="1"/>
    </row>
    <row r="49" spans="21:24" x14ac:dyDescent="0.25">
      <c r="U49" t="e">
        <f t="shared" si="13"/>
        <v>#N/A</v>
      </c>
      <c r="V49">
        <v>1</v>
      </c>
      <c r="X49" s="1"/>
    </row>
    <row r="50" spans="21:24" x14ac:dyDescent="0.25">
      <c r="U50" t="e">
        <f t="shared" si="13"/>
        <v>#N/A</v>
      </c>
      <c r="V50">
        <v>1</v>
      </c>
      <c r="X50" s="1"/>
    </row>
    <row r="51" spans="21:24" x14ac:dyDescent="0.25">
      <c r="X51" s="1"/>
    </row>
    <row r="52" spans="21:24" x14ac:dyDescent="0.25">
      <c r="X52" s="1"/>
    </row>
    <row r="53" spans="21:24" x14ac:dyDescent="0.25">
      <c r="X53" s="1"/>
    </row>
    <row r="54" spans="21:24" x14ac:dyDescent="0.25">
      <c r="X54" s="1"/>
    </row>
    <row r="55" spans="21:24" x14ac:dyDescent="0.25">
      <c r="X55" s="1"/>
    </row>
    <row r="56" spans="21:24" x14ac:dyDescent="0.25">
      <c r="X56" s="1"/>
    </row>
    <row r="57" spans="21:24" x14ac:dyDescent="0.25">
      <c r="X57" s="1"/>
    </row>
    <row r="58" spans="21:24" x14ac:dyDescent="0.25">
      <c r="X58" s="1"/>
    </row>
    <row r="59" spans="21:24" x14ac:dyDescent="0.25">
      <c r="X59" s="1"/>
    </row>
    <row r="60" spans="21:24" x14ac:dyDescent="0.25">
      <c r="X60" s="1"/>
    </row>
    <row r="61" spans="21:24" x14ac:dyDescent="0.25">
      <c r="X61" s="1"/>
    </row>
    <row r="62" spans="21:24" x14ac:dyDescent="0.25">
      <c r="X62" s="1"/>
    </row>
    <row r="63" spans="21:24" x14ac:dyDescent="0.25">
      <c r="X63" s="1"/>
    </row>
    <row r="64" spans="21:24" x14ac:dyDescent="0.25">
      <c r="X64" s="1"/>
    </row>
    <row r="65" spans="24:24" x14ac:dyDescent="0.25">
      <c r="X65" s="1"/>
    </row>
    <row r="66" spans="24:24" x14ac:dyDescent="0.25">
      <c r="X66" s="1"/>
    </row>
    <row r="67" spans="24:24" x14ac:dyDescent="0.25">
      <c r="X67" s="1"/>
    </row>
    <row r="68" spans="24:24" x14ac:dyDescent="0.25">
      <c r="X68" s="1"/>
    </row>
    <row r="69" spans="24:24" x14ac:dyDescent="0.25">
      <c r="X69" s="1"/>
    </row>
    <row r="70" spans="24:24" x14ac:dyDescent="0.25">
      <c r="X70" s="1"/>
    </row>
    <row r="71" spans="24:24" x14ac:dyDescent="0.25">
      <c r="X71" s="1"/>
    </row>
    <row r="72" spans="24:24" x14ac:dyDescent="0.25">
      <c r="X72" s="1"/>
    </row>
    <row r="73" spans="24:24" x14ac:dyDescent="0.25">
      <c r="X73" s="1"/>
    </row>
    <row r="74" spans="24:24" x14ac:dyDescent="0.25">
      <c r="X74" s="1"/>
    </row>
    <row r="75" spans="24:24" x14ac:dyDescent="0.25">
      <c r="X75" s="1"/>
    </row>
    <row r="76" spans="24:24" x14ac:dyDescent="0.25">
      <c r="X76" s="1"/>
    </row>
    <row r="77" spans="24:24" x14ac:dyDescent="0.25">
      <c r="X77" s="1"/>
    </row>
    <row r="78" spans="24:24" x14ac:dyDescent="0.25">
      <c r="X78" s="1"/>
    </row>
    <row r="79" spans="24:24" x14ac:dyDescent="0.25">
      <c r="X79" s="1"/>
    </row>
    <row r="80" spans="24:24" x14ac:dyDescent="0.25">
      <c r="X80" s="1"/>
    </row>
    <row r="81" spans="24:24" x14ac:dyDescent="0.25">
      <c r="X81" s="1"/>
    </row>
    <row r="82" spans="24:24" x14ac:dyDescent="0.25">
      <c r="X82" s="1"/>
    </row>
    <row r="83" spans="24:24" x14ac:dyDescent="0.25">
      <c r="X83" s="1"/>
    </row>
    <row r="84" spans="24:24" x14ac:dyDescent="0.25">
      <c r="X84" s="1"/>
    </row>
    <row r="85" spans="24:24" x14ac:dyDescent="0.25">
      <c r="X85" s="1"/>
    </row>
    <row r="86" spans="24:24" x14ac:dyDescent="0.25">
      <c r="X86" s="1"/>
    </row>
    <row r="87" spans="24:24" x14ac:dyDescent="0.25">
      <c r="X87" s="1"/>
    </row>
    <row r="88" spans="24:24" x14ac:dyDescent="0.25">
      <c r="X88" s="1"/>
    </row>
    <row r="89" spans="24:24" x14ac:dyDescent="0.25">
      <c r="X89" s="1"/>
    </row>
    <row r="90" spans="24:24" x14ac:dyDescent="0.25">
      <c r="X90" s="1"/>
    </row>
    <row r="91" spans="24:24" x14ac:dyDescent="0.25">
      <c r="X91" s="1"/>
    </row>
    <row r="92" spans="24:24" x14ac:dyDescent="0.25">
      <c r="X92" s="1"/>
    </row>
    <row r="93" spans="24:24" x14ac:dyDescent="0.25">
      <c r="X93" s="1"/>
    </row>
    <row r="94" spans="24:24" x14ac:dyDescent="0.25">
      <c r="X94" s="1"/>
    </row>
    <row r="95" spans="24:24" x14ac:dyDescent="0.25">
      <c r="X95" s="1"/>
    </row>
    <row r="96" spans="24:24" x14ac:dyDescent="0.25">
      <c r="X96" s="1"/>
    </row>
    <row r="97" spans="24:24" x14ac:dyDescent="0.25">
      <c r="X97" s="1"/>
    </row>
    <row r="98" spans="24:24" x14ac:dyDescent="0.25">
      <c r="X98" s="1"/>
    </row>
    <row r="99" spans="24:24" x14ac:dyDescent="0.25">
      <c r="X99" s="1"/>
    </row>
    <row r="100" spans="24:24" x14ac:dyDescent="0.25">
      <c r="X100" s="1"/>
    </row>
    <row r="101" spans="24:24" x14ac:dyDescent="0.25">
      <c r="X101" s="1"/>
    </row>
    <row r="102" spans="24:24" x14ac:dyDescent="0.25">
      <c r="X102" s="1"/>
    </row>
    <row r="103" spans="24:24" x14ac:dyDescent="0.25">
      <c r="X103" s="1"/>
    </row>
  </sheetData>
  <hyperlinks>
    <hyperlink ref="A1" location="'TOC Gallery'!A1" tooltip="Go To: Table of Contents" display="'TOC Gallery'!A1" xr:uid="{3CB59F56-64B1-4E7A-B758-8CBCCAE6F91A}"/>
  </hyperlinks>
  <pageMargins left="0.7" right="0.7" top="0.75" bottom="0.75" header="0.3" footer="0.3"/>
  <ignoredErrors>
    <ignoredError sqref="P1:P1048576" formula="1"/>
  </ignoredErrors>
  <drawing r:id="rId1"/>
  <legacyDrawing r:id="rId2"/>
  <mc:AlternateContent xmlns:mc="http://schemas.openxmlformats.org/markup-compatibility/2006">
    <mc:Choice Requires="x14">
      <controls>
        <mc:AlternateContent xmlns:mc="http://schemas.openxmlformats.org/markup-compatibility/2006">
          <mc:Choice Requires="x14">
            <control shapeId="9224" r:id="rId3" name="Spinner 8">
              <controlPr defaultSize="0" autoPict="0">
                <anchor moveWithCells="1" sizeWithCells="1">
                  <from>
                    <xdr:col>4</xdr:col>
                    <xdr:colOff>285750</xdr:colOff>
                    <xdr:row>1</xdr:row>
                    <xdr:rowOff>104775</xdr:rowOff>
                  </from>
                  <to>
                    <xdr:col>4</xdr:col>
                    <xdr:colOff>457200</xdr:colOff>
                    <xdr:row>3</xdr:row>
                    <xdr:rowOff>9525</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8BACCB-9211-45C4-A66C-39704E94A4EE}">
  <dimension ref="A1:A8"/>
  <sheetViews>
    <sheetView workbookViewId="0">
      <selection sqref="A1:A8"/>
    </sheetView>
  </sheetViews>
  <sheetFormatPr defaultRowHeight="15" x14ac:dyDescent="0.25"/>
  <sheetData>
    <row r="1" spans="1:1" x14ac:dyDescent="0.25">
      <c r="A1" t="s">
        <v>56</v>
      </c>
    </row>
    <row r="2" spans="1:1" x14ac:dyDescent="0.25">
      <c r="A2" t="s">
        <v>61</v>
      </c>
    </row>
    <row r="3" spans="1:1" x14ac:dyDescent="0.25">
      <c r="A3" t="s">
        <v>62</v>
      </c>
    </row>
    <row r="4" spans="1:1" x14ac:dyDescent="0.25">
      <c r="A4" t="s">
        <v>63</v>
      </c>
    </row>
    <row r="5" spans="1:1" x14ac:dyDescent="0.25">
      <c r="A5" t="s">
        <v>57</v>
      </c>
    </row>
    <row r="6" spans="1:1" x14ac:dyDescent="0.25">
      <c r="A6" t="s">
        <v>58</v>
      </c>
    </row>
    <row r="7" spans="1:1" x14ac:dyDescent="0.25">
      <c r="A7" t="s">
        <v>59</v>
      </c>
    </row>
    <row r="8" spans="1:1" x14ac:dyDescent="0.25">
      <c r="A8" t="s">
        <v>60</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93609-5A13-4CD6-86AC-3C2AA26B4ED8}">
  <sheetPr codeName="Sheet7"/>
  <dimension ref="A1:Q103"/>
  <sheetViews>
    <sheetView workbookViewId="0"/>
  </sheetViews>
  <sheetFormatPr defaultRowHeight="15" x14ac:dyDescent="0.25"/>
  <cols>
    <col min="1" max="1" width="2.7109375" customWidth="1"/>
    <col min="16" max="16" width="10.28515625" bestFit="1" customWidth="1"/>
  </cols>
  <sheetData>
    <row r="1" spans="1:17" x14ac:dyDescent="0.25">
      <c r="A1" s="15">
        <v>3</v>
      </c>
      <c r="B1" s="2" t="s">
        <v>36</v>
      </c>
      <c r="G1" s="2" t="s">
        <v>1</v>
      </c>
    </row>
    <row r="2" spans="1:17" x14ac:dyDescent="0.25">
      <c r="H2" s="2" t="s">
        <v>5</v>
      </c>
      <c r="J2" s="2" t="s">
        <v>40</v>
      </c>
      <c r="L2" s="2" t="s">
        <v>13</v>
      </c>
      <c r="P2" s="2" t="s">
        <v>37</v>
      </c>
      <c r="Q2" s="7">
        <v>0.65</v>
      </c>
    </row>
    <row r="3" spans="1:17" x14ac:dyDescent="0.25">
      <c r="G3" s="2" t="s">
        <v>14</v>
      </c>
      <c r="H3" s="2" t="s">
        <v>15</v>
      </c>
      <c r="I3" s="2" t="s">
        <v>16</v>
      </c>
      <c r="J3" s="2" t="s">
        <v>15</v>
      </c>
      <c r="K3" s="2" t="s">
        <v>16</v>
      </c>
      <c r="L3" s="2" t="s">
        <v>15</v>
      </c>
      <c r="M3" s="2" t="s">
        <v>16</v>
      </c>
      <c r="N3" s="2" t="s">
        <v>17</v>
      </c>
      <c r="O3" s="2"/>
      <c r="P3" s="2" t="s">
        <v>38</v>
      </c>
      <c r="Q3">
        <f>Q2*100</f>
        <v>65</v>
      </c>
    </row>
    <row r="4" spans="1:17" x14ac:dyDescent="0.25">
      <c r="G4" cm="1">
        <f t="array" ref="G4:G103">_xlfn.SEQUENCE(100)</f>
        <v>1</v>
      </c>
      <c r="H4">
        <v>1</v>
      </c>
      <c r="I4">
        <v>1</v>
      </c>
      <c r="J4">
        <f t="shared" ref="J4:J35" si="0">IF($G4&lt;=$Q$3,H4,NA())</f>
        <v>1</v>
      </c>
      <c r="K4">
        <f t="shared" ref="K4:K35" si="1">IF($G4&lt;=$Q$3,I4,NA())</f>
        <v>1</v>
      </c>
      <c r="L4" t="e">
        <f t="shared" ref="L4:L35" si="2">IF($G4=$Q$4,H4,NA())</f>
        <v>#N/A</v>
      </c>
      <c r="M4" t="e">
        <f t="shared" ref="M4:M35" si="3">IF($G4=$Q$4,I4,NA())</f>
        <v>#N/A</v>
      </c>
      <c r="N4" s="1" t="e">
        <f t="shared" ref="N4:N35" si="4">IF(NOT(ISERROR(M4)),$Q$2,NA())</f>
        <v>#N/A</v>
      </c>
      <c r="O4" s="1"/>
      <c r="P4" s="2" t="s">
        <v>39</v>
      </c>
      <c r="Q4">
        <f>ROUNDUP(Q3,-1)</f>
        <v>70</v>
      </c>
    </row>
    <row r="5" spans="1:17" x14ac:dyDescent="0.25">
      <c r="G5">
        <v>2</v>
      </c>
      <c r="H5">
        <v>2</v>
      </c>
      <c r="I5">
        <v>1</v>
      </c>
      <c r="J5">
        <f t="shared" si="0"/>
        <v>2</v>
      </c>
      <c r="K5">
        <f t="shared" si="1"/>
        <v>1</v>
      </c>
      <c r="L5" t="e">
        <f t="shared" si="2"/>
        <v>#N/A</v>
      </c>
      <c r="M5" t="e">
        <f t="shared" si="3"/>
        <v>#N/A</v>
      </c>
      <c r="N5" s="1" t="e">
        <f t="shared" si="4"/>
        <v>#N/A</v>
      </c>
      <c r="O5" s="1"/>
    </row>
    <row r="6" spans="1:17" x14ac:dyDescent="0.25">
      <c r="G6">
        <v>3</v>
      </c>
      <c r="H6">
        <v>3</v>
      </c>
      <c r="I6">
        <v>1</v>
      </c>
      <c r="J6">
        <f t="shared" si="0"/>
        <v>3</v>
      </c>
      <c r="K6">
        <f t="shared" si="1"/>
        <v>1</v>
      </c>
      <c r="L6" t="e">
        <f t="shared" si="2"/>
        <v>#N/A</v>
      </c>
      <c r="M6" t="e">
        <f t="shared" si="3"/>
        <v>#N/A</v>
      </c>
      <c r="N6" s="1" t="e">
        <f t="shared" si="4"/>
        <v>#N/A</v>
      </c>
      <c r="O6" s="1"/>
    </row>
    <row r="7" spans="1:17" x14ac:dyDescent="0.25">
      <c r="G7">
        <v>4</v>
      </c>
      <c r="H7">
        <v>4</v>
      </c>
      <c r="I7">
        <v>1</v>
      </c>
      <c r="J7">
        <f t="shared" si="0"/>
        <v>4</v>
      </c>
      <c r="K7">
        <f t="shared" si="1"/>
        <v>1</v>
      </c>
      <c r="L7" t="e">
        <f t="shared" si="2"/>
        <v>#N/A</v>
      </c>
      <c r="M7" t="e">
        <f t="shared" si="3"/>
        <v>#N/A</v>
      </c>
      <c r="N7" s="1" t="e">
        <f t="shared" si="4"/>
        <v>#N/A</v>
      </c>
      <c r="O7" s="1"/>
    </row>
    <row r="8" spans="1:17" x14ac:dyDescent="0.25">
      <c r="G8">
        <v>5</v>
      </c>
      <c r="H8">
        <v>5</v>
      </c>
      <c r="I8">
        <v>1</v>
      </c>
      <c r="J8">
        <f t="shared" si="0"/>
        <v>5</v>
      </c>
      <c r="K8">
        <f t="shared" si="1"/>
        <v>1</v>
      </c>
      <c r="L8" t="e">
        <f t="shared" si="2"/>
        <v>#N/A</v>
      </c>
      <c r="M8" t="e">
        <f t="shared" si="3"/>
        <v>#N/A</v>
      </c>
      <c r="N8" s="1" t="e">
        <f t="shared" si="4"/>
        <v>#N/A</v>
      </c>
      <c r="O8" s="1"/>
    </row>
    <row r="9" spans="1:17" x14ac:dyDescent="0.25">
      <c r="G9">
        <v>6</v>
      </c>
      <c r="H9">
        <v>6</v>
      </c>
      <c r="I9">
        <v>1</v>
      </c>
      <c r="J9">
        <f t="shared" si="0"/>
        <v>6</v>
      </c>
      <c r="K9">
        <f t="shared" si="1"/>
        <v>1</v>
      </c>
      <c r="L9" t="e">
        <f t="shared" si="2"/>
        <v>#N/A</v>
      </c>
      <c r="M9" t="e">
        <f t="shared" si="3"/>
        <v>#N/A</v>
      </c>
      <c r="N9" s="1" t="e">
        <f t="shared" si="4"/>
        <v>#N/A</v>
      </c>
      <c r="O9" s="1"/>
    </row>
    <row r="10" spans="1:17" x14ac:dyDescent="0.25">
      <c r="G10">
        <v>7</v>
      </c>
      <c r="H10">
        <v>7</v>
      </c>
      <c r="I10">
        <v>1</v>
      </c>
      <c r="J10">
        <f t="shared" si="0"/>
        <v>7</v>
      </c>
      <c r="K10">
        <f t="shared" si="1"/>
        <v>1</v>
      </c>
      <c r="L10" t="e">
        <f t="shared" si="2"/>
        <v>#N/A</v>
      </c>
      <c r="M10" t="e">
        <f t="shared" si="3"/>
        <v>#N/A</v>
      </c>
      <c r="N10" s="1" t="e">
        <f t="shared" si="4"/>
        <v>#N/A</v>
      </c>
      <c r="O10" s="1"/>
    </row>
    <row r="11" spans="1:17" x14ac:dyDescent="0.25">
      <c r="G11">
        <v>8</v>
      </c>
      <c r="H11">
        <v>8</v>
      </c>
      <c r="I11">
        <v>1</v>
      </c>
      <c r="J11">
        <f t="shared" si="0"/>
        <v>8</v>
      </c>
      <c r="K11">
        <f t="shared" si="1"/>
        <v>1</v>
      </c>
      <c r="L11" t="e">
        <f t="shared" si="2"/>
        <v>#N/A</v>
      </c>
      <c r="M11" t="e">
        <f t="shared" si="3"/>
        <v>#N/A</v>
      </c>
      <c r="N11" s="1" t="e">
        <f t="shared" si="4"/>
        <v>#N/A</v>
      </c>
      <c r="O11" s="1"/>
    </row>
    <row r="12" spans="1:17" x14ac:dyDescent="0.25">
      <c r="G12">
        <v>9</v>
      </c>
      <c r="H12">
        <v>9</v>
      </c>
      <c r="I12">
        <v>1</v>
      </c>
      <c r="J12">
        <f t="shared" si="0"/>
        <v>9</v>
      </c>
      <c r="K12">
        <f t="shared" si="1"/>
        <v>1</v>
      </c>
      <c r="L12" t="e">
        <f t="shared" si="2"/>
        <v>#N/A</v>
      </c>
      <c r="M12" t="e">
        <f t="shared" si="3"/>
        <v>#N/A</v>
      </c>
      <c r="N12" s="1" t="e">
        <f t="shared" si="4"/>
        <v>#N/A</v>
      </c>
      <c r="O12" s="1"/>
    </row>
    <row r="13" spans="1:17" x14ac:dyDescent="0.25">
      <c r="G13">
        <v>10</v>
      </c>
      <c r="H13">
        <v>10</v>
      </c>
      <c r="I13">
        <v>1</v>
      </c>
      <c r="J13">
        <f t="shared" si="0"/>
        <v>10</v>
      </c>
      <c r="K13">
        <f t="shared" si="1"/>
        <v>1</v>
      </c>
      <c r="L13" t="e">
        <f t="shared" si="2"/>
        <v>#N/A</v>
      </c>
      <c r="M13" t="e">
        <f t="shared" si="3"/>
        <v>#N/A</v>
      </c>
      <c r="N13" s="1" t="e">
        <f t="shared" si="4"/>
        <v>#N/A</v>
      </c>
      <c r="O13" s="1"/>
    </row>
    <row r="14" spans="1:17" x14ac:dyDescent="0.25">
      <c r="G14">
        <v>11</v>
      </c>
      <c r="H14">
        <f>H4</f>
        <v>1</v>
      </c>
      <c r="I14">
        <f>I4+1</f>
        <v>2</v>
      </c>
      <c r="J14">
        <f t="shared" si="0"/>
        <v>1</v>
      </c>
      <c r="K14">
        <f t="shared" si="1"/>
        <v>2</v>
      </c>
      <c r="L14" t="e">
        <f t="shared" si="2"/>
        <v>#N/A</v>
      </c>
      <c r="M14" t="e">
        <f t="shared" si="3"/>
        <v>#N/A</v>
      </c>
      <c r="N14" s="1" t="e">
        <f t="shared" si="4"/>
        <v>#N/A</v>
      </c>
      <c r="O14" s="1"/>
    </row>
    <row r="15" spans="1:17" x14ac:dyDescent="0.25">
      <c r="G15">
        <v>12</v>
      </c>
      <c r="H15">
        <f t="shared" ref="H15:H78" si="5">H5</f>
        <v>2</v>
      </c>
      <c r="I15">
        <f t="shared" ref="I15:I78" si="6">I5+1</f>
        <v>2</v>
      </c>
      <c r="J15">
        <f t="shared" si="0"/>
        <v>2</v>
      </c>
      <c r="K15">
        <f t="shared" si="1"/>
        <v>2</v>
      </c>
      <c r="L15" t="e">
        <f t="shared" si="2"/>
        <v>#N/A</v>
      </c>
      <c r="M15" t="e">
        <f t="shared" si="3"/>
        <v>#N/A</v>
      </c>
      <c r="N15" s="1" t="e">
        <f t="shared" si="4"/>
        <v>#N/A</v>
      </c>
      <c r="O15" s="1"/>
    </row>
    <row r="16" spans="1:17" x14ac:dyDescent="0.25">
      <c r="G16">
        <v>13</v>
      </c>
      <c r="H16">
        <f t="shared" si="5"/>
        <v>3</v>
      </c>
      <c r="I16">
        <f t="shared" si="6"/>
        <v>2</v>
      </c>
      <c r="J16">
        <f t="shared" si="0"/>
        <v>3</v>
      </c>
      <c r="K16">
        <f t="shared" si="1"/>
        <v>2</v>
      </c>
      <c r="L16" t="e">
        <f t="shared" si="2"/>
        <v>#N/A</v>
      </c>
      <c r="M16" t="e">
        <f t="shared" si="3"/>
        <v>#N/A</v>
      </c>
      <c r="N16" s="1" t="e">
        <f t="shared" si="4"/>
        <v>#N/A</v>
      </c>
      <c r="O16" s="1"/>
    </row>
    <row r="17" spans="7:15" x14ac:dyDescent="0.25">
      <c r="G17">
        <v>14</v>
      </c>
      <c r="H17">
        <f t="shared" si="5"/>
        <v>4</v>
      </c>
      <c r="I17">
        <f t="shared" si="6"/>
        <v>2</v>
      </c>
      <c r="J17">
        <f t="shared" si="0"/>
        <v>4</v>
      </c>
      <c r="K17">
        <f t="shared" si="1"/>
        <v>2</v>
      </c>
      <c r="L17" t="e">
        <f t="shared" si="2"/>
        <v>#N/A</v>
      </c>
      <c r="M17" t="e">
        <f t="shared" si="3"/>
        <v>#N/A</v>
      </c>
      <c r="N17" s="1" t="e">
        <f t="shared" si="4"/>
        <v>#N/A</v>
      </c>
      <c r="O17" s="1"/>
    </row>
    <row r="18" spans="7:15" x14ac:dyDescent="0.25">
      <c r="G18">
        <v>15</v>
      </c>
      <c r="H18">
        <f t="shared" si="5"/>
        <v>5</v>
      </c>
      <c r="I18">
        <f t="shared" si="6"/>
        <v>2</v>
      </c>
      <c r="J18">
        <f t="shared" si="0"/>
        <v>5</v>
      </c>
      <c r="K18">
        <f t="shared" si="1"/>
        <v>2</v>
      </c>
      <c r="L18" t="e">
        <f t="shared" si="2"/>
        <v>#N/A</v>
      </c>
      <c r="M18" t="e">
        <f t="shared" si="3"/>
        <v>#N/A</v>
      </c>
      <c r="N18" s="1" t="e">
        <f t="shared" si="4"/>
        <v>#N/A</v>
      </c>
      <c r="O18" s="1"/>
    </row>
    <row r="19" spans="7:15" x14ac:dyDescent="0.25">
      <c r="G19">
        <v>16</v>
      </c>
      <c r="H19">
        <f t="shared" si="5"/>
        <v>6</v>
      </c>
      <c r="I19">
        <f t="shared" si="6"/>
        <v>2</v>
      </c>
      <c r="J19">
        <f t="shared" si="0"/>
        <v>6</v>
      </c>
      <c r="K19">
        <f t="shared" si="1"/>
        <v>2</v>
      </c>
      <c r="L19" t="e">
        <f t="shared" si="2"/>
        <v>#N/A</v>
      </c>
      <c r="M19" t="e">
        <f t="shared" si="3"/>
        <v>#N/A</v>
      </c>
      <c r="N19" s="1" t="e">
        <f t="shared" si="4"/>
        <v>#N/A</v>
      </c>
      <c r="O19" s="1"/>
    </row>
    <row r="20" spans="7:15" x14ac:dyDescent="0.25">
      <c r="G20">
        <v>17</v>
      </c>
      <c r="H20">
        <f t="shared" si="5"/>
        <v>7</v>
      </c>
      <c r="I20">
        <f t="shared" si="6"/>
        <v>2</v>
      </c>
      <c r="J20">
        <f t="shared" si="0"/>
        <v>7</v>
      </c>
      <c r="K20">
        <f t="shared" si="1"/>
        <v>2</v>
      </c>
      <c r="L20" t="e">
        <f t="shared" si="2"/>
        <v>#N/A</v>
      </c>
      <c r="M20" t="e">
        <f t="shared" si="3"/>
        <v>#N/A</v>
      </c>
      <c r="N20" s="1" t="e">
        <f t="shared" si="4"/>
        <v>#N/A</v>
      </c>
      <c r="O20" s="1"/>
    </row>
    <row r="21" spans="7:15" x14ac:dyDescent="0.25">
      <c r="G21">
        <v>18</v>
      </c>
      <c r="H21">
        <f t="shared" si="5"/>
        <v>8</v>
      </c>
      <c r="I21">
        <f t="shared" si="6"/>
        <v>2</v>
      </c>
      <c r="J21">
        <f t="shared" si="0"/>
        <v>8</v>
      </c>
      <c r="K21">
        <f t="shared" si="1"/>
        <v>2</v>
      </c>
      <c r="L21" t="e">
        <f t="shared" si="2"/>
        <v>#N/A</v>
      </c>
      <c r="M21" t="e">
        <f t="shared" si="3"/>
        <v>#N/A</v>
      </c>
      <c r="N21" s="1" t="e">
        <f t="shared" si="4"/>
        <v>#N/A</v>
      </c>
      <c r="O21" s="1"/>
    </row>
    <row r="22" spans="7:15" x14ac:dyDescent="0.25">
      <c r="G22">
        <v>19</v>
      </c>
      <c r="H22">
        <f t="shared" si="5"/>
        <v>9</v>
      </c>
      <c r="I22">
        <f t="shared" si="6"/>
        <v>2</v>
      </c>
      <c r="J22">
        <f t="shared" si="0"/>
        <v>9</v>
      </c>
      <c r="K22">
        <f t="shared" si="1"/>
        <v>2</v>
      </c>
      <c r="L22" t="e">
        <f t="shared" si="2"/>
        <v>#N/A</v>
      </c>
      <c r="M22" t="e">
        <f t="shared" si="3"/>
        <v>#N/A</v>
      </c>
      <c r="N22" s="1" t="e">
        <f t="shared" si="4"/>
        <v>#N/A</v>
      </c>
      <c r="O22" s="1"/>
    </row>
    <row r="23" spans="7:15" x14ac:dyDescent="0.25">
      <c r="G23">
        <v>20</v>
      </c>
      <c r="H23">
        <f t="shared" si="5"/>
        <v>10</v>
      </c>
      <c r="I23">
        <f t="shared" si="6"/>
        <v>2</v>
      </c>
      <c r="J23">
        <f t="shared" si="0"/>
        <v>10</v>
      </c>
      <c r="K23">
        <f t="shared" si="1"/>
        <v>2</v>
      </c>
      <c r="L23" t="e">
        <f t="shared" si="2"/>
        <v>#N/A</v>
      </c>
      <c r="M23" t="e">
        <f t="shared" si="3"/>
        <v>#N/A</v>
      </c>
      <c r="N23" s="1" t="e">
        <f t="shared" si="4"/>
        <v>#N/A</v>
      </c>
      <c r="O23" s="1"/>
    </row>
    <row r="24" spans="7:15" x14ac:dyDescent="0.25">
      <c r="G24">
        <v>21</v>
      </c>
      <c r="H24">
        <f t="shared" si="5"/>
        <v>1</v>
      </c>
      <c r="I24">
        <f t="shared" si="6"/>
        <v>3</v>
      </c>
      <c r="J24">
        <f t="shared" si="0"/>
        <v>1</v>
      </c>
      <c r="K24">
        <f t="shared" si="1"/>
        <v>3</v>
      </c>
      <c r="L24" t="e">
        <f t="shared" si="2"/>
        <v>#N/A</v>
      </c>
      <c r="M24" t="e">
        <f t="shared" si="3"/>
        <v>#N/A</v>
      </c>
      <c r="N24" s="1" t="e">
        <f t="shared" si="4"/>
        <v>#N/A</v>
      </c>
      <c r="O24" s="1"/>
    </row>
    <row r="25" spans="7:15" x14ac:dyDescent="0.25">
      <c r="G25">
        <v>22</v>
      </c>
      <c r="H25">
        <f t="shared" si="5"/>
        <v>2</v>
      </c>
      <c r="I25">
        <f t="shared" si="6"/>
        <v>3</v>
      </c>
      <c r="J25">
        <f t="shared" si="0"/>
        <v>2</v>
      </c>
      <c r="K25">
        <f t="shared" si="1"/>
        <v>3</v>
      </c>
      <c r="L25" t="e">
        <f t="shared" si="2"/>
        <v>#N/A</v>
      </c>
      <c r="M25" t="e">
        <f t="shared" si="3"/>
        <v>#N/A</v>
      </c>
      <c r="N25" s="1" t="e">
        <f t="shared" si="4"/>
        <v>#N/A</v>
      </c>
      <c r="O25" s="1"/>
    </row>
    <row r="26" spans="7:15" x14ac:dyDescent="0.25">
      <c r="G26">
        <v>23</v>
      </c>
      <c r="H26">
        <f t="shared" si="5"/>
        <v>3</v>
      </c>
      <c r="I26">
        <f t="shared" si="6"/>
        <v>3</v>
      </c>
      <c r="J26">
        <f t="shared" si="0"/>
        <v>3</v>
      </c>
      <c r="K26">
        <f t="shared" si="1"/>
        <v>3</v>
      </c>
      <c r="L26" t="e">
        <f t="shared" si="2"/>
        <v>#N/A</v>
      </c>
      <c r="M26" t="e">
        <f t="shared" si="3"/>
        <v>#N/A</v>
      </c>
      <c r="N26" s="1" t="e">
        <f t="shared" si="4"/>
        <v>#N/A</v>
      </c>
      <c r="O26" s="1"/>
    </row>
    <row r="27" spans="7:15" x14ac:dyDescent="0.25">
      <c r="G27">
        <v>24</v>
      </c>
      <c r="H27">
        <f t="shared" si="5"/>
        <v>4</v>
      </c>
      <c r="I27">
        <f t="shared" si="6"/>
        <v>3</v>
      </c>
      <c r="J27">
        <f t="shared" si="0"/>
        <v>4</v>
      </c>
      <c r="K27">
        <f t="shared" si="1"/>
        <v>3</v>
      </c>
      <c r="L27" t="e">
        <f t="shared" si="2"/>
        <v>#N/A</v>
      </c>
      <c r="M27" t="e">
        <f t="shared" si="3"/>
        <v>#N/A</v>
      </c>
      <c r="N27" s="1" t="e">
        <f t="shared" si="4"/>
        <v>#N/A</v>
      </c>
      <c r="O27" s="1"/>
    </row>
    <row r="28" spans="7:15" x14ac:dyDescent="0.25">
      <c r="G28">
        <v>25</v>
      </c>
      <c r="H28">
        <f t="shared" si="5"/>
        <v>5</v>
      </c>
      <c r="I28">
        <f t="shared" si="6"/>
        <v>3</v>
      </c>
      <c r="J28">
        <f t="shared" si="0"/>
        <v>5</v>
      </c>
      <c r="K28">
        <f t="shared" si="1"/>
        <v>3</v>
      </c>
      <c r="L28" t="e">
        <f t="shared" si="2"/>
        <v>#N/A</v>
      </c>
      <c r="M28" t="e">
        <f t="shared" si="3"/>
        <v>#N/A</v>
      </c>
      <c r="N28" s="1" t="e">
        <f t="shared" si="4"/>
        <v>#N/A</v>
      </c>
      <c r="O28" s="1"/>
    </row>
    <row r="29" spans="7:15" x14ac:dyDescent="0.25">
      <c r="G29">
        <v>26</v>
      </c>
      <c r="H29">
        <f t="shared" si="5"/>
        <v>6</v>
      </c>
      <c r="I29">
        <f t="shared" si="6"/>
        <v>3</v>
      </c>
      <c r="J29">
        <f t="shared" si="0"/>
        <v>6</v>
      </c>
      <c r="K29">
        <f t="shared" si="1"/>
        <v>3</v>
      </c>
      <c r="L29" t="e">
        <f t="shared" si="2"/>
        <v>#N/A</v>
      </c>
      <c r="M29" t="e">
        <f t="shared" si="3"/>
        <v>#N/A</v>
      </c>
      <c r="N29" s="1" t="e">
        <f t="shared" si="4"/>
        <v>#N/A</v>
      </c>
      <c r="O29" s="1"/>
    </row>
    <row r="30" spans="7:15" x14ac:dyDescent="0.25">
      <c r="G30">
        <v>27</v>
      </c>
      <c r="H30">
        <f t="shared" si="5"/>
        <v>7</v>
      </c>
      <c r="I30">
        <f t="shared" si="6"/>
        <v>3</v>
      </c>
      <c r="J30">
        <f t="shared" si="0"/>
        <v>7</v>
      </c>
      <c r="K30">
        <f t="shared" si="1"/>
        <v>3</v>
      </c>
      <c r="L30" t="e">
        <f t="shared" si="2"/>
        <v>#N/A</v>
      </c>
      <c r="M30" t="e">
        <f t="shared" si="3"/>
        <v>#N/A</v>
      </c>
      <c r="N30" s="1" t="e">
        <f t="shared" si="4"/>
        <v>#N/A</v>
      </c>
      <c r="O30" s="1"/>
    </row>
    <row r="31" spans="7:15" x14ac:dyDescent="0.25">
      <c r="G31">
        <v>28</v>
      </c>
      <c r="H31">
        <f t="shared" si="5"/>
        <v>8</v>
      </c>
      <c r="I31">
        <f t="shared" si="6"/>
        <v>3</v>
      </c>
      <c r="J31">
        <f t="shared" si="0"/>
        <v>8</v>
      </c>
      <c r="K31">
        <f t="shared" si="1"/>
        <v>3</v>
      </c>
      <c r="L31" t="e">
        <f t="shared" si="2"/>
        <v>#N/A</v>
      </c>
      <c r="M31" t="e">
        <f t="shared" si="3"/>
        <v>#N/A</v>
      </c>
      <c r="N31" s="1" t="e">
        <f t="shared" si="4"/>
        <v>#N/A</v>
      </c>
      <c r="O31" s="1"/>
    </row>
    <row r="32" spans="7:15" x14ac:dyDescent="0.25">
      <c r="G32">
        <v>29</v>
      </c>
      <c r="H32">
        <f t="shared" si="5"/>
        <v>9</v>
      </c>
      <c r="I32">
        <f t="shared" si="6"/>
        <v>3</v>
      </c>
      <c r="J32">
        <f t="shared" si="0"/>
        <v>9</v>
      </c>
      <c r="K32">
        <f t="shared" si="1"/>
        <v>3</v>
      </c>
      <c r="L32" t="e">
        <f t="shared" si="2"/>
        <v>#N/A</v>
      </c>
      <c r="M32" t="e">
        <f t="shared" si="3"/>
        <v>#N/A</v>
      </c>
      <c r="N32" s="1" t="e">
        <f t="shared" si="4"/>
        <v>#N/A</v>
      </c>
      <c r="O32" s="1"/>
    </row>
    <row r="33" spans="7:15" x14ac:dyDescent="0.25">
      <c r="G33">
        <v>30</v>
      </c>
      <c r="H33">
        <f t="shared" si="5"/>
        <v>10</v>
      </c>
      <c r="I33">
        <f t="shared" si="6"/>
        <v>3</v>
      </c>
      <c r="J33">
        <f t="shared" si="0"/>
        <v>10</v>
      </c>
      <c r="K33">
        <f t="shared" si="1"/>
        <v>3</v>
      </c>
      <c r="L33" t="e">
        <f t="shared" si="2"/>
        <v>#N/A</v>
      </c>
      <c r="M33" t="e">
        <f t="shared" si="3"/>
        <v>#N/A</v>
      </c>
      <c r="N33" s="1" t="e">
        <f t="shared" si="4"/>
        <v>#N/A</v>
      </c>
      <c r="O33" s="1"/>
    </row>
    <row r="34" spans="7:15" x14ac:dyDescent="0.25">
      <c r="G34">
        <v>31</v>
      </c>
      <c r="H34">
        <f t="shared" si="5"/>
        <v>1</v>
      </c>
      <c r="I34">
        <f t="shared" si="6"/>
        <v>4</v>
      </c>
      <c r="J34">
        <f t="shared" si="0"/>
        <v>1</v>
      </c>
      <c r="K34">
        <f t="shared" si="1"/>
        <v>4</v>
      </c>
      <c r="L34" t="e">
        <f t="shared" si="2"/>
        <v>#N/A</v>
      </c>
      <c r="M34" t="e">
        <f t="shared" si="3"/>
        <v>#N/A</v>
      </c>
      <c r="N34" s="1" t="e">
        <f t="shared" si="4"/>
        <v>#N/A</v>
      </c>
      <c r="O34" s="1"/>
    </row>
    <row r="35" spans="7:15" x14ac:dyDescent="0.25">
      <c r="G35">
        <v>32</v>
      </c>
      <c r="H35">
        <f t="shared" si="5"/>
        <v>2</v>
      </c>
      <c r="I35">
        <f t="shared" si="6"/>
        <v>4</v>
      </c>
      <c r="J35">
        <f t="shared" si="0"/>
        <v>2</v>
      </c>
      <c r="K35">
        <f t="shared" si="1"/>
        <v>4</v>
      </c>
      <c r="L35" t="e">
        <f t="shared" si="2"/>
        <v>#N/A</v>
      </c>
      <c r="M35" t="e">
        <f t="shared" si="3"/>
        <v>#N/A</v>
      </c>
      <c r="N35" s="1" t="e">
        <f t="shared" si="4"/>
        <v>#N/A</v>
      </c>
      <c r="O35" s="1"/>
    </row>
    <row r="36" spans="7:15" x14ac:dyDescent="0.25">
      <c r="G36">
        <v>33</v>
      </c>
      <c r="H36">
        <f t="shared" si="5"/>
        <v>3</v>
      </c>
      <c r="I36">
        <f t="shared" si="6"/>
        <v>4</v>
      </c>
      <c r="J36">
        <f t="shared" ref="J36:J67" si="7">IF($G36&lt;=$Q$3,H36,NA())</f>
        <v>3</v>
      </c>
      <c r="K36">
        <f t="shared" ref="K36:K67" si="8">IF($G36&lt;=$Q$3,I36,NA())</f>
        <v>4</v>
      </c>
      <c r="L36" t="e">
        <f t="shared" ref="L36:L67" si="9">IF($G36=$Q$4,H36,NA())</f>
        <v>#N/A</v>
      </c>
      <c r="M36" t="e">
        <f t="shared" ref="M36:M67" si="10">IF($G36=$Q$4,I36,NA())</f>
        <v>#N/A</v>
      </c>
      <c r="N36" s="1" t="e">
        <f t="shared" ref="N36:N67" si="11">IF(NOT(ISERROR(M36)),$Q$2,NA())</f>
        <v>#N/A</v>
      </c>
      <c r="O36" s="1"/>
    </row>
    <row r="37" spans="7:15" x14ac:dyDescent="0.25">
      <c r="G37">
        <v>34</v>
      </c>
      <c r="H37">
        <f t="shared" si="5"/>
        <v>4</v>
      </c>
      <c r="I37">
        <f t="shared" si="6"/>
        <v>4</v>
      </c>
      <c r="J37">
        <f t="shared" si="7"/>
        <v>4</v>
      </c>
      <c r="K37">
        <f t="shared" si="8"/>
        <v>4</v>
      </c>
      <c r="L37" t="e">
        <f t="shared" si="9"/>
        <v>#N/A</v>
      </c>
      <c r="M37" t="e">
        <f t="shared" si="10"/>
        <v>#N/A</v>
      </c>
      <c r="N37" s="1" t="e">
        <f t="shared" si="11"/>
        <v>#N/A</v>
      </c>
      <c r="O37" s="1"/>
    </row>
    <row r="38" spans="7:15" x14ac:dyDescent="0.25">
      <c r="G38">
        <v>35</v>
      </c>
      <c r="H38">
        <f t="shared" si="5"/>
        <v>5</v>
      </c>
      <c r="I38">
        <f t="shared" si="6"/>
        <v>4</v>
      </c>
      <c r="J38">
        <f t="shared" si="7"/>
        <v>5</v>
      </c>
      <c r="K38">
        <f t="shared" si="8"/>
        <v>4</v>
      </c>
      <c r="L38" t="e">
        <f t="shared" si="9"/>
        <v>#N/A</v>
      </c>
      <c r="M38" t="e">
        <f t="shared" si="10"/>
        <v>#N/A</v>
      </c>
      <c r="N38" s="1" t="e">
        <f t="shared" si="11"/>
        <v>#N/A</v>
      </c>
      <c r="O38" s="1"/>
    </row>
    <row r="39" spans="7:15" x14ac:dyDescent="0.25">
      <c r="G39">
        <v>36</v>
      </c>
      <c r="H39">
        <f t="shared" si="5"/>
        <v>6</v>
      </c>
      <c r="I39">
        <f t="shared" si="6"/>
        <v>4</v>
      </c>
      <c r="J39">
        <f t="shared" si="7"/>
        <v>6</v>
      </c>
      <c r="K39">
        <f t="shared" si="8"/>
        <v>4</v>
      </c>
      <c r="L39" t="e">
        <f t="shared" si="9"/>
        <v>#N/A</v>
      </c>
      <c r="M39" t="e">
        <f t="shared" si="10"/>
        <v>#N/A</v>
      </c>
      <c r="N39" s="1" t="e">
        <f t="shared" si="11"/>
        <v>#N/A</v>
      </c>
      <c r="O39" s="1"/>
    </row>
    <row r="40" spans="7:15" x14ac:dyDescent="0.25">
      <c r="G40">
        <v>37</v>
      </c>
      <c r="H40">
        <f t="shared" si="5"/>
        <v>7</v>
      </c>
      <c r="I40">
        <f t="shared" si="6"/>
        <v>4</v>
      </c>
      <c r="J40">
        <f t="shared" si="7"/>
        <v>7</v>
      </c>
      <c r="K40">
        <f t="shared" si="8"/>
        <v>4</v>
      </c>
      <c r="L40" t="e">
        <f t="shared" si="9"/>
        <v>#N/A</v>
      </c>
      <c r="M40" t="e">
        <f t="shared" si="10"/>
        <v>#N/A</v>
      </c>
      <c r="N40" s="1" t="e">
        <f t="shared" si="11"/>
        <v>#N/A</v>
      </c>
      <c r="O40" s="1"/>
    </row>
    <row r="41" spans="7:15" x14ac:dyDescent="0.25">
      <c r="G41">
        <v>38</v>
      </c>
      <c r="H41">
        <f t="shared" si="5"/>
        <v>8</v>
      </c>
      <c r="I41">
        <f t="shared" si="6"/>
        <v>4</v>
      </c>
      <c r="J41">
        <f t="shared" si="7"/>
        <v>8</v>
      </c>
      <c r="K41">
        <f t="shared" si="8"/>
        <v>4</v>
      </c>
      <c r="L41" t="e">
        <f t="shared" si="9"/>
        <v>#N/A</v>
      </c>
      <c r="M41" t="e">
        <f t="shared" si="10"/>
        <v>#N/A</v>
      </c>
      <c r="N41" s="1" t="e">
        <f t="shared" si="11"/>
        <v>#N/A</v>
      </c>
      <c r="O41" s="1"/>
    </row>
    <row r="42" spans="7:15" x14ac:dyDescent="0.25">
      <c r="G42">
        <v>39</v>
      </c>
      <c r="H42">
        <f t="shared" si="5"/>
        <v>9</v>
      </c>
      <c r="I42">
        <f t="shared" si="6"/>
        <v>4</v>
      </c>
      <c r="J42">
        <f t="shared" si="7"/>
        <v>9</v>
      </c>
      <c r="K42">
        <f t="shared" si="8"/>
        <v>4</v>
      </c>
      <c r="L42" t="e">
        <f t="shared" si="9"/>
        <v>#N/A</v>
      </c>
      <c r="M42" t="e">
        <f t="shared" si="10"/>
        <v>#N/A</v>
      </c>
      <c r="N42" s="1" t="e">
        <f t="shared" si="11"/>
        <v>#N/A</v>
      </c>
      <c r="O42" s="1"/>
    </row>
    <row r="43" spans="7:15" x14ac:dyDescent="0.25">
      <c r="G43">
        <v>40</v>
      </c>
      <c r="H43">
        <f t="shared" si="5"/>
        <v>10</v>
      </c>
      <c r="I43">
        <f t="shared" si="6"/>
        <v>4</v>
      </c>
      <c r="J43">
        <f t="shared" si="7"/>
        <v>10</v>
      </c>
      <c r="K43">
        <f t="shared" si="8"/>
        <v>4</v>
      </c>
      <c r="L43" t="e">
        <f t="shared" si="9"/>
        <v>#N/A</v>
      </c>
      <c r="M43" t="e">
        <f t="shared" si="10"/>
        <v>#N/A</v>
      </c>
      <c r="N43" s="1" t="e">
        <f t="shared" si="11"/>
        <v>#N/A</v>
      </c>
      <c r="O43" s="1"/>
    </row>
    <row r="44" spans="7:15" x14ac:dyDescent="0.25">
      <c r="G44">
        <v>41</v>
      </c>
      <c r="H44">
        <f t="shared" si="5"/>
        <v>1</v>
      </c>
      <c r="I44">
        <f t="shared" si="6"/>
        <v>5</v>
      </c>
      <c r="J44">
        <f t="shared" si="7"/>
        <v>1</v>
      </c>
      <c r="K44">
        <f t="shared" si="8"/>
        <v>5</v>
      </c>
      <c r="L44" t="e">
        <f t="shared" si="9"/>
        <v>#N/A</v>
      </c>
      <c r="M44" t="e">
        <f t="shared" si="10"/>
        <v>#N/A</v>
      </c>
      <c r="N44" s="1" t="e">
        <f t="shared" si="11"/>
        <v>#N/A</v>
      </c>
      <c r="O44" s="1"/>
    </row>
    <row r="45" spans="7:15" x14ac:dyDescent="0.25">
      <c r="G45">
        <v>42</v>
      </c>
      <c r="H45">
        <f t="shared" si="5"/>
        <v>2</v>
      </c>
      <c r="I45">
        <f t="shared" si="6"/>
        <v>5</v>
      </c>
      <c r="J45">
        <f t="shared" si="7"/>
        <v>2</v>
      </c>
      <c r="K45">
        <f t="shared" si="8"/>
        <v>5</v>
      </c>
      <c r="L45" t="e">
        <f t="shared" si="9"/>
        <v>#N/A</v>
      </c>
      <c r="M45" t="e">
        <f t="shared" si="10"/>
        <v>#N/A</v>
      </c>
      <c r="N45" s="1" t="e">
        <f t="shared" si="11"/>
        <v>#N/A</v>
      </c>
      <c r="O45" s="1"/>
    </row>
    <row r="46" spans="7:15" x14ac:dyDescent="0.25">
      <c r="G46">
        <v>43</v>
      </c>
      <c r="H46">
        <f t="shared" si="5"/>
        <v>3</v>
      </c>
      <c r="I46">
        <f t="shared" si="6"/>
        <v>5</v>
      </c>
      <c r="J46">
        <f t="shared" si="7"/>
        <v>3</v>
      </c>
      <c r="K46">
        <f t="shared" si="8"/>
        <v>5</v>
      </c>
      <c r="L46" t="e">
        <f t="shared" si="9"/>
        <v>#N/A</v>
      </c>
      <c r="M46" t="e">
        <f t="shared" si="10"/>
        <v>#N/A</v>
      </c>
      <c r="N46" s="1" t="e">
        <f t="shared" si="11"/>
        <v>#N/A</v>
      </c>
      <c r="O46" s="1"/>
    </row>
    <row r="47" spans="7:15" x14ac:dyDescent="0.25">
      <c r="G47">
        <v>44</v>
      </c>
      <c r="H47">
        <f t="shared" si="5"/>
        <v>4</v>
      </c>
      <c r="I47">
        <f t="shared" si="6"/>
        <v>5</v>
      </c>
      <c r="J47">
        <f t="shared" si="7"/>
        <v>4</v>
      </c>
      <c r="K47">
        <f t="shared" si="8"/>
        <v>5</v>
      </c>
      <c r="L47" t="e">
        <f t="shared" si="9"/>
        <v>#N/A</v>
      </c>
      <c r="M47" t="e">
        <f t="shared" si="10"/>
        <v>#N/A</v>
      </c>
      <c r="N47" s="1" t="e">
        <f t="shared" si="11"/>
        <v>#N/A</v>
      </c>
      <c r="O47" s="1"/>
    </row>
    <row r="48" spans="7:15" x14ac:dyDescent="0.25">
      <c r="G48">
        <v>45</v>
      </c>
      <c r="H48">
        <f t="shared" si="5"/>
        <v>5</v>
      </c>
      <c r="I48">
        <f t="shared" si="6"/>
        <v>5</v>
      </c>
      <c r="J48">
        <f t="shared" si="7"/>
        <v>5</v>
      </c>
      <c r="K48">
        <f t="shared" si="8"/>
        <v>5</v>
      </c>
      <c r="L48" t="e">
        <f t="shared" si="9"/>
        <v>#N/A</v>
      </c>
      <c r="M48" t="e">
        <f t="shared" si="10"/>
        <v>#N/A</v>
      </c>
      <c r="N48" s="1" t="e">
        <f t="shared" si="11"/>
        <v>#N/A</v>
      </c>
      <c r="O48" s="1"/>
    </row>
    <row r="49" spans="7:15" x14ac:dyDescent="0.25">
      <c r="G49">
        <v>46</v>
      </c>
      <c r="H49">
        <f t="shared" si="5"/>
        <v>6</v>
      </c>
      <c r="I49">
        <f t="shared" si="6"/>
        <v>5</v>
      </c>
      <c r="J49">
        <f t="shared" si="7"/>
        <v>6</v>
      </c>
      <c r="K49">
        <f t="shared" si="8"/>
        <v>5</v>
      </c>
      <c r="L49" t="e">
        <f t="shared" si="9"/>
        <v>#N/A</v>
      </c>
      <c r="M49" t="e">
        <f t="shared" si="10"/>
        <v>#N/A</v>
      </c>
      <c r="N49" s="1" t="e">
        <f t="shared" si="11"/>
        <v>#N/A</v>
      </c>
      <c r="O49" s="1"/>
    </row>
    <row r="50" spans="7:15" x14ac:dyDescent="0.25">
      <c r="G50">
        <v>47</v>
      </c>
      <c r="H50">
        <f t="shared" si="5"/>
        <v>7</v>
      </c>
      <c r="I50">
        <f t="shared" si="6"/>
        <v>5</v>
      </c>
      <c r="J50">
        <f t="shared" si="7"/>
        <v>7</v>
      </c>
      <c r="K50">
        <f t="shared" si="8"/>
        <v>5</v>
      </c>
      <c r="L50" t="e">
        <f t="shared" si="9"/>
        <v>#N/A</v>
      </c>
      <c r="M50" t="e">
        <f t="shared" si="10"/>
        <v>#N/A</v>
      </c>
      <c r="N50" s="1" t="e">
        <f t="shared" si="11"/>
        <v>#N/A</v>
      </c>
      <c r="O50" s="1"/>
    </row>
    <row r="51" spans="7:15" x14ac:dyDescent="0.25">
      <c r="G51">
        <v>48</v>
      </c>
      <c r="H51">
        <f t="shared" si="5"/>
        <v>8</v>
      </c>
      <c r="I51">
        <f t="shared" si="6"/>
        <v>5</v>
      </c>
      <c r="J51">
        <f t="shared" si="7"/>
        <v>8</v>
      </c>
      <c r="K51">
        <f t="shared" si="8"/>
        <v>5</v>
      </c>
      <c r="L51" t="e">
        <f t="shared" si="9"/>
        <v>#N/A</v>
      </c>
      <c r="M51" t="e">
        <f t="shared" si="10"/>
        <v>#N/A</v>
      </c>
      <c r="N51" s="1" t="e">
        <f t="shared" si="11"/>
        <v>#N/A</v>
      </c>
      <c r="O51" s="1"/>
    </row>
    <row r="52" spans="7:15" x14ac:dyDescent="0.25">
      <c r="G52">
        <v>49</v>
      </c>
      <c r="H52">
        <f t="shared" si="5"/>
        <v>9</v>
      </c>
      <c r="I52">
        <f t="shared" si="6"/>
        <v>5</v>
      </c>
      <c r="J52">
        <f t="shared" si="7"/>
        <v>9</v>
      </c>
      <c r="K52">
        <f t="shared" si="8"/>
        <v>5</v>
      </c>
      <c r="L52" t="e">
        <f t="shared" si="9"/>
        <v>#N/A</v>
      </c>
      <c r="M52" t="e">
        <f t="shared" si="10"/>
        <v>#N/A</v>
      </c>
      <c r="N52" s="1" t="e">
        <f t="shared" si="11"/>
        <v>#N/A</v>
      </c>
      <c r="O52" s="1"/>
    </row>
    <row r="53" spans="7:15" x14ac:dyDescent="0.25">
      <c r="G53">
        <v>50</v>
      </c>
      <c r="H53">
        <f t="shared" si="5"/>
        <v>10</v>
      </c>
      <c r="I53">
        <f t="shared" si="6"/>
        <v>5</v>
      </c>
      <c r="J53">
        <f t="shared" si="7"/>
        <v>10</v>
      </c>
      <c r="K53">
        <f t="shared" si="8"/>
        <v>5</v>
      </c>
      <c r="L53" t="e">
        <f t="shared" si="9"/>
        <v>#N/A</v>
      </c>
      <c r="M53" t="e">
        <f t="shared" si="10"/>
        <v>#N/A</v>
      </c>
      <c r="N53" s="1" t="e">
        <f t="shared" si="11"/>
        <v>#N/A</v>
      </c>
      <c r="O53" s="1"/>
    </row>
    <row r="54" spans="7:15" x14ac:dyDescent="0.25">
      <c r="G54">
        <v>51</v>
      </c>
      <c r="H54">
        <f t="shared" si="5"/>
        <v>1</v>
      </c>
      <c r="I54">
        <f t="shared" si="6"/>
        <v>6</v>
      </c>
      <c r="J54">
        <f t="shared" si="7"/>
        <v>1</v>
      </c>
      <c r="K54">
        <f t="shared" si="8"/>
        <v>6</v>
      </c>
      <c r="L54" t="e">
        <f t="shared" si="9"/>
        <v>#N/A</v>
      </c>
      <c r="M54" t="e">
        <f t="shared" si="10"/>
        <v>#N/A</v>
      </c>
      <c r="N54" s="1" t="e">
        <f t="shared" si="11"/>
        <v>#N/A</v>
      </c>
      <c r="O54" s="1"/>
    </row>
    <row r="55" spans="7:15" x14ac:dyDescent="0.25">
      <c r="G55">
        <v>52</v>
      </c>
      <c r="H55">
        <f t="shared" si="5"/>
        <v>2</v>
      </c>
      <c r="I55">
        <f t="shared" si="6"/>
        <v>6</v>
      </c>
      <c r="J55">
        <f t="shared" si="7"/>
        <v>2</v>
      </c>
      <c r="K55">
        <f t="shared" si="8"/>
        <v>6</v>
      </c>
      <c r="L55" t="e">
        <f t="shared" si="9"/>
        <v>#N/A</v>
      </c>
      <c r="M55" t="e">
        <f t="shared" si="10"/>
        <v>#N/A</v>
      </c>
      <c r="N55" s="1" t="e">
        <f t="shared" si="11"/>
        <v>#N/A</v>
      </c>
      <c r="O55" s="1"/>
    </row>
    <row r="56" spans="7:15" x14ac:dyDescent="0.25">
      <c r="G56">
        <v>53</v>
      </c>
      <c r="H56">
        <f t="shared" si="5"/>
        <v>3</v>
      </c>
      <c r="I56">
        <f t="shared" si="6"/>
        <v>6</v>
      </c>
      <c r="J56">
        <f t="shared" si="7"/>
        <v>3</v>
      </c>
      <c r="K56">
        <f t="shared" si="8"/>
        <v>6</v>
      </c>
      <c r="L56" t="e">
        <f t="shared" si="9"/>
        <v>#N/A</v>
      </c>
      <c r="M56" t="e">
        <f t="shared" si="10"/>
        <v>#N/A</v>
      </c>
      <c r="N56" s="1" t="e">
        <f t="shared" si="11"/>
        <v>#N/A</v>
      </c>
      <c r="O56" s="1"/>
    </row>
    <row r="57" spans="7:15" x14ac:dyDescent="0.25">
      <c r="G57">
        <v>54</v>
      </c>
      <c r="H57">
        <f t="shared" si="5"/>
        <v>4</v>
      </c>
      <c r="I57">
        <f t="shared" si="6"/>
        <v>6</v>
      </c>
      <c r="J57">
        <f t="shared" si="7"/>
        <v>4</v>
      </c>
      <c r="K57">
        <f t="shared" si="8"/>
        <v>6</v>
      </c>
      <c r="L57" t="e">
        <f t="shared" si="9"/>
        <v>#N/A</v>
      </c>
      <c r="M57" t="e">
        <f t="shared" si="10"/>
        <v>#N/A</v>
      </c>
      <c r="N57" s="1" t="e">
        <f t="shared" si="11"/>
        <v>#N/A</v>
      </c>
      <c r="O57" s="1"/>
    </row>
    <row r="58" spans="7:15" x14ac:dyDescent="0.25">
      <c r="G58">
        <v>55</v>
      </c>
      <c r="H58">
        <f t="shared" si="5"/>
        <v>5</v>
      </c>
      <c r="I58">
        <f t="shared" si="6"/>
        <v>6</v>
      </c>
      <c r="J58">
        <f t="shared" si="7"/>
        <v>5</v>
      </c>
      <c r="K58">
        <f t="shared" si="8"/>
        <v>6</v>
      </c>
      <c r="L58" t="e">
        <f t="shared" si="9"/>
        <v>#N/A</v>
      </c>
      <c r="M58" t="e">
        <f t="shared" si="10"/>
        <v>#N/A</v>
      </c>
      <c r="N58" s="1" t="e">
        <f t="shared" si="11"/>
        <v>#N/A</v>
      </c>
      <c r="O58" s="1"/>
    </row>
    <row r="59" spans="7:15" x14ac:dyDescent="0.25">
      <c r="G59">
        <v>56</v>
      </c>
      <c r="H59">
        <f t="shared" si="5"/>
        <v>6</v>
      </c>
      <c r="I59">
        <f t="shared" si="6"/>
        <v>6</v>
      </c>
      <c r="J59">
        <f t="shared" si="7"/>
        <v>6</v>
      </c>
      <c r="K59">
        <f t="shared" si="8"/>
        <v>6</v>
      </c>
      <c r="L59" t="e">
        <f t="shared" si="9"/>
        <v>#N/A</v>
      </c>
      <c r="M59" t="e">
        <f t="shared" si="10"/>
        <v>#N/A</v>
      </c>
      <c r="N59" s="1" t="e">
        <f t="shared" si="11"/>
        <v>#N/A</v>
      </c>
      <c r="O59" s="1"/>
    </row>
    <row r="60" spans="7:15" x14ac:dyDescent="0.25">
      <c r="G60">
        <v>57</v>
      </c>
      <c r="H60">
        <f t="shared" si="5"/>
        <v>7</v>
      </c>
      <c r="I60">
        <f t="shared" si="6"/>
        <v>6</v>
      </c>
      <c r="J60">
        <f t="shared" si="7"/>
        <v>7</v>
      </c>
      <c r="K60">
        <f t="shared" si="8"/>
        <v>6</v>
      </c>
      <c r="L60" t="e">
        <f t="shared" si="9"/>
        <v>#N/A</v>
      </c>
      <c r="M60" t="e">
        <f t="shared" si="10"/>
        <v>#N/A</v>
      </c>
      <c r="N60" s="1" t="e">
        <f t="shared" si="11"/>
        <v>#N/A</v>
      </c>
      <c r="O60" s="1"/>
    </row>
    <row r="61" spans="7:15" x14ac:dyDescent="0.25">
      <c r="G61">
        <v>58</v>
      </c>
      <c r="H61">
        <f t="shared" si="5"/>
        <v>8</v>
      </c>
      <c r="I61">
        <f t="shared" si="6"/>
        <v>6</v>
      </c>
      <c r="J61">
        <f t="shared" si="7"/>
        <v>8</v>
      </c>
      <c r="K61">
        <f t="shared" si="8"/>
        <v>6</v>
      </c>
      <c r="L61" t="e">
        <f t="shared" si="9"/>
        <v>#N/A</v>
      </c>
      <c r="M61" t="e">
        <f t="shared" si="10"/>
        <v>#N/A</v>
      </c>
      <c r="N61" s="1" t="e">
        <f t="shared" si="11"/>
        <v>#N/A</v>
      </c>
      <c r="O61" s="1"/>
    </row>
    <row r="62" spans="7:15" x14ac:dyDescent="0.25">
      <c r="G62">
        <v>59</v>
      </c>
      <c r="H62">
        <f t="shared" si="5"/>
        <v>9</v>
      </c>
      <c r="I62">
        <f t="shared" si="6"/>
        <v>6</v>
      </c>
      <c r="J62">
        <f t="shared" si="7"/>
        <v>9</v>
      </c>
      <c r="K62">
        <f t="shared" si="8"/>
        <v>6</v>
      </c>
      <c r="L62" t="e">
        <f t="shared" si="9"/>
        <v>#N/A</v>
      </c>
      <c r="M62" t="e">
        <f t="shared" si="10"/>
        <v>#N/A</v>
      </c>
      <c r="N62" s="1" t="e">
        <f t="shared" si="11"/>
        <v>#N/A</v>
      </c>
      <c r="O62" s="1"/>
    </row>
    <row r="63" spans="7:15" x14ac:dyDescent="0.25">
      <c r="G63">
        <v>60</v>
      </c>
      <c r="H63">
        <f t="shared" si="5"/>
        <v>10</v>
      </c>
      <c r="I63">
        <f t="shared" si="6"/>
        <v>6</v>
      </c>
      <c r="J63">
        <f t="shared" si="7"/>
        <v>10</v>
      </c>
      <c r="K63">
        <f t="shared" si="8"/>
        <v>6</v>
      </c>
      <c r="L63" t="e">
        <f t="shared" si="9"/>
        <v>#N/A</v>
      </c>
      <c r="M63" t="e">
        <f t="shared" si="10"/>
        <v>#N/A</v>
      </c>
      <c r="N63" s="1" t="e">
        <f t="shared" si="11"/>
        <v>#N/A</v>
      </c>
      <c r="O63" s="1"/>
    </row>
    <row r="64" spans="7:15" x14ac:dyDescent="0.25">
      <c r="G64">
        <v>61</v>
      </c>
      <c r="H64">
        <f t="shared" si="5"/>
        <v>1</v>
      </c>
      <c r="I64">
        <f t="shared" si="6"/>
        <v>7</v>
      </c>
      <c r="J64">
        <f t="shared" si="7"/>
        <v>1</v>
      </c>
      <c r="K64">
        <f t="shared" si="8"/>
        <v>7</v>
      </c>
      <c r="L64" t="e">
        <f t="shared" si="9"/>
        <v>#N/A</v>
      </c>
      <c r="M64" t="e">
        <f t="shared" si="10"/>
        <v>#N/A</v>
      </c>
      <c r="N64" s="1" t="e">
        <f t="shared" si="11"/>
        <v>#N/A</v>
      </c>
      <c r="O64" s="1"/>
    </row>
    <row r="65" spans="7:15" x14ac:dyDescent="0.25">
      <c r="G65">
        <v>62</v>
      </c>
      <c r="H65">
        <f t="shared" si="5"/>
        <v>2</v>
      </c>
      <c r="I65">
        <f t="shared" si="6"/>
        <v>7</v>
      </c>
      <c r="J65">
        <f t="shared" si="7"/>
        <v>2</v>
      </c>
      <c r="K65">
        <f t="shared" si="8"/>
        <v>7</v>
      </c>
      <c r="L65" t="e">
        <f t="shared" si="9"/>
        <v>#N/A</v>
      </c>
      <c r="M65" t="e">
        <f t="shared" si="10"/>
        <v>#N/A</v>
      </c>
      <c r="N65" s="1" t="e">
        <f t="shared" si="11"/>
        <v>#N/A</v>
      </c>
      <c r="O65" s="1"/>
    </row>
    <row r="66" spans="7:15" x14ac:dyDescent="0.25">
      <c r="G66">
        <v>63</v>
      </c>
      <c r="H66">
        <f t="shared" si="5"/>
        <v>3</v>
      </c>
      <c r="I66">
        <f t="shared" si="6"/>
        <v>7</v>
      </c>
      <c r="J66">
        <f t="shared" si="7"/>
        <v>3</v>
      </c>
      <c r="K66">
        <f t="shared" si="8"/>
        <v>7</v>
      </c>
      <c r="L66" t="e">
        <f t="shared" si="9"/>
        <v>#N/A</v>
      </c>
      <c r="M66" t="e">
        <f t="shared" si="10"/>
        <v>#N/A</v>
      </c>
      <c r="N66" s="1" t="e">
        <f t="shared" si="11"/>
        <v>#N/A</v>
      </c>
      <c r="O66" s="1"/>
    </row>
    <row r="67" spans="7:15" x14ac:dyDescent="0.25">
      <c r="G67">
        <v>64</v>
      </c>
      <c r="H67">
        <f t="shared" si="5"/>
        <v>4</v>
      </c>
      <c r="I67">
        <f t="shared" si="6"/>
        <v>7</v>
      </c>
      <c r="J67">
        <f t="shared" si="7"/>
        <v>4</v>
      </c>
      <c r="K67">
        <f t="shared" si="8"/>
        <v>7</v>
      </c>
      <c r="L67" t="e">
        <f t="shared" si="9"/>
        <v>#N/A</v>
      </c>
      <c r="M67" t="e">
        <f t="shared" si="10"/>
        <v>#N/A</v>
      </c>
      <c r="N67" s="1" t="e">
        <f t="shared" si="11"/>
        <v>#N/A</v>
      </c>
      <c r="O67" s="1"/>
    </row>
    <row r="68" spans="7:15" x14ac:dyDescent="0.25">
      <c r="G68">
        <v>65</v>
      </c>
      <c r="H68">
        <f t="shared" si="5"/>
        <v>5</v>
      </c>
      <c r="I68">
        <f t="shared" si="6"/>
        <v>7</v>
      </c>
      <c r="J68">
        <f t="shared" ref="J68:J103" si="12">IF($G68&lt;=$Q$3,H68,NA())</f>
        <v>5</v>
      </c>
      <c r="K68">
        <f t="shared" ref="K68:K103" si="13">IF($G68&lt;=$Q$3,I68,NA())</f>
        <v>7</v>
      </c>
      <c r="L68" t="e">
        <f t="shared" ref="L68:L103" si="14">IF($G68=$Q$4,H68,NA())</f>
        <v>#N/A</v>
      </c>
      <c r="M68" t="e">
        <f t="shared" ref="M68:M103" si="15">IF($G68=$Q$4,I68,NA())</f>
        <v>#N/A</v>
      </c>
      <c r="N68" s="1" t="e">
        <f t="shared" ref="N68:N99" si="16">IF(NOT(ISERROR(M68)),$Q$2,NA())</f>
        <v>#N/A</v>
      </c>
      <c r="O68" s="1"/>
    </row>
    <row r="69" spans="7:15" x14ac:dyDescent="0.25">
      <c r="G69">
        <v>66</v>
      </c>
      <c r="H69">
        <f t="shared" si="5"/>
        <v>6</v>
      </c>
      <c r="I69">
        <f t="shared" si="6"/>
        <v>7</v>
      </c>
      <c r="J69" t="e">
        <f t="shared" si="12"/>
        <v>#N/A</v>
      </c>
      <c r="K69" t="e">
        <f t="shared" si="13"/>
        <v>#N/A</v>
      </c>
      <c r="L69" t="e">
        <f t="shared" si="14"/>
        <v>#N/A</v>
      </c>
      <c r="M69" t="e">
        <f t="shared" si="15"/>
        <v>#N/A</v>
      </c>
      <c r="N69" s="1" t="e">
        <f t="shared" si="16"/>
        <v>#N/A</v>
      </c>
      <c r="O69" s="1"/>
    </row>
    <row r="70" spans="7:15" x14ac:dyDescent="0.25">
      <c r="G70">
        <v>67</v>
      </c>
      <c r="H70">
        <f t="shared" si="5"/>
        <v>7</v>
      </c>
      <c r="I70">
        <f t="shared" si="6"/>
        <v>7</v>
      </c>
      <c r="J70" t="e">
        <f t="shared" si="12"/>
        <v>#N/A</v>
      </c>
      <c r="K70" t="e">
        <f t="shared" si="13"/>
        <v>#N/A</v>
      </c>
      <c r="L70" t="e">
        <f t="shared" si="14"/>
        <v>#N/A</v>
      </c>
      <c r="M70" t="e">
        <f t="shared" si="15"/>
        <v>#N/A</v>
      </c>
      <c r="N70" s="1" t="e">
        <f t="shared" si="16"/>
        <v>#N/A</v>
      </c>
      <c r="O70" s="1"/>
    </row>
    <row r="71" spans="7:15" x14ac:dyDescent="0.25">
      <c r="G71">
        <v>68</v>
      </c>
      <c r="H71">
        <f t="shared" si="5"/>
        <v>8</v>
      </c>
      <c r="I71">
        <f t="shared" si="6"/>
        <v>7</v>
      </c>
      <c r="J71" t="e">
        <f t="shared" si="12"/>
        <v>#N/A</v>
      </c>
      <c r="K71" t="e">
        <f t="shared" si="13"/>
        <v>#N/A</v>
      </c>
      <c r="L71" t="e">
        <f t="shared" si="14"/>
        <v>#N/A</v>
      </c>
      <c r="M71" t="e">
        <f t="shared" si="15"/>
        <v>#N/A</v>
      </c>
      <c r="N71" s="1" t="e">
        <f t="shared" si="16"/>
        <v>#N/A</v>
      </c>
      <c r="O71" s="1"/>
    </row>
    <row r="72" spans="7:15" x14ac:dyDescent="0.25">
      <c r="G72">
        <v>69</v>
      </c>
      <c r="H72">
        <f t="shared" si="5"/>
        <v>9</v>
      </c>
      <c r="I72">
        <f t="shared" si="6"/>
        <v>7</v>
      </c>
      <c r="J72" t="e">
        <f t="shared" si="12"/>
        <v>#N/A</v>
      </c>
      <c r="K72" t="e">
        <f t="shared" si="13"/>
        <v>#N/A</v>
      </c>
      <c r="L72" t="e">
        <f t="shared" si="14"/>
        <v>#N/A</v>
      </c>
      <c r="M72" t="e">
        <f t="shared" si="15"/>
        <v>#N/A</v>
      </c>
      <c r="N72" s="1" t="e">
        <f t="shared" si="16"/>
        <v>#N/A</v>
      </c>
      <c r="O72" s="1"/>
    </row>
    <row r="73" spans="7:15" x14ac:dyDescent="0.25">
      <c r="G73">
        <v>70</v>
      </c>
      <c r="H73">
        <f t="shared" si="5"/>
        <v>10</v>
      </c>
      <c r="I73">
        <f t="shared" si="6"/>
        <v>7</v>
      </c>
      <c r="J73" t="e">
        <f t="shared" si="12"/>
        <v>#N/A</v>
      </c>
      <c r="K73" t="e">
        <f t="shared" si="13"/>
        <v>#N/A</v>
      </c>
      <c r="L73">
        <f t="shared" si="14"/>
        <v>10</v>
      </c>
      <c r="M73">
        <f t="shared" si="15"/>
        <v>7</v>
      </c>
      <c r="N73" s="1">
        <f t="shared" si="16"/>
        <v>0.65</v>
      </c>
      <c r="O73" s="1"/>
    </row>
    <row r="74" spans="7:15" x14ac:dyDescent="0.25">
      <c r="G74">
        <v>71</v>
      </c>
      <c r="H74">
        <f t="shared" si="5"/>
        <v>1</v>
      </c>
      <c r="I74">
        <f t="shared" si="6"/>
        <v>8</v>
      </c>
      <c r="J74" t="e">
        <f t="shared" si="12"/>
        <v>#N/A</v>
      </c>
      <c r="K74" t="e">
        <f t="shared" si="13"/>
        <v>#N/A</v>
      </c>
      <c r="L74" t="e">
        <f t="shared" si="14"/>
        <v>#N/A</v>
      </c>
      <c r="M74" t="e">
        <f t="shared" si="15"/>
        <v>#N/A</v>
      </c>
      <c r="N74" s="1" t="e">
        <f t="shared" si="16"/>
        <v>#N/A</v>
      </c>
      <c r="O74" s="1"/>
    </row>
    <row r="75" spans="7:15" x14ac:dyDescent="0.25">
      <c r="G75">
        <v>72</v>
      </c>
      <c r="H75">
        <f t="shared" si="5"/>
        <v>2</v>
      </c>
      <c r="I75">
        <f t="shared" si="6"/>
        <v>8</v>
      </c>
      <c r="J75" t="e">
        <f t="shared" si="12"/>
        <v>#N/A</v>
      </c>
      <c r="K75" t="e">
        <f t="shared" si="13"/>
        <v>#N/A</v>
      </c>
      <c r="L75" t="e">
        <f t="shared" si="14"/>
        <v>#N/A</v>
      </c>
      <c r="M75" t="e">
        <f t="shared" si="15"/>
        <v>#N/A</v>
      </c>
      <c r="N75" s="1" t="e">
        <f t="shared" si="16"/>
        <v>#N/A</v>
      </c>
      <c r="O75" s="1"/>
    </row>
    <row r="76" spans="7:15" x14ac:dyDescent="0.25">
      <c r="G76">
        <v>73</v>
      </c>
      <c r="H76">
        <f t="shared" si="5"/>
        <v>3</v>
      </c>
      <c r="I76">
        <f t="shared" si="6"/>
        <v>8</v>
      </c>
      <c r="J76" t="e">
        <f t="shared" si="12"/>
        <v>#N/A</v>
      </c>
      <c r="K76" t="e">
        <f t="shared" si="13"/>
        <v>#N/A</v>
      </c>
      <c r="L76" t="e">
        <f t="shared" si="14"/>
        <v>#N/A</v>
      </c>
      <c r="M76" t="e">
        <f t="shared" si="15"/>
        <v>#N/A</v>
      </c>
      <c r="N76" s="1" t="e">
        <f t="shared" si="16"/>
        <v>#N/A</v>
      </c>
      <c r="O76" s="1"/>
    </row>
    <row r="77" spans="7:15" x14ac:dyDescent="0.25">
      <c r="G77">
        <v>74</v>
      </c>
      <c r="H77">
        <f t="shared" si="5"/>
        <v>4</v>
      </c>
      <c r="I77">
        <f t="shared" si="6"/>
        <v>8</v>
      </c>
      <c r="J77" t="e">
        <f t="shared" si="12"/>
        <v>#N/A</v>
      </c>
      <c r="K77" t="e">
        <f t="shared" si="13"/>
        <v>#N/A</v>
      </c>
      <c r="L77" t="e">
        <f t="shared" si="14"/>
        <v>#N/A</v>
      </c>
      <c r="M77" t="e">
        <f t="shared" si="15"/>
        <v>#N/A</v>
      </c>
      <c r="N77" s="1" t="e">
        <f t="shared" si="16"/>
        <v>#N/A</v>
      </c>
      <c r="O77" s="1"/>
    </row>
    <row r="78" spans="7:15" x14ac:dyDescent="0.25">
      <c r="G78">
        <v>75</v>
      </c>
      <c r="H78">
        <f t="shared" si="5"/>
        <v>5</v>
      </c>
      <c r="I78">
        <f t="shared" si="6"/>
        <v>8</v>
      </c>
      <c r="J78" t="e">
        <f t="shared" si="12"/>
        <v>#N/A</v>
      </c>
      <c r="K78" t="e">
        <f t="shared" si="13"/>
        <v>#N/A</v>
      </c>
      <c r="L78" t="e">
        <f t="shared" si="14"/>
        <v>#N/A</v>
      </c>
      <c r="M78" t="e">
        <f t="shared" si="15"/>
        <v>#N/A</v>
      </c>
      <c r="N78" s="1" t="e">
        <f t="shared" si="16"/>
        <v>#N/A</v>
      </c>
      <c r="O78" s="1"/>
    </row>
    <row r="79" spans="7:15" x14ac:dyDescent="0.25">
      <c r="G79">
        <v>76</v>
      </c>
      <c r="H79">
        <f t="shared" ref="H79:H103" si="17">H69</f>
        <v>6</v>
      </c>
      <c r="I79">
        <f t="shared" ref="I79:I103" si="18">I69+1</f>
        <v>8</v>
      </c>
      <c r="J79" t="e">
        <f t="shared" si="12"/>
        <v>#N/A</v>
      </c>
      <c r="K79" t="e">
        <f t="shared" si="13"/>
        <v>#N/A</v>
      </c>
      <c r="L79" t="e">
        <f t="shared" si="14"/>
        <v>#N/A</v>
      </c>
      <c r="M79" t="e">
        <f t="shared" si="15"/>
        <v>#N/A</v>
      </c>
      <c r="N79" s="1" t="e">
        <f t="shared" si="16"/>
        <v>#N/A</v>
      </c>
      <c r="O79" s="1"/>
    </row>
    <row r="80" spans="7:15" x14ac:dyDescent="0.25">
      <c r="G80">
        <v>77</v>
      </c>
      <c r="H80">
        <f t="shared" si="17"/>
        <v>7</v>
      </c>
      <c r="I80">
        <f t="shared" si="18"/>
        <v>8</v>
      </c>
      <c r="J80" t="e">
        <f t="shared" si="12"/>
        <v>#N/A</v>
      </c>
      <c r="K80" t="e">
        <f t="shared" si="13"/>
        <v>#N/A</v>
      </c>
      <c r="L80" t="e">
        <f t="shared" si="14"/>
        <v>#N/A</v>
      </c>
      <c r="M80" t="e">
        <f t="shared" si="15"/>
        <v>#N/A</v>
      </c>
      <c r="N80" s="1" t="e">
        <f t="shared" si="16"/>
        <v>#N/A</v>
      </c>
      <c r="O80" s="1"/>
    </row>
    <row r="81" spans="7:15" x14ac:dyDescent="0.25">
      <c r="G81">
        <v>78</v>
      </c>
      <c r="H81">
        <f t="shared" si="17"/>
        <v>8</v>
      </c>
      <c r="I81">
        <f t="shared" si="18"/>
        <v>8</v>
      </c>
      <c r="J81" t="e">
        <f t="shared" si="12"/>
        <v>#N/A</v>
      </c>
      <c r="K81" t="e">
        <f t="shared" si="13"/>
        <v>#N/A</v>
      </c>
      <c r="L81" t="e">
        <f t="shared" si="14"/>
        <v>#N/A</v>
      </c>
      <c r="M81" t="e">
        <f t="shared" si="15"/>
        <v>#N/A</v>
      </c>
      <c r="N81" s="1" t="e">
        <f t="shared" si="16"/>
        <v>#N/A</v>
      </c>
      <c r="O81" s="1"/>
    </row>
    <row r="82" spans="7:15" x14ac:dyDescent="0.25">
      <c r="G82">
        <v>79</v>
      </c>
      <c r="H82">
        <f t="shared" si="17"/>
        <v>9</v>
      </c>
      <c r="I82">
        <f t="shared" si="18"/>
        <v>8</v>
      </c>
      <c r="J82" t="e">
        <f t="shared" si="12"/>
        <v>#N/A</v>
      </c>
      <c r="K82" t="e">
        <f t="shared" si="13"/>
        <v>#N/A</v>
      </c>
      <c r="L82" t="e">
        <f t="shared" si="14"/>
        <v>#N/A</v>
      </c>
      <c r="M82" t="e">
        <f t="shared" si="15"/>
        <v>#N/A</v>
      </c>
      <c r="N82" s="1" t="e">
        <f t="shared" si="16"/>
        <v>#N/A</v>
      </c>
      <c r="O82" s="1"/>
    </row>
    <row r="83" spans="7:15" x14ac:dyDescent="0.25">
      <c r="G83">
        <v>80</v>
      </c>
      <c r="H83">
        <f t="shared" si="17"/>
        <v>10</v>
      </c>
      <c r="I83">
        <f t="shared" si="18"/>
        <v>8</v>
      </c>
      <c r="J83" t="e">
        <f t="shared" si="12"/>
        <v>#N/A</v>
      </c>
      <c r="K83" t="e">
        <f t="shared" si="13"/>
        <v>#N/A</v>
      </c>
      <c r="L83" t="e">
        <f t="shared" si="14"/>
        <v>#N/A</v>
      </c>
      <c r="M83" t="e">
        <f t="shared" si="15"/>
        <v>#N/A</v>
      </c>
      <c r="N83" s="1" t="e">
        <f t="shared" si="16"/>
        <v>#N/A</v>
      </c>
      <c r="O83" s="1"/>
    </row>
    <row r="84" spans="7:15" x14ac:dyDescent="0.25">
      <c r="G84">
        <v>81</v>
      </c>
      <c r="H84">
        <f t="shared" si="17"/>
        <v>1</v>
      </c>
      <c r="I84">
        <f t="shared" si="18"/>
        <v>9</v>
      </c>
      <c r="J84" t="e">
        <f t="shared" si="12"/>
        <v>#N/A</v>
      </c>
      <c r="K84" t="e">
        <f t="shared" si="13"/>
        <v>#N/A</v>
      </c>
      <c r="L84" t="e">
        <f t="shared" si="14"/>
        <v>#N/A</v>
      </c>
      <c r="M84" t="e">
        <f t="shared" si="15"/>
        <v>#N/A</v>
      </c>
      <c r="N84" s="1" t="e">
        <f t="shared" si="16"/>
        <v>#N/A</v>
      </c>
      <c r="O84" s="1"/>
    </row>
    <row r="85" spans="7:15" x14ac:dyDescent="0.25">
      <c r="G85">
        <v>82</v>
      </c>
      <c r="H85">
        <f t="shared" si="17"/>
        <v>2</v>
      </c>
      <c r="I85">
        <f t="shared" si="18"/>
        <v>9</v>
      </c>
      <c r="J85" t="e">
        <f t="shared" si="12"/>
        <v>#N/A</v>
      </c>
      <c r="K85" t="e">
        <f t="shared" si="13"/>
        <v>#N/A</v>
      </c>
      <c r="L85" t="e">
        <f t="shared" si="14"/>
        <v>#N/A</v>
      </c>
      <c r="M85" t="e">
        <f t="shared" si="15"/>
        <v>#N/A</v>
      </c>
      <c r="N85" s="1" t="e">
        <f t="shared" si="16"/>
        <v>#N/A</v>
      </c>
      <c r="O85" s="1"/>
    </row>
    <row r="86" spans="7:15" x14ac:dyDescent="0.25">
      <c r="G86">
        <v>83</v>
      </c>
      <c r="H86">
        <f t="shared" si="17"/>
        <v>3</v>
      </c>
      <c r="I86">
        <f t="shared" si="18"/>
        <v>9</v>
      </c>
      <c r="J86" t="e">
        <f t="shared" si="12"/>
        <v>#N/A</v>
      </c>
      <c r="K86" t="e">
        <f t="shared" si="13"/>
        <v>#N/A</v>
      </c>
      <c r="L86" t="e">
        <f t="shared" si="14"/>
        <v>#N/A</v>
      </c>
      <c r="M86" t="e">
        <f t="shared" si="15"/>
        <v>#N/A</v>
      </c>
      <c r="N86" s="1" t="e">
        <f t="shared" si="16"/>
        <v>#N/A</v>
      </c>
      <c r="O86" s="1"/>
    </row>
    <row r="87" spans="7:15" x14ac:dyDescent="0.25">
      <c r="G87">
        <v>84</v>
      </c>
      <c r="H87">
        <f t="shared" si="17"/>
        <v>4</v>
      </c>
      <c r="I87">
        <f t="shared" si="18"/>
        <v>9</v>
      </c>
      <c r="J87" t="e">
        <f t="shared" si="12"/>
        <v>#N/A</v>
      </c>
      <c r="K87" t="e">
        <f t="shared" si="13"/>
        <v>#N/A</v>
      </c>
      <c r="L87" t="e">
        <f t="shared" si="14"/>
        <v>#N/A</v>
      </c>
      <c r="M87" t="e">
        <f t="shared" si="15"/>
        <v>#N/A</v>
      </c>
      <c r="N87" s="1" t="e">
        <f t="shared" si="16"/>
        <v>#N/A</v>
      </c>
      <c r="O87" s="1"/>
    </row>
    <row r="88" spans="7:15" x14ac:dyDescent="0.25">
      <c r="G88">
        <v>85</v>
      </c>
      <c r="H88">
        <f t="shared" si="17"/>
        <v>5</v>
      </c>
      <c r="I88">
        <f t="shared" si="18"/>
        <v>9</v>
      </c>
      <c r="J88" t="e">
        <f t="shared" si="12"/>
        <v>#N/A</v>
      </c>
      <c r="K88" t="e">
        <f t="shared" si="13"/>
        <v>#N/A</v>
      </c>
      <c r="L88" t="e">
        <f t="shared" si="14"/>
        <v>#N/A</v>
      </c>
      <c r="M88" t="e">
        <f t="shared" si="15"/>
        <v>#N/A</v>
      </c>
      <c r="N88" s="1" t="e">
        <f t="shared" si="16"/>
        <v>#N/A</v>
      </c>
      <c r="O88" s="1"/>
    </row>
    <row r="89" spans="7:15" x14ac:dyDescent="0.25">
      <c r="G89">
        <v>86</v>
      </c>
      <c r="H89">
        <f t="shared" si="17"/>
        <v>6</v>
      </c>
      <c r="I89">
        <f t="shared" si="18"/>
        <v>9</v>
      </c>
      <c r="J89" t="e">
        <f t="shared" si="12"/>
        <v>#N/A</v>
      </c>
      <c r="K89" t="e">
        <f t="shared" si="13"/>
        <v>#N/A</v>
      </c>
      <c r="L89" t="e">
        <f t="shared" si="14"/>
        <v>#N/A</v>
      </c>
      <c r="M89" t="e">
        <f t="shared" si="15"/>
        <v>#N/A</v>
      </c>
      <c r="N89" s="1" t="e">
        <f t="shared" si="16"/>
        <v>#N/A</v>
      </c>
      <c r="O89" s="1"/>
    </row>
    <row r="90" spans="7:15" x14ac:dyDescent="0.25">
      <c r="G90">
        <v>87</v>
      </c>
      <c r="H90">
        <f t="shared" si="17"/>
        <v>7</v>
      </c>
      <c r="I90">
        <f t="shared" si="18"/>
        <v>9</v>
      </c>
      <c r="J90" t="e">
        <f t="shared" si="12"/>
        <v>#N/A</v>
      </c>
      <c r="K90" t="e">
        <f t="shared" si="13"/>
        <v>#N/A</v>
      </c>
      <c r="L90" t="e">
        <f t="shared" si="14"/>
        <v>#N/A</v>
      </c>
      <c r="M90" t="e">
        <f t="shared" si="15"/>
        <v>#N/A</v>
      </c>
      <c r="N90" s="1" t="e">
        <f t="shared" si="16"/>
        <v>#N/A</v>
      </c>
      <c r="O90" s="1"/>
    </row>
    <row r="91" spans="7:15" x14ac:dyDescent="0.25">
      <c r="G91">
        <v>88</v>
      </c>
      <c r="H91">
        <f t="shared" si="17"/>
        <v>8</v>
      </c>
      <c r="I91">
        <f t="shared" si="18"/>
        <v>9</v>
      </c>
      <c r="J91" t="e">
        <f t="shared" si="12"/>
        <v>#N/A</v>
      </c>
      <c r="K91" t="e">
        <f t="shared" si="13"/>
        <v>#N/A</v>
      </c>
      <c r="L91" t="e">
        <f t="shared" si="14"/>
        <v>#N/A</v>
      </c>
      <c r="M91" t="e">
        <f t="shared" si="15"/>
        <v>#N/A</v>
      </c>
      <c r="N91" s="1" t="e">
        <f t="shared" si="16"/>
        <v>#N/A</v>
      </c>
      <c r="O91" s="1"/>
    </row>
    <row r="92" spans="7:15" x14ac:dyDescent="0.25">
      <c r="G92">
        <v>89</v>
      </c>
      <c r="H92">
        <f t="shared" si="17"/>
        <v>9</v>
      </c>
      <c r="I92">
        <f t="shared" si="18"/>
        <v>9</v>
      </c>
      <c r="J92" t="e">
        <f t="shared" si="12"/>
        <v>#N/A</v>
      </c>
      <c r="K92" t="e">
        <f t="shared" si="13"/>
        <v>#N/A</v>
      </c>
      <c r="L92" t="e">
        <f t="shared" si="14"/>
        <v>#N/A</v>
      </c>
      <c r="M92" t="e">
        <f t="shared" si="15"/>
        <v>#N/A</v>
      </c>
      <c r="N92" s="1" t="e">
        <f t="shared" si="16"/>
        <v>#N/A</v>
      </c>
      <c r="O92" s="1"/>
    </row>
    <row r="93" spans="7:15" x14ac:dyDescent="0.25">
      <c r="G93">
        <v>90</v>
      </c>
      <c r="H93">
        <f t="shared" si="17"/>
        <v>10</v>
      </c>
      <c r="I93">
        <f t="shared" si="18"/>
        <v>9</v>
      </c>
      <c r="J93" t="e">
        <f t="shared" si="12"/>
        <v>#N/A</v>
      </c>
      <c r="K93" t="e">
        <f t="shared" si="13"/>
        <v>#N/A</v>
      </c>
      <c r="L93" t="e">
        <f t="shared" si="14"/>
        <v>#N/A</v>
      </c>
      <c r="M93" t="e">
        <f t="shared" si="15"/>
        <v>#N/A</v>
      </c>
      <c r="N93" s="1" t="e">
        <f t="shared" si="16"/>
        <v>#N/A</v>
      </c>
      <c r="O93" s="1"/>
    </row>
    <row r="94" spans="7:15" x14ac:dyDescent="0.25">
      <c r="G94">
        <v>91</v>
      </c>
      <c r="H94">
        <f t="shared" si="17"/>
        <v>1</v>
      </c>
      <c r="I94">
        <f t="shared" si="18"/>
        <v>10</v>
      </c>
      <c r="J94" t="e">
        <f t="shared" si="12"/>
        <v>#N/A</v>
      </c>
      <c r="K94" t="e">
        <f t="shared" si="13"/>
        <v>#N/A</v>
      </c>
      <c r="L94" t="e">
        <f t="shared" si="14"/>
        <v>#N/A</v>
      </c>
      <c r="M94" t="e">
        <f t="shared" si="15"/>
        <v>#N/A</v>
      </c>
      <c r="N94" s="1" t="e">
        <f t="shared" si="16"/>
        <v>#N/A</v>
      </c>
      <c r="O94" s="1"/>
    </row>
    <row r="95" spans="7:15" x14ac:dyDescent="0.25">
      <c r="G95">
        <v>92</v>
      </c>
      <c r="H95">
        <f t="shared" si="17"/>
        <v>2</v>
      </c>
      <c r="I95">
        <f t="shared" si="18"/>
        <v>10</v>
      </c>
      <c r="J95" t="e">
        <f t="shared" si="12"/>
        <v>#N/A</v>
      </c>
      <c r="K95" t="e">
        <f t="shared" si="13"/>
        <v>#N/A</v>
      </c>
      <c r="L95" t="e">
        <f t="shared" si="14"/>
        <v>#N/A</v>
      </c>
      <c r="M95" t="e">
        <f t="shared" si="15"/>
        <v>#N/A</v>
      </c>
      <c r="N95" s="1" t="e">
        <f t="shared" si="16"/>
        <v>#N/A</v>
      </c>
      <c r="O95" s="1"/>
    </row>
    <row r="96" spans="7:15" x14ac:dyDescent="0.25">
      <c r="G96">
        <v>93</v>
      </c>
      <c r="H96">
        <f t="shared" si="17"/>
        <v>3</v>
      </c>
      <c r="I96">
        <f t="shared" si="18"/>
        <v>10</v>
      </c>
      <c r="J96" t="e">
        <f t="shared" si="12"/>
        <v>#N/A</v>
      </c>
      <c r="K96" t="e">
        <f t="shared" si="13"/>
        <v>#N/A</v>
      </c>
      <c r="L96" t="e">
        <f t="shared" si="14"/>
        <v>#N/A</v>
      </c>
      <c r="M96" t="e">
        <f t="shared" si="15"/>
        <v>#N/A</v>
      </c>
      <c r="N96" s="1" t="e">
        <f t="shared" si="16"/>
        <v>#N/A</v>
      </c>
      <c r="O96" s="1"/>
    </row>
    <row r="97" spans="7:15" x14ac:dyDescent="0.25">
      <c r="G97">
        <v>94</v>
      </c>
      <c r="H97">
        <f t="shared" si="17"/>
        <v>4</v>
      </c>
      <c r="I97">
        <f t="shared" si="18"/>
        <v>10</v>
      </c>
      <c r="J97" t="e">
        <f t="shared" si="12"/>
        <v>#N/A</v>
      </c>
      <c r="K97" t="e">
        <f t="shared" si="13"/>
        <v>#N/A</v>
      </c>
      <c r="L97" t="e">
        <f t="shared" si="14"/>
        <v>#N/A</v>
      </c>
      <c r="M97" t="e">
        <f t="shared" si="15"/>
        <v>#N/A</v>
      </c>
      <c r="N97" s="1" t="e">
        <f t="shared" si="16"/>
        <v>#N/A</v>
      </c>
      <c r="O97" s="1"/>
    </row>
    <row r="98" spans="7:15" x14ac:dyDescent="0.25">
      <c r="G98">
        <v>95</v>
      </c>
      <c r="H98">
        <f t="shared" si="17"/>
        <v>5</v>
      </c>
      <c r="I98">
        <f t="shared" si="18"/>
        <v>10</v>
      </c>
      <c r="J98" t="e">
        <f t="shared" si="12"/>
        <v>#N/A</v>
      </c>
      <c r="K98" t="e">
        <f t="shared" si="13"/>
        <v>#N/A</v>
      </c>
      <c r="L98" t="e">
        <f t="shared" si="14"/>
        <v>#N/A</v>
      </c>
      <c r="M98" t="e">
        <f t="shared" si="15"/>
        <v>#N/A</v>
      </c>
      <c r="N98" s="1" t="e">
        <f t="shared" si="16"/>
        <v>#N/A</v>
      </c>
      <c r="O98" s="1"/>
    </row>
    <row r="99" spans="7:15" x14ac:dyDescent="0.25">
      <c r="G99">
        <v>96</v>
      </c>
      <c r="H99">
        <f t="shared" si="17"/>
        <v>6</v>
      </c>
      <c r="I99">
        <f t="shared" si="18"/>
        <v>10</v>
      </c>
      <c r="J99" t="e">
        <f t="shared" si="12"/>
        <v>#N/A</v>
      </c>
      <c r="K99" t="e">
        <f t="shared" si="13"/>
        <v>#N/A</v>
      </c>
      <c r="L99" t="e">
        <f t="shared" si="14"/>
        <v>#N/A</v>
      </c>
      <c r="M99" t="e">
        <f t="shared" si="15"/>
        <v>#N/A</v>
      </c>
      <c r="N99" s="1" t="e">
        <f t="shared" si="16"/>
        <v>#N/A</v>
      </c>
      <c r="O99" s="1"/>
    </row>
    <row r="100" spans="7:15" x14ac:dyDescent="0.25">
      <c r="G100">
        <v>97</v>
      </c>
      <c r="H100">
        <f t="shared" si="17"/>
        <v>7</v>
      </c>
      <c r="I100">
        <f t="shared" si="18"/>
        <v>10</v>
      </c>
      <c r="J100" t="e">
        <f t="shared" si="12"/>
        <v>#N/A</v>
      </c>
      <c r="K100" t="e">
        <f t="shared" si="13"/>
        <v>#N/A</v>
      </c>
      <c r="L100" t="e">
        <f t="shared" si="14"/>
        <v>#N/A</v>
      </c>
      <c r="M100" t="e">
        <f t="shared" si="15"/>
        <v>#N/A</v>
      </c>
      <c r="N100" s="1" t="e">
        <f>IF(NOT(ISERROR(M100)),$Q$2,NA())</f>
        <v>#N/A</v>
      </c>
      <c r="O100" s="1"/>
    </row>
    <row r="101" spans="7:15" x14ac:dyDescent="0.25">
      <c r="G101">
        <v>98</v>
      </c>
      <c r="H101">
        <f t="shared" si="17"/>
        <v>8</v>
      </c>
      <c r="I101">
        <f t="shared" si="18"/>
        <v>10</v>
      </c>
      <c r="J101" t="e">
        <f t="shared" si="12"/>
        <v>#N/A</v>
      </c>
      <c r="K101" t="e">
        <f t="shared" si="13"/>
        <v>#N/A</v>
      </c>
      <c r="L101" t="e">
        <f t="shared" si="14"/>
        <v>#N/A</v>
      </c>
      <c r="M101" t="e">
        <f t="shared" si="15"/>
        <v>#N/A</v>
      </c>
      <c r="N101" s="1" t="e">
        <f>IF(NOT(ISERROR(M101)),$Q$2,NA())</f>
        <v>#N/A</v>
      </c>
      <c r="O101" s="1"/>
    </row>
    <row r="102" spans="7:15" x14ac:dyDescent="0.25">
      <c r="G102">
        <v>99</v>
      </c>
      <c r="H102">
        <f t="shared" si="17"/>
        <v>9</v>
      </c>
      <c r="I102">
        <f t="shared" si="18"/>
        <v>10</v>
      </c>
      <c r="J102" t="e">
        <f t="shared" si="12"/>
        <v>#N/A</v>
      </c>
      <c r="K102" t="e">
        <f t="shared" si="13"/>
        <v>#N/A</v>
      </c>
      <c r="L102" t="e">
        <f t="shared" si="14"/>
        <v>#N/A</v>
      </c>
      <c r="M102" t="e">
        <f t="shared" si="15"/>
        <v>#N/A</v>
      </c>
      <c r="N102" s="1" t="e">
        <f>IF(NOT(ISERROR(M102)),$Q$2,NA())</f>
        <v>#N/A</v>
      </c>
      <c r="O102" s="1"/>
    </row>
    <row r="103" spans="7:15" x14ac:dyDescent="0.25">
      <c r="G103">
        <v>100</v>
      </c>
      <c r="H103">
        <f t="shared" si="17"/>
        <v>10</v>
      </c>
      <c r="I103">
        <f t="shared" si="18"/>
        <v>10</v>
      </c>
      <c r="J103" t="e">
        <f t="shared" si="12"/>
        <v>#N/A</v>
      </c>
      <c r="K103" t="e">
        <f t="shared" si="13"/>
        <v>#N/A</v>
      </c>
      <c r="L103" t="e">
        <f t="shared" si="14"/>
        <v>#N/A</v>
      </c>
      <c r="M103" t="e">
        <f t="shared" si="15"/>
        <v>#N/A</v>
      </c>
      <c r="N103" s="1" t="e">
        <f>IF(NOT(ISERROR(M103)),$Q$2,NA())</f>
        <v>#N/A</v>
      </c>
      <c r="O103" s="1"/>
    </row>
  </sheetData>
  <hyperlinks>
    <hyperlink ref="A1" location="'TOC Gallery'!A1" tooltip="Go To: Table of Contents" display="'TOC Gallery'!A1" xr:uid="{E92F7E30-7DBE-4589-87DB-0EE69E34F702}"/>
  </hyperlink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469715-1559-412B-BEF2-4440A8E9BD51}">
  <sheetPr codeName="Sheet6"/>
  <dimension ref="A1:R102"/>
  <sheetViews>
    <sheetView workbookViewId="0">
      <selection activeCell="O2" sqref="O2"/>
    </sheetView>
  </sheetViews>
  <sheetFormatPr defaultRowHeight="15" x14ac:dyDescent="0.25"/>
  <cols>
    <col min="1" max="1" width="2.7109375" customWidth="1"/>
    <col min="17" max="17" width="10.28515625" bestFit="1" customWidth="1"/>
  </cols>
  <sheetData>
    <row r="1" spans="1:18" x14ac:dyDescent="0.25">
      <c r="A1" s="15">
        <v>3</v>
      </c>
      <c r="B1" s="2" t="s">
        <v>42</v>
      </c>
      <c r="M1" s="2" t="s">
        <v>41</v>
      </c>
      <c r="N1" s="2" t="s">
        <v>5</v>
      </c>
      <c r="O1" s="2" t="s">
        <v>40</v>
      </c>
      <c r="P1" s="2"/>
      <c r="Q1" s="2" t="s">
        <v>37</v>
      </c>
      <c r="R1" s="5">
        <v>0.47</v>
      </c>
    </row>
    <row r="2" spans="1:18" x14ac:dyDescent="0.25">
      <c r="M2" cm="1">
        <f t="array" ref="M2:M101">_xlfn.SEQUENCE(100)</f>
        <v>1</v>
      </c>
      <c r="N2" cm="1">
        <f t="array" ref="N2:N101">_xlfn.SEQUENCE(100)*0+1</f>
        <v>1</v>
      </c>
      <c r="O2" cm="1">
        <f t="array" ref="O2:O101">IF(_xlfn.ANCHORARRAY(M2)&lt;=(R1*100),1,0)</f>
        <v>1</v>
      </c>
    </row>
    <row r="3" spans="1:18" x14ac:dyDescent="0.25">
      <c r="M3">
        <v>2</v>
      </c>
      <c r="N3">
        <v>1</v>
      </c>
      <c r="O3">
        <v>1</v>
      </c>
    </row>
    <row r="4" spans="1:18" x14ac:dyDescent="0.25">
      <c r="M4">
        <v>3</v>
      </c>
      <c r="N4">
        <v>1</v>
      </c>
      <c r="O4">
        <v>1</v>
      </c>
    </row>
    <row r="5" spans="1:18" x14ac:dyDescent="0.25">
      <c r="M5">
        <v>4</v>
      </c>
      <c r="N5">
        <v>1</v>
      </c>
      <c r="O5">
        <v>1</v>
      </c>
    </row>
    <row r="6" spans="1:18" x14ac:dyDescent="0.25">
      <c r="M6">
        <v>5</v>
      </c>
      <c r="N6">
        <v>1</v>
      </c>
      <c r="O6">
        <v>1</v>
      </c>
    </row>
    <row r="7" spans="1:18" x14ac:dyDescent="0.25">
      <c r="M7">
        <v>6</v>
      </c>
      <c r="N7">
        <v>1</v>
      </c>
      <c r="O7">
        <v>1</v>
      </c>
    </row>
    <row r="8" spans="1:18" x14ac:dyDescent="0.25">
      <c r="M8">
        <v>7</v>
      </c>
      <c r="N8">
        <v>1</v>
      </c>
      <c r="O8">
        <v>1</v>
      </c>
    </row>
    <row r="9" spans="1:18" x14ac:dyDescent="0.25">
      <c r="M9">
        <v>8</v>
      </c>
      <c r="N9">
        <v>1</v>
      </c>
      <c r="O9">
        <v>1</v>
      </c>
    </row>
    <row r="10" spans="1:18" x14ac:dyDescent="0.25">
      <c r="M10">
        <v>9</v>
      </c>
      <c r="N10">
        <v>1</v>
      </c>
      <c r="O10">
        <v>1</v>
      </c>
    </row>
    <row r="11" spans="1:18" x14ac:dyDescent="0.25">
      <c r="M11">
        <v>10</v>
      </c>
      <c r="N11">
        <v>1</v>
      </c>
      <c r="O11">
        <v>1</v>
      </c>
    </row>
    <row r="12" spans="1:18" x14ac:dyDescent="0.25">
      <c r="M12">
        <v>11</v>
      </c>
      <c r="N12">
        <v>1</v>
      </c>
      <c r="O12">
        <v>1</v>
      </c>
    </row>
    <row r="13" spans="1:18" x14ac:dyDescent="0.25">
      <c r="M13">
        <v>12</v>
      </c>
      <c r="N13">
        <v>1</v>
      </c>
      <c r="O13">
        <v>1</v>
      </c>
    </row>
    <row r="14" spans="1:18" x14ac:dyDescent="0.25">
      <c r="M14">
        <v>13</v>
      </c>
      <c r="N14">
        <v>1</v>
      </c>
      <c r="O14">
        <v>1</v>
      </c>
    </row>
    <row r="15" spans="1:18" x14ac:dyDescent="0.25">
      <c r="M15">
        <v>14</v>
      </c>
      <c r="N15">
        <v>1</v>
      </c>
      <c r="O15">
        <v>1</v>
      </c>
    </row>
    <row r="16" spans="1:18" x14ac:dyDescent="0.25">
      <c r="M16">
        <v>15</v>
      </c>
      <c r="N16">
        <v>1</v>
      </c>
      <c r="O16">
        <v>1</v>
      </c>
    </row>
    <row r="17" spans="13:15" x14ac:dyDescent="0.25">
      <c r="M17">
        <v>16</v>
      </c>
      <c r="N17">
        <v>1</v>
      </c>
      <c r="O17">
        <v>1</v>
      </c>
    </row>
    <row r="18" spans="13:15" x14ac:dyDescent="0.25">
      <c r="M18">
        <v>17</v>
      </c>
      <c r="N18">
        <v>1</v>
      </c>
      <c r="O18">
        <v>1</v>
      </c>
    </row>
    <row r="19" spans="13:15" x14ac:dyDescent="0.25">
      <c r="M19">
        <v>18</v>
      </c>
      <c r="N19">
        <v>1</v>
      </c>
      <c r="O19">
        <v>1</v>
      </c>
    </row>
    <row r="20" spans="13:15" x14ac:dyDescent="0.25">
      <c r="M20">
        <v>19</v>
      </c>
      <c r="N20">
        <v>1</v>
      </c>
      <c r="O20">
        <v>1</v>
      </c>
    </row>
    <row r="21" spans="13:15" x14ac:dyDescent="0.25">
      <c r="M21">
        <v>20</v>
      </c>
      <c r="N21">
        <v>1</v>
      </c>
      <c r="O21">
        <v>1</v>
      </c>
    </row>
    <row r="22" spans="13:15" x14ac:dyDescent="0.25">
      <c r="M22">
        <v>21</v>
      </c>
      <c r="N22">
        <v>1</v>
      </c>
      <c r="O22">
        <v>1</v>
      </c>
    </row>
    <row r="23" spans="13:15" x14ac:dyDescent="0.25">
      <c r="M23">
        <v>22</v>
      </c>
      <c r="N23">
        <v>1</v>
      </c>
      <c r="O23">
        <v>1</v>
      </c>
    </row>
    <row r="24" spans="13:15" x14ac:dyDescent="0.25">
      <c r="M24">
        <v>23</v>
      </c>
      <c r="N24">
        <v>1</v>
      </c>
      <c r="O24">
        <v>1</v>
      </c>
    </row>
    <row r="25" spans="13:15" x14ac:dyDescent="0.25">
      <c r="M25">
        <v>24</v>
      </c>
      <c r="N25">
        <v>1</v>
      </c>
      <c r="O25">
        <v>1</v>
      </c>
    </row>
    <row r="26" spans="13:15" x14ac:dyDescent="0.25">
      <c r="M26">
        <v>25</v>
      </c>
      <c r="N26">
        <v>1</v>
      </c>
      <c r="O26">
        <v>1</v>
      </c>
    </row>
    <row r="27" spans="13:15" x14ac:dyDescent="0.25">
      <c r="M27">
        <v>26</v>
      </c>
      <c r="N27">
        <v>1</v>
      </c>
      <c r="O27">
        <v>1</v>
      </c>
    </row>
    <row r="28" spans="13:15" x14ac:dyDescent="0.25">
      <c r="M28">
        <v>27</v>
      </c>
      <c r="N28">
        <v>1</v>
      </c>
      <c r="O28">
        <v>1</v>
      </c>
    </row>
    <row r="29" spans="13:15" x14ac:dyDescent="0.25">
      <c r="M29">
        <v>28</v>
      </c>
      <c r="N29">
        <v>1</v>
      </c>
      <c r="O29">
        <v>1</v>
      </c>
    </row>
    <row r="30" spans="13:15" x14ac:dyDescent="0.25">
      <c r="M30">
        <v>29</v>
      </c>
      <c r="N30">
        <v>1</v>
      </c>
      <c r="O30">
        <v>1</v>
      </c>
    </row>
    <row r="31" spans="13:15" x14ac:dyDescent="0.25">
      <c r="M31">
        <v>30</v>
      </c>
      <c r="N31">
        <v>1</v>
      </c>
      <c r="O31">
        <v>1</v>
      </c>
    </row>
    <row r="32" spans="13:15" x14ac:dyDescent="0.25">
      <c r="M32">
        <v>31</v>
      </c>
      <c r="N32">
        <v>1</v>
      </c>
      <c r="O32">
        <v>1</v>
      </c>
    </row>
    <row r="33" spans="13:15" x14ac:dyDescent="0.25">
      <c r="M33">
        <v>32</v>
      </c>
      <c r="N33">
        <v>1</v>
      </c>
      <c r="O33">
        <v>1</v>
      </c>
    </row>
    <row r="34" spans="13:15" x14ac:dyDescent="0.25">
      <c r="M34">
        <v>33</v>
      </c>
      <c r="N34">
        <v>1</v>
      </c>
      <c r="O34">
        <v>1</v>
      </c>
    </row>
    <row r="35" spans="13:15" x14ac:dyDescent="0.25">
      <c r="M35">
        <v>34</v>
      </c>
      <c r="N35">
        <v>1</v>
      </c>
      <c r="O35">
        <v>1</v>
      </c>
    </row>
    <row r="36" spans="13:15" x14ac:dyDescent="0.25">
      <c r="M36">
        <v>35</v>
      </c>
      <c r="N36">
        <v>1</v>
      </c>
      <c r="O36">
        <v>1</v>
      </c>
    </row>
    <row r="37" spans="13:15" x14ac:dyDescent="0.25">
      <c r="M37">
        <v>36</v>
      </c>
      <c r="N37">
        <v>1</v>
      </c>
      <c r="O37">
        <v>1</v>
      </c>
    </row>
    <row r="38" spans="13:15" x14ac:dyDescent="0.25">
      <c r="M38">
        <v>37</v>
      </c>
      <c r="N38">
        <v>1</v>
      </c>
      <c r="O38">
        <v>1</v>
      </c>
    </row>
    <row r="39" spans="13:15" x14ac:dyDescent="0.25">
      <c r="M39">
        <v>38</v>
      </c>
      <c r="N39">
        <v>1</v>
      </c>
      <c r="O39">
        <v>1</v>
      </c>
    </row>
    <row r="40" spans="13:15" x14ac:dyDescent="0.25">
      <c r="M40">
        <v>39</v>
      </c>
      <c r="N40">
        <v>1</v>
      </c>
      <c r="O40">
        <v>1</v>
      </c>
    </row>
    <row r="41" spans="13:15" x14ac:dyDescent="0.25">
      <c r="M41">
        <v>40</v>
      </c>
      <c r="N41">
        <v>1</v>
      </c>
      <c r="O41">
        <v>1</v>
      </c>
    </row>
    <row r="42" spans="13:15" x14ac:dyDescent="0.25">
      <c r="M42">
        <v>41</v>
      </c>
      <c r="N42">
        <v>1</v>
      </c>
      <c r="O42">
        <v>1</v>
      </c>
    </row>
    <row r="43" spans="13:15" x14ac:dyDescent="0.25">
      <c r="M43">
        <v>42</v>
      </c>
      <c r="N43">
        <v>1</v>
      </c>
      <c r="O43">
        <v>1</v>
      </c>
    </row>
    <row r="44" spans="13:15" x14ac:dyDescent="0.25">
      <c r="M44">
        <v>43</v>
      </c>
      <c r="N44">
        <v>1</v>
      </c>
      <c r="O44">
        <v>1</v>
      </c>
    </row>
    <row r="45" spans="13:15" x14ac:dyDescent="0.25">
      <c r="M45">
        <v>44</v>
      </c>
      <c r="N45">
        <v>1</v>
      </c>
      <c r="O45">
        <v>1</v>
      </c>
    </row>
    <row r="46" spans="13:15" x14ac:dyDescent="0.25">
      <c r="M46">
        <v>45</v>
      </c>
      <c r="N46">
        <v>1</v>
      </c>
      <c r="O46">
        <v>1</v>
      </c>
    </row>
    <row r="47" spans="13:15" x14ac:dyDescent="0.25">
      <c r="M47">
        <v>46</v>
      </c>
      <c r="N47">
        <v>1</v>
      </c>
      <c r="O47">
        <v>1</v>
      </c>
    </row>
    <row r="48" spans="13:15" x14ac:dyDescent="0.25">
      <c r="M48">
        <v>47</v>
      </c>
      <c r="N48">
        <v>1</v>
      </c>
      <c r="O48">
        <v>1</v>
      </c>
    </row>
    <row r="49" spans="13:15" x14ac:dyDescent="0.25">
      <c r="M49">
        <v>48</v>
      </c>
      <c r="N49">
        <v>1</v>
      </c>
      <c r="O49">
        <v>0</v>
      </c>
    </row>
    <row r="50" spans="13:15" x14ac:dyDescent="0.25">
      <c r="M50">
        <v>49</v>
      </c>
      <c r="N50">
        <v>1</v>
      </c>
      <c r="O50">
        <v>0</v>
      </c>
    </row>
    <row r="51" spans="13:15" x14ac:dyDescent="0.25">
      <c r="M51">
        <v>50</v>
      </c>
      <c r="N51">
        <v>1</v>
      </c>
      <c r="O51">
        <v>0</v>
      </c>
    </row>
    <row r="52" spans="13:15" x14ac:dyDescent="0.25">
      <c r="M52">
        <v>51</v>
      </c>
      <c r="N52">
        <v>1</v>
      </c>
      <c r="O52">
        <v>0</v>
      </c>
    </row>
    <row r="53" spans="13:15" x14ac:dyDescent="0.25">
      <c r="M53">
        <v>52</v>
      </c>
      <c r="N53">
        <v>1</v>
      </c>
      <c r="O53">
        <v>0</v>
      </c>
    </row>
    <row r="54" spans="13:15" x14ac:dyDescent="0.25">
      <c r="M54">
        <v>53</v>
      </c>
      <c r="N54">
        <v>1</v>
      </c>
      <c r="O54">
        <v>0</v>
      </c>
    </row>
    <row r="55" spans="13:15" x14ac:dyDescent="0.25">
      <c r="M55">
        <v>54</v>
      </c>
      <c r="N55">
        <v>1</v>
      </c>
      <c r="O55">
        <v>0</v>
      </c>
    </row>
    <row r="56" spans="13:15" x14ac:dyDescent="0.25">
      <c r="M56">
        <v>55</v>
      </c>
      <c r="N56">
        <v>1</v>
      </c>
      <c r="O56">
        <v>0</v>
      </c>
    </row>
    <row r="57" spans="13:15" x14ac:dyDescent="0.25">
      <c r="M57">
        <v>56</v>
      </c>
      <c r="N57">
        <v>1</v>
      </c>
      <c r="O57">
        <v>0</v>
      </c>
    </row>
    <row r="58" spans="13:15" x14ac:dyDescent="0.25">
      <c r="M58">
        <v>57</v>
      </c>
      <c r="N58">
        <v>1</v>
      </c>
      <c r="O58">
        <v>0</v>
      </c>
    </row>
    <row r="59" spans="13:15" x14ac:dyDescent="0.25">
      <c r="M59">
        <v>58</v>
      </c>
      <c r="N59">
        <v>1</v>
      </c>
      <c r="O59">
        <v>0</v>
      </c>
    </row>
    <row r="60" spans="13:15" x14ac:dyDescent="0.25">
      <c r="M60">
        <v>59</v>
      </c>
      <c r="N60">
        <v>1</v>
      </c>
      <c r="O60">
        <v>0</v>
      </c>
    </row>
    <row r="61" spans="13:15" x14ac:dyDescent="0.25">
      <c r="M61">
        <v>60</v>
      </c>
      <c r="N61">
        <v>1</v>
      </c>
      <c r="O61">
        <v>0</v>
      </c>
    </row>
    <row r="62" spans="13:15" x14ac:dyDescent="0.25">
      <c r="M62">
        <v>61</v>
      </c>
      <c r="N62">
        <v>1</v>
      </c>
      <c r="O62">
        <v>0</v>
      </c>
    </row>
    <row r="63" spans="13:15" x14ac:dyDescent="0.25">
      <c r="M63">
        <v>62</v>
      </c>
      <c r="N63">
        <v>1</v>
      </c>
      <c r="O63">
        <v>0</v>
      </c>
    </row>
    <row r="64" spans="13:15" x14ac:dyDescent="0.25">
      <c r="M64">
        <v>63</v>
      </c>
      <c r="N64">
        <v>1</v>
      </c>
      <c r="O64">
        <v>0</v>
      </c>
    </row>
    <row r="65" spans="13:15" x14ac:dyDescent="0.25">
      <c r="M65">
        <v>64</v>
      </c>
      <c r="N65">
        <v>1</v>
      </c>
      <c r="O65">
        <v>0</v>
      </c>
    </row>
    <row r="66" spans="13:15" x14ac:dyDescent="0.25">
      <c r="M66">
        <v>65</v>
      </c>
      <c r="N66">
        <v>1</v>
      </c>
      <c r="O66">
        <v>0</v>
      </c>
    </row>
    <row r="67" spans="13:15" x14ac:dyDescent="0.25">
      <c r="M67">
        <v>66</v>
      </c>
      <c r="N67">
        <v>1</v>
      </c>
      <c r="O67">
        <v>0</v>
      </c>
    </row>
    <row r="68" spans="13:15" x14ac:dyDescent="0.25">
      <c r="M68">
        <v>67</v>
      </c>
      <c r="N68">
        <v>1</v>
      </c>
      <c r="O68">
        <v>0</v>
      </c>
    </row>
    <row r="69" spans="13:15" x14ac:dyDescent="0.25">
      <c r="M69">
        <v>68</v>
      </c>
      <c r="N69">
        <v>1</v>
      </c>
      <c r="O69">
        <v>0</v>
      </c>
    </row>
    <row r="70" spans="13:15" x14ac:dyDescent="0.25">
      <c r="M70">
        <v>69</v>
      </c>
      <c r="N70">
        <v>1</v>
      </c>
      <c r="O70">
        <v>0</v>
      </c>
    </row>
    <row r="71" spans="13:15" x14ac:dyDescent="0.25">
      <c r="M71">
        <v>70</v>
      </c>
      <c r="N71">
        <v>1</v>
      </c>
      <c r="O71">
        <v>0</v>
      </c>
    </row>
    <row r="72" spans="13:15" x14ac:dyDescent="0.25">
      <c r="M72">
        <v>71</v>
      </c>
      <c r="N72">
        <v>1</v>
      </c>
      <c r="O72">
        <v>0</v>
      </c>
    </row>
    <row r="73" spans="13:15" x14ac:dyDescent="0.25">
      <c r="M73">
        <v>72</v>
      </c>
      <c r="N73">
        <v>1</v>
      </c>
      <c r="O73">
        <v>0</v>
      </c>
    </row>
    <row r="74" spans="13:15" x14ac:dyDescent="0.25">
      <c r="M74">
        <v>73</v>
      </c>
      <c r="N74">
        <v>1</v>
      </c>
      <c r="O74">
        <v>0</v>
      </c>
    </row>
    <row r="75" spans="13:15" x14ac:dyDescent="0.25">
      <c r="M75">
        <v>74</v>
      </c>
      <c r="N75">
        <v>1</v>
      </c>
      <c r="O75">
        <v>0</v>
      </c>
    </row>
    <row r="76" spans="13:15" x14ac:dyDescent="0.25">
      <c r="M76">
        <v>75</v>
      </c>
      <c r="N76">
        <v>1</v>
      </c>
      <c r="O76">
        <v>0</v>
      </c>
    </row>
    <row r="77" spans="13:15" x14ac:dyDescent="0.25">
      <c r="M77">
        <v>76</v>
      </c>
      <c r="N77">
        <v>1</v>
      </c>
      <c r="O77">
        <v>0</v>
      </c>
    </row>
    <row r="78" spans="13:15" x14ac:dyDescent="0.25">
      <c r="M78">
        <v>77</v>
      </c>
      <c r="N78">
        <v>1</v>
      </c>
      <c r="O78">
        <v>0</v>
      </c>
    </row>
    <row r="79" spans="13:15" x14ac:dyDescent="0.25">
      <c r="M79">
        <v>78</v>
      </c>
      <c r="N79">
        <v>1</v>
      </c>
      <c r="O79">
        <v>0</v>
      </c>
    </row>
    <row r="80" spans="13:15" x14ac:dyDescent="0.25">
      <c r="M80">
        <v>79</v>
      </c>
      <c r="N80">
        <v>1</v>
      </c>
      <c r="O80">
        <v>0</v>
      </c>
    </row>
    <row r="81" spans="13:15" x14ac:dyDescent="0.25">
      <c r="M81">
        <v>80</v>
      </c>
      <c r="N81">
        <v>1</v>
      </c>
      <c r="O81">
        <v>0</v>
      </c>
    </row>
    <row r="82" spans="13:15" x14ac:dyDescent="0.25">
      <c r="M82">
        <v>81</v>
      </c>
      <c r="N82">
        <v>1</v>
      </c>
      <c r="O82">
        <v>0</v>
      </c>
    </row>
    <row r="83" spans="13:15" x14ac:dyDescent="0.25">
      <c r="M83">
        <v>82</v>
      </c>
      <c r="N83">
        <v>1</v>
      </c>
      <c r="O83">
        <v>0</v>
      </c>
    </row>
    <row r="84" spans="13:15" x14ac:dyDescent="0.25">
      <c r="M84">
        <v>83</v>
      </c>
      <c r="N84">
        <v>1</v>
      </c>
      <c r="O84">
        <v>0</v>
      </c>
    </row>
    <row r="85" spans="13:15" x14ac:dyDescent="0.25">
      <c r="M85">
        <v>84</v>
      </c>
      <c r="N85">
        <v>1</v>
      </c>
      <c r="O85">
        <v>0</v>
      </c>
    </row>
    <row r="86" spans="13:15" x14ac:dyDescent="0.25">
      <c r="M86">
        <v>85</v>
      </c>
      <c r="N86">
        <v>1</v>
      </c>
      <c r="O86">
        <v>0</v>
      </c>
    </row>
    <row r="87" spans="13:15" x14ac:dyDescent="0.25">
      <c r="M87">
        <v>86</v>
      </c>
      <c r="N87">
        <v>1</v>
      </c>
      <c r="O87">
        <v>0</v>
      </c>
    </row>
    <row r="88" spans="13:15" x14ac:dyDescent="0.25">
      <c r="M88">
        <v>87</v>
      </c>
      <c r="N88">
        <v>1</v>
      </c>
      <c r="O88">
        <v>0</v>
      </c>
    </row>
    <row r="89" spans="13:15" x14ac:dyDescent="0.25">
      <c r="M89">
        <v>88</v>
      </c>
      <c r="N89">
        <v>1</v>
      </c>
      <c r="O89">
        <v>0</v>
      </c>
    </row>
    <row r="90" spans="13:15" x14ac:dyDescent="0.25">
      <c r="M90">
        <v>89</v>
      </c>
      <c r="N90">
        <v>1</v>
      </c>
      <c r="O90">
        <v>0</v>
      </c>
    </row>
    <row r="91" spans="13:15" x14ac:dyDescent="0.25">
      <c r="M91">
        <v>90</v>
      </c>
      <c r="N91">
        <v>1</v>
      </c>
      <c r="O91">
        <v>0</v>
      </c>
    </row>
    <row r="92" spans="13:15" x14ac:dyDescent="0.25">
      <c r="M92">
        <v>91</v>
      </c>
      <c r="N92">
        <v>1</v>
      </c>
      <c r="O92">
        <v>0</v>
      </c>
    </row>
    <row r="93" spans="13:15" x14ac:dyDescent="0.25">
      <c r="M93">
        <v>92</v>
      </c>
      <c r="N93">
        <v>1</v>
      </c>
      <c r="O93">
        <v>0</v>
      </c>
    </row>
    <row r="94" spans="13:15" x14ac:dyDescent="0.25">
      <c r="M94">
        <v>93</v>
      </c>
      <c r="N94">
        <v>1</v>
      </c>
      <c r="O94">
        <v>0</v>
      </c>
    </row>
    <row r="95" spans="13:15" x14ac:dyDescent="0.25">
      <c r="M95">
        <v>94</v>
      </c>
      <c r="N95">
        <v>1</v>
      </c>
      <c r="O95">
        <v>0</v>
      </c>
    </row>
    <row r="96" spans="13:15" x14ac:dyDescent="0.25">
      <c r="M96">
        <v>95</v>
      </c>
      <c r="N96">
        <v>1</v>
      </c>
      <c r="O96">
        <v>0</v>
      </c>
    </row>
    <row r="97" spans="13:15" x14ac:dyDescent="0.25">
      <c r="M97">
        <v>96</v>
      </c>
      <c r="N97">
        <v>1</v>
      </c>
      <c r="O97">
        <v>0</v>
      </c>
    </row>
    <row r="98" spans="13:15" x14ac:dyDescent="0.25">
      <c r="M98">
        <v>97</v>
      </c>
      <c r="N98">
        <v>1</v>
      </c>
      <c r="O98">
        <v>0</v>
      </c>
    </row>
    <row r="99" spans="13:15" x14ac:dyDescent="0.25">
      <c r="M99">
        <v>98</v>
      </c>
      <c r="N99">
        <v>1</v>
      </c>
      <c r="O99">
        <v>0</v>
      </c>
    </row>
    <row r="100" spans="13:15" x14ac:dyDescent="0.25">
      <c r="M100">
        <v>99</v>
      </c>
      <c r="N100">
        <v>1</v>
      </c>
      <c r="O100">
        <v>0</v>
      </c>
    </row>
    <row r="101" spans="13:15" x14ac:dyDescent="0.25">
      <c r="M101">
        <v>100</v>
      </c>
      <c r="N101">
        <v>1</v>
      </c>
      <c r="O101">
        <v>0</v>
      </c>
    </row>
    <row r="102" spans="13:15" x14ac:dyDescent="0.25">
      <c r="N102">
        <v>100</v>
      </c>
      <c r="O102">
        <f>200-(R1*100)</f>
        <v>153</v>
      </c>
    </row>
  </sheetData>
  <hyperlinks>
    <hyperlink ref="A1" location="'TOC Gallery'!A1" display="'TOC Gallery'!A1" xr:uid="{0F8D300D-082F-4524-A886-AAAC62479C1D}"/>
  </hyperlink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0601A-5A2B-4F33-BE3C-E720995A6AF8}">
  <sheetPr codeName="Sheet13"/>
  <dimension ref="A1"/>
  <sheetViews>
    <sheetView showGridLines="0" zoomScaleNormal="100" workbookViewId="0"/>
  </sheetViews>
  <sheetFormatPr defaultRowHeight="15" x14ac:dyDescent="0.25"/>
  <cols>
    <col min="1" max="16384" width="9.140625" style="11"/>
  </cols>
  <sheetData>
    <row r="1" spans="1:1" x14ac:dyDescent="0.25">
      <c r="A1" s="17">
        <v>3</v>
      </c>
    </row>
  </sheetData>
  <hyperlinks>
    <hyperlink ref="A1" location="'TOC Gallery'!A1" tooltip="Go To: Table of Contents" display="'TOC Gallery'!A1" xr:uid="{98CDC585-AE94-4A89-A94E-6AC0B693524D}"/>
  </hyperlinks>
  <pageMargins left="0.7" right="0.7" top="0.75" bottom="0.75" header="0.3" footer="0.3"/>
  <pageSetup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CE070-3281-46B1-9C97-5A068A250526}">
  <sheetPr codeName="Sheet15"/>
  <dimension ref="A1"/>
  <sheetViews>
    <sheetView showGridLines="0" zoomScaleNormal="100" workbookViewId="0"/>
  </sheetViews>
  <sheetFormatPr defaultRowHeight="15" x14ac:dyDescent="0.25"/>
  <cols>
    <col min="1" max="16384" width="9.140625" style="12"/>
  </cols>
  <sheetData>
    <row r="1" spans="1:1" x14ac:dyDescent="0.25">
      <c r="A1" s="16">
        <v>3</v>
      </c>
    </row>
  </sheetData>
  <hyperlinks>
    <hyperlink ref="A1" location="'TOC Gallery'!A1" tooltip="Go To: Table of Contents" display="'TOC Gallery'!A1" xr:uid="{76F86FE7-49EB-4562-B5F1-70F896AFA1A5}"/>
  </hyperlinks>
  <pageMargins left="0.7" right="0.7" top="0.75" bottom="0.75" header="0.3" footer="0.3"/>
  <pageSetup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87761-81C9-4DBA-8DF1-55C5637071C4}">
  <dimension ref="A1:B2"/>
  <sheetViews>
    <sheetView workbookViewId="0">
      <selection activeCell="B2" sqref="B2"/>
    </sheetView>
  </sheetViews>
  <sheetFormatPr defaultRowHeight="15" x14ac:dyDescent="0.25"/>
  <cols>
    <col min="2" max="2" width="61.85546875" bestFit="1" customWidth="1"/>
  </cols>
  <sheetData>
    <row r="1" spans="1:2" x14ac:dyDescent="0.25">
      <c r="A1" s="2" t="s">
        <v>46</v>
      </c>
      <c r="B1" t="s">
        <v>47</v>
      </c>
    </row>
    <row r="2" spans="1:2" x14ac:dyDescent="0.25">
      <c r="A2" s="2" t="s">
        <v>48</v>
      </c>
      <c r="B2" s="18" t="s">
        <v>49</v>
      </c>
    </row>
  </sheetData>
  <hyperlinks>
    <hyperlink ref="B2" r:id="rId1" xr:uid="{77E9AF65-2F15-4130-BA96-BFA9744931F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TOC Gallery</vt:lpstr>
      <vt:lpstr>Control</vt:lpstr>
      <vt:lpstr>Dashboard</vt:lpstr>
      <vt:lpstr>Dashboard Dark</vt:lpstr>
      <vt:lpstr>Calendar Styles</vt:lpstr>
      <vt:lpstr>Follow Along</vt:lpstr>
      <vt:lpstr>Original Calendar</vt:lpstr>
      <vt:lpstr>Month Only</vt:lpstr>
      <vt:lpstr>Full Calendar</vt:lpstr>
      <vt:lpstr>Goals</vt:lpstr>
      <vt:lpstr>Donut</vt:lpstr>
      <vt:lpstr>Progress Bar</vt:lpstr>
      <vt:lpstr>Dot</vt:lpstr>
      <vt:lpstr>Steps</vt:lpstr>
      <vt:lpstr>Scorecard</vt:lpstr>
      <vt:lpstr>Calendar</vt:lpstr>
      <vt:lpstr>Outline</vt:lpstr>
      <vt:lpstr>Waffle</vt:lpstr>
      <vt:lpstr>Gauge</vt:lpstr>
      <vt:lpstr>Dashboard Vertical</vt:lpstr>
      <vt:lpstr>Dashboard Dark Vertical</vt:lpstr>
      <vt:lpstr>Source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 Acampora</dc:creator>
  <cp:lastModifiedBy>Jon Acampora</cp:lastModifiedBy>
  <cp:lastPrinted>2023-06-13T19:08:07Z</cp:lastPrinted>
  <dcterms:created xsi:type="dcterms:W3CDTF">2023-06-12T21:34:15Z</dcterms:created>
  <dcterms:modified xsi:type="dcterms:W3CDTF">2023-07-17T16:55:43Z</dcterms:modified>
</cp:coreProperties>
</file>