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593BCCFC-EAB3-4EB8-9D71-A55EF603698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20" r:id="rId1"/>
    <sheet name="TOC" sheetId="17" r:id="rId2"/>
    <sheet name="IF Function" sheetId="2" r:id="rId3"/>
    <sheet name="Logical Tests" sheetId="15" r:id="rId4"/>
    <sheet name="Comparison Operators" sheetId="6" r:id="rId5"/>
    <sheet name="IF Formula" sheetId="16" r:id="rId6"/>
    <sheet name="Simple IF" sheetId="10" state="hidden" r:id="rId7"/>
    <sheet name="Grouping with IF" sheetId="7" r:id="rId8"/>
    <sheet name="Summary Pivot" sheetId="18" r:id="rId9"/>
    <sheet name="AND OR Functions" sheetId="8" r:id="rId10"/>
    <sheet name="Nested IF" sheetId="11" r:id="rId11"/>
    <sheet name="IFS Function" sheetId="14" r:id="rId12"/>
    <sheet name="Alt Nested IF - VLOOKUP" sheetId="9" r:id="rId13"/>
    <sheet name="Logical Test Errors" sheetId="1" r:id="rId14"/>
    <sheet name="Source" sheetId="19" r:id="rId15"/>
  </sheets>
  <calcPr calcId="191029"/>
  <pivotCaches>
    <pivotCache cacheId="9" r:id="rId1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1" l="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D5" i="16"/>
  <c r="D6" i="16"/>
  <c r="D7" i="16"/>
  <c r="D4" i="16"/>
  <c r="D5" i="15"/>
  <c r="D6" i="15"/>
  <c r="D7" i="15"/>
  <c r="D4" i="15"/>
  <c r="D5" i="2"/>
  <c r="D4" i="2"/>
  <c r="C9" i="1"/>
  <c r="C8" i="1"/>
  <c r="C7" i="1"/>
  <c r="C6" i="1"/>
  <c r="C5" i="1"/>
  <c r="C4" i="1"/>
  <c r="D6" i="2"/>
  <c r="D7" i="2"/>
  <c r="E9" i="14" a="1"/>
  <c r="E9" i="14" s="1"/>
  <c r="E10" i="14" a="1"/>
  <c r="E10" i="14" s="1"/>
  <c r="E11" i="14" a="1"/>
  <c r="E11" i="14" s="1"/>
  <c r="E12" i="14" a="1"/>
  <c r="E12" i="14" s="1"/>
  <c r="E13" i="14" a="1"/>
  <c r="E13" i="14" s="1"/>
  <c r="E14" i="14" a="1"/>
  <c r="E14" i="14" s="1"/>
  <c r="E15" i="14" a="1"/>
  <c r="E15" i="14" s="1"/>
  <c r="E16" i="14" a="1"/>
  <c r="E16" i="14" s="1"/>
  <c r="E17" i="14" a="1"/>
  <c r="E17" i="14" s="1"/>
  <c r="E18" i="14" a="1"/>
  <c r="E18" i="14" s="1"/>
  <c r="E19" i="14" a="1"/>
  <c r="E19" i="14" s="1"/>
  <c r="E20" i="14" a="1"/>
  <c r="E20" i="14" s="1"/>
  <c r="E21" i="14" a="1"/>
  <c r="E21" i="14" s="1"/>
  <c r="E22" i="14" a="1"/>
  <c r="E22" i="14" s="1"/>
  <c r="E23" i="14" a="1"/>
  <c r="E23" i="14" s="1"/>
  <c r="E24" i="14" a="1"/>
  <c r="E24" i="14" s="1"/>
  <c r="E25" i="14" a="1"/>
  <c r="E25" i="14" s="1"/>
  <c r="E26" i="14" a="1"/>
  <c r="E26" i="14" s="1"/>
  <c r="E27" i="14" a="1"/>
  <c r="E27" i="14" s="1"/>
  <c r="E28" i="14" a="1"/>
  <c r="E28" i="14" s="1"/>
  <c r="E29" i="14" a="1"/>
  <c r="E29" i="14" s="1"/>
  <c r="E30" i="14" a="1"/>
  <c r="E30" i="14" s="1"/>
  <c r="E31" i="14" a="1"/>
  <c r="E31" i="14" s="1"/>
  <c r="E32" i="14" a="1"/>
  <c r="E32" i="14" s="1"/>
  <c r="E33" i="14" a="1"/>
  <c r="E33" i="14" s="1"/>
  <c r="E34" i="14" a="1"/>
  <c r="E34" i="14" s="1"/>
  <c r="E35" i="14" a="1"/>
  <c r="E35" i="14" s="1"/>
  <c r="E36" i="14" a="1"/>
  <c r="E36" i="14" s="1"/>
  <c r="E37" i="14" a="1"/>
  <c r="E37" i="14" s="1"/>
  <c r="E38" i="14" a="1"/>
  <c r="E38" i="14" s="1"/>
  <c r="E39" i="14" a="1"/>
  <c r="E39" i="14" s="1"/>
  <c r="E40" i="14" a="1"/>
  <c r="E40" i="14" s="1"/>
  <c r="E41" i="14" a="1"/>
  <c r="E41" i="14" s="1"/>
  <c r="E42" i="14" a="1"/>
  <c r="E42" i="14" s="1"/>
  <c r="E43" i="14" a="1"/>
  <c r="E43" i="14" s="1"/>
  <c r="E44" i="14" a="1"/>
  <c r="E44" i="14" s="1"/>
  <c r="E45" i="14" a="1"/>
  <c r="E45" i="14" s="1"/>
  <c r="E46" i="14" a="1"/>
  <c r="E46" i="14" s="1"/>
  <c r="E47" i="14" a="1"/>
  <c r="E47" i="14" s="1"/>
  <c r="E48" i="14" a="1"/>
  <c r="E48" i="14" s="1"/>
  <c r="E49" i="14" a="1"/>
  <c r="E49" i="14" s="1"/>
  <c r="E50" i="14" a="1"/>
  <c r="E50" i="14" s="1"/>
  <c r="E51" i="14" a="1"/>
  <c r="E51" i="14" s="1"/>
  <c r="E52" i="14" a="1"/>
  <c r="E52" i="14" s="1"/>
  <c r="E53" i="14" a="1"/>
  <c r="E53" i="14" s="1"/>
  <c r="E54" i="14" a="1"/>
  <c r="E54" i="14" s="1"/>
  <c r="E55" i="14" a="1"/>
  <c r="E55" i="14" s="1"/>
  <c r="E56" i="14" a="1"/>
  <c r="E56" i="14" s="1"/>
  <c r="E57" i="14" a="1"/>
  <c r="E57" i="14" s="1"/>
  <c r="E58" i="14" a="1"/>
  <c r="E58" i="14" s="1"/>
  <c r="E59" i="14" a="1"/>
  <c r="E59" i="14" s="1"/>
  <c r="E60" i="14" a="1"/>
  <c r="E60" i="14" s="1"/>
  <c r="E61" i="14" a="1"/>
  <c r="E61" i="14" s="1"/>
  <c r="E62" i="14" a="1"/>
  <c r="E62" i="14" s="1"/>
  <c r="E63" i="14" a="1"/>
  <c r="E63" i="14" s="1"/>
  <c r="E64" i="14" a="1"/>
  <c r="E64" i="14" s="1"/>
  <c r="E65" i="14" a="1"/>
  <c r="E65" i="14" s="1"/>
  <c r="E66" i="14" a="1"/>
  <c r="E66" i="14" s="1"/>
  <c r="E67" i="14" a="1"/>
  <c r="E67" i="14" s="1"/>
  <c r="E68" i="14" a="1"/>
  <c r="E68" i="14" s="1"/>
  <c r="E69" i="14" a="1"/>
  <c r="E69" i="14" s="1"/>
  <c r="E70" i="14" a="1"/>
  <c r="E70" i="14" s="1"/>
  <c r="E71" i="14" a="1"/>
  <c r="E71" i="14" s="1"/>
  <c r="E72" i="14" a="1"/>
  <c r="E72" i="14" s="1"/>
  <c r="E73" i="14" a="1"/>
  <c r="E73" i="14" s="1"/>
  <c r="E74" i="14" a="1"/>
  <c r="E74" i="14" s="1"/>
  <c r="E75" i="14" a="1"/>
  <c r="E75" i="14" s="1"/>
  <c r="E76" i="14" a="1"/>
  <c r="E76" i="14" s="1"/>
  <c r="E77" i="14" a="1"/>
  <c r="E77" i="14" s="1"/>
  <c r="E78" i="14" a="1"/>
  <c r="E78" i="14" s="1"/>
  <c r="E79" i="14" a="1"/>
  <c r="E79" i="14" s="1"/>
  <c r="E80" i="14" a="1"/>
  <c r="E80" i="14" s="1"/>
  <c r="E81" i="14" a="1"/>
  <c r="E81" i="14" s="1"/>
  <c r="E82" i="14" a="1"/>
  <c r="E82" i="14" s="1"/>
  <c r="E83" i="14" a="1"/>
  <c r="E83" i="14" s="1"/>
  <c r="E84" i="14" a="1"/>
  <c r="E84" i="14" s="1"/>
  <c r="E85" i="14" a="1"/>
  <c r="E85" i="14" s="1"/>
  <c r="E86" i="14" a="1"/>
  <c r="E86" i="14" s="1"/>
  <c r="E87" i="14" a="1"/>
  <c r="E87" i="14" s="1"/>
  <c r="E88" i="14" a="1"/>
  <c r="E88" i="14" s="1"/>
  <c r="E89" i="14" a="1"/>
  <c r="E89" i="14" s="1"/>
  <c r="E90" i="14" a="1"/>
  <c r="E90" i="14" s="1"/>
  <c r="E91" i="14" a="1"/>
  <c r="E91" i="14" s="1"/>
  <c r="E92" i="14" a="1"/>
  <c r="E92" i="14" s="1"/>
  <c r="E93" i="14" a="1"/>
  <c r="E93" i="14" s="1"/>
  <c r="E94" i="14" a="1"/>
  <c r="E94" i="14" s="1"/>
  <c r="E95" i="14" a="1"/>
  <c r="E95" i="14" s="1"/>
  <c r="E96" i="14" a="1"/>
  <c r="E96" i="14" s="1"/>
  <c r="E97" i="14" a="1"/>
  <c r="E97" i="14" s="1"/>
  <c r="E98" i="14" a="1"/>
  <c r="E98" i="14" s="1"/>
  <c r="E99" i="14" a="1"/>
  <c r="E99" i="14" s="1"/>
  <c r="E100" i="14" a="1"/>
  <c r="E100" i="14" s="1"/>
  <c r="E101" i="14" a="1"/>
  <c r="E101" i="14" s="1"/>
  <c r="E102" i="14" a="1"/>
  <c r="E102" i="14" s="1"/>
  <c r="E103" i="14" a="1"/>
  <c r="E103" i="14" s="1"/>
  <c r="E104" i="14" a="1"/>
  <c r="E104" i="14" s="1"/>
  <c r="E105" i="14" a="1"/>
  <c r="E105" i="14" s="1"/>
  <c r="E106" i="14" a="1"/>
  <c r="E106" i="14" s="1"/>
  <c r="E107" i="14" a="1"/>
  <c r="E107" i="14" s="1"/>
  <c r="D3" i="14"/>
  <c r="E8" i="14" s="1" a="1"/>
  <c r="E8" i="14" s="1"/>
  <c r="D3" i="11"/>
  <c r="D3" i="8"/>
  <c r="D3" i="7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<sst xmlns="http://schemas.openxmlformats.org/spreadsheetml/2006/main" count="1693" uniqueCount="395">
  <si>
    <t>Date</t>
  </si>
  <si>
    <t>Company</t>
  </si>
  <si>
    <t>Product</t>
  </si>
  <si>
    <t>Amount</t>
  </si>
  <si>
    <t>01/17/2017</t>
  </si>
  <si>
    <t>In Felis Nulla Incorporated</t>
  </si>
  <si>
    <t>04/04/2017</t>
  </si>
  <si>
    <t>Enim Corporation</t>
  </si>
  <si>
    <t>12/25/2017</t>
  </si>
  <si>
    <t>Nulla Tempor Augue Company</t>
  </si>
  <si>
    <t>06/08/2017</t>
  </si>
  <si>
    <t>Penatibus Et Magnis LLP</t>
  </si>
  <si>
    <t>01/09/2017</t>
  </si>
  <si>
    <t>Ut Quam LLC</t>
  </si>
  <si>
    <t>12/16/2017</t>
  </si>
  <si>
    <t>Sed Dui Fusce Ltd</t>
  </si>
  <si>
    <t>03/16/2017</t>
  </si>
  <si>
    <t>Ullamcorper Inc.</t>
  </si>
  <si>
    <t>03/24/2017</t>
  </si>
  <si>
    <t>Ac Fermentum Corp.</t>
  </si>
  <si>
    <t>04/08/2017</t>
  </si>
  <si>
    <t>Lacus Quisque Limited</t>
  </si>
  <si>
    <t>09/30/2017</t>
  </si>
  <si>
    <t>Gravida Non Sollicitudin Company</t>
  </si>
  <si>
    <t>08/03/2017</t>
  </si>
  <si>
    <t>Mus Aenean Eget Foundation</t>
  </si>
  <si>
    <t>07/24/2017</t>
  </si>
  <si>
    <t>Magna Ut Consulting</t>
  </si>
  <si>
    <t>11/10/2017</t>
  </si>
  <si>
    <t>Lorem Inc.</t>
  </si>
  <si>
    <t>11/03/2017</t>
  </si>
  <si>
    <t>Orci Consectetuer Euismod Corp.</t>
  </si>
  <si>
    <t>04/24/2017</t>
  </si>
  <si>
    <t>Curae; Donec LLP</t>
  </si>
  <si>
    <t>07/09/2017</t>
  </si>
  <si>
    <t>Fames Inc.</t>
  </si>
  <si>
    <t>11/12/2017</t>
  </si>
  <si>
    <t>Nullam LLC</t>
  </si>
  <si>
    <t>09/10/2017</t>
  </si>
  <si>
    <t>In Corp.</t>
  </si>
  <si>
    <t>01/26/2017</t>
  </si>
  <si>
    <t>Quisque Porttitor Corporation</t>
  </si>
  <si>
    <t>01/27/2017</t>
  </si>
  <si>
    <t>Aliquet Associates</t>
  </si>
  <si>
    <t>05/27/2017</t>
  </si>
  <si>
    <t>In Corporation</t>
  </si>
  <si>
    <t>02/18/2017</t>
  </si>
  <si>
    <t>Nulla At Associates</t>
  </si>
  <si>
    <t>04/15/2017</t>
  </si>
  <si>
    <t>Viverra Consulting</t>
  </si>
  <si>
    <t>12/19/2017</t>
  </si>
  <si>
    <t>Odio Foundation</t>
  </si>
  <si>
    <t>12/09/2017</t>
  </si>
  <si>
    <t>Fusce Foundation</t>
  </si>
  <si>
    <t>03/02/2017</t>
  </si>
  <si>
    <t>Ut Nisi Consulting</t>
  </si>
  <si>
    <t>09/07/2017</t>
  </si>
  <si>
    <t>Sagittis Semper Nam Associates</t>
  </si>
  <si>
    <t>02/26/2017</t>
  </si>
  <si>
    <t>Dictum Placerat Consulting</t>
  </si>
  <si>
    <t>01/02/2017</t>
  </si>
  <si>
    <t>Pretium Et LLC</t>
  </si>
  <si>
    <t>12/31/2017</t>
  </si>
  <si>
    <t>Pharetra Nibh Ltd</t>
  </si>
  <si>
    <t>07/22/2017</t>
  </si>
  <si>
    <t>Nisi A Corporation</t>
  </si>
  <si>
    <t>02/05/2017</t>
  </si>
  <si>
    <t>Vestibulum Industries</t>
  </si>
  <si>
    <t>08/04/2017</t>
  </si>
  <si>
    <t>Risus Nulla Eget Corporation</t>
  </si>
  <si>
    <t>05/14/2017</t>
  </si>
  <si>
    <t>Nec Metus LLP</t>
  </si>
  <si>
    <t>09/06/2017</t>
  </si>
  <si>
    <t>Sed Consequat Industries</t>
  </si>
  <si>
    <t>12/17/2017</t>
  </si>
  <si>
    <t>Ipsum Curabitur Consequat Ltd</t>
  </si>
  <si>
    <t>01/22/2017</t>
  </si>
  <si>
    <t>Fringilla Mi Lacinia Limited</t>
  </si>
  <si>
    <t>Id Libero Limited</t>
  </si>
  <si>
    <t>05/09/2017</t>
  </si>
  <si>
    <t>Sem Eget Incorporated</t>
  </si>
  <si>
    <t>10/07/2017</t>
  </si>
  <si>
    <t>Faucibus Leo Corp.</t>
  </si>
  <si>
    <t>05/12/2017</t>
  </si>
  <si>
    <t>Mus Limited</t>
  </si>
  <si>
    <t>Dis Company</t>
  </si>
  <si>
    <t>07/23/2017</t>
  </si>
  <si>
    <t>Diam Company</t>
  </si>
  <si>
    <t>05/06/2017</t>
  </si>
  <si>
    <t>Purus Maecenas Libero Foundation</t>
  </si>
  <si>
    <t>10/12/2017</t>
  </si>
  <si>
    <t>Praesent Eu Corporation</t>
  </si>
  <si>
    <t>02/06/2017</t>
  </si>
  <si>
    <t>Etiam Vestibulum Massa Institute</t>
  </si>
  <si>
    <t>08/05/2017</t>
  </si>
  <si>
    <t>Magna Institute</t>
  </si>
  <si>
    <t>Malesuada Id Erat Company</t>
  </si>
  <si>
    <t>11/26/2017</t>
  </si>
  <si>
    <t>Massa Corporation</t>
  </si>
  <si>
    <t>08/02/2017</t>
  </si>
  <si>
    <t>Imperdiet Erat Corporation</t>
  </si>
  <si>
    <t>12/24/2017</t>
  </si>
  <si>
    <t>Elit Foundation</t>
  </si>
  <si>
    <t>10/08/2017</t>
  </si>
  <si>
    <t>Volutpat Ornare Facilisis Corporation</t>
  </si>
  <si>
    <t>06/09/2017</t>
  </si>
  <si>
    <t>Nec Diam Company</t>
  </si>
  <si>
    <t>Mauris Industries</t>
  </si>
  <si>
    <t>04/19/2017</t>
  </si>
  <si>
    <t>Enim Institute</t>
  </si>
  <si>
    <t>10/06/2017</t>
  </si>
  <si>
    <t>Aliquet PC</t>
  </si>
  <si>
    <t>12/06/2017</t>
  </si>
  <si>
    <t>Justo Proin PC</t>
  </si>
  <si>
    <t>Arcu Iaculis Enim Associates</t>
  </si>
  <si>
    <t>09/18/2017</t>
  </si>
  <si>
    <t>Dolor PC</t>
  </si>
  <si>
    <t>Suspendisse Associates</t>
  </si>
  <si>
    <t>Erat Incorporated</t>
  </si>
  <si>
    <t>11/21/2017</t>
  </si>
  <si>
    <t>Tincidunt Congue Turpis PC</t>
  </si>
  <si>
    <t>03/07/2017</t>
  </si>
  <si>
    <t>Duis Cursus Diam LLC</t>
  </si>
  <si>
    <t>04/17/2017</t>
  </si>
  <si>
    <t>Proin Non Corp.</t>
  </si>
  <si>
    <t>09/02/2017</t>
  </si>
  <si>
    <t>Aliquam PC</t>
  </si>
  <si>
    <t>11/08/2017</t>
  </si>
  <si>
    <t>Molestie In Tempus Inc.</t>
  </si>
  <si>
    <t>06/30/2017</t>
  </si>
  <si>
    <t>Eu Dolor Egestas LLC</t>
  </si>
  <si>
    <t>01/20/2017</t>
  </si>
  <si>
    <t>Mus Aenean Eget Associates</t>
  </si>
  <si>
    <t>08/11/2017</t>
  </si>
  <si>
    <t>Eu Institute</t>
  </si>
  <si>
    <t>11/27/2017</t>
  </si>
  <si>
    <t>Quis Turpis Vitae Institute</t>
  </si>
  <si>
    <t>05/17/2017</t>
  </si>
  <si>
    <t>Tortor LLC</t>
  </si>
  <si>
    <t>07/04/2017</t>
  </si>
  <si>
    <t>Mus PC</t>
  </si>
  <si>
    <t>08/29/2017</t>
  </si>
  <si>
    <t>Ac Facilisis Facilisis Foundation</t>
  </si>
  <si>
    <t>09/22/2017</t>
  </si>
  <si>
    <t>At PC</t>
  </si>
  <si>
    <t>04/07/2017</t>
  </si>
  <si>
    <t>Fermentum Fermentum Corporation</t>
  </si>
  <si>
    <t>05/07/2017</t>
  </si>
  <si>
    <t>Sem Corporation</t>
  </si>
  <si>
    <t>10/16/2017</t>
  </si>
  <si>
    <t>Dui Nec PC</t>
  </si>
  <si>
    <t>11/15/2017</t>
  </si>
  <si>
    <t>Et Malesuada Fames Consulting</t>
  </si>
  <si>
    <t>11/24/2017</t>
  </si>
  <si>
    <t>Ac Limited</t>
  </si>
  <si>
    <t>Nec Associates</t>
  </si>
  <si>
    <t>05/24/2017</t>
  </si>
  <si>
    <t>Magna Sed Dui Limited</t>
  </si>
  <si>
    <t>05/22/2017</t>
  </si>
  <si>
    <t>Sagittis Corporation</t>
  </si>
  <si>
    <t>06/29/2017</t>
  </si>
  <si>
    <t>Cursus Diam PC</t>
  </si>
  <si>
    <t>04/05/2017</t>
  </si>
  <si>
    <t>Malesuada Vel Company</t>
  </si>
  <si>
    <t>09/25/2017</t>
  </si>
  <si>
    <t>In Aliquet Lobortis Incorporated</t>
  </si>
  <si>
    <t>05/23/2017</t>
  </si>
  <si>
    <t>Mauris LLP</t>
  </si>
  <si>
    <t>01/11/2017</t>
  </si>
  <si>
    <t>Ut Sem Nulla Industries</t>
  </si>
  <si>
    <t>10/20/2017</t>
  </si>
  <si>
    <t>Sem Eget Massa Foundation</t>
  </si>
  <si>
    <t>09/03/2017</t>
  </si>
  <si>
    <t>Luctus Et LLP</t>
  </si>
  <si>
    <t>Molestie Pharetra Nibh LLP</t>
  </si>
  <si>
    <t>06/10/2017</t>
  </si>
  <si>
    <t>Fusce Industries</t>
  </si>
  <si>
    <t>05/05/2017</t>
  </si>
  <si>
    <t>Faucibus Leo Associates</t>
  </si>
  <si>
    <t>02/27/2017</t>
  </si>
  <si>
    <t>Malesuada Fringilla Foundation</t>
  </si>
  <si>
    <t>04/29/2017</t>
  </si>
  <si>
    <t>Ipsum LLC</t>
  </si>
  <si>
    <t>02/03/2017</t>
  </si>
  <si>
    <t>Neque Nullam Foundation</t>
  </si>
  <si>
    <t>Vivamus Molestie Dapibus Institute</t>
  </si>
  <si>
    <t>Lorem Donec Elementum Company</t>
  </si>
  <si>
    <t>03/09/2017</t>
  </si>
  <si>
    <t>Imperdiet Foundation</t>
  </si>
  <si>
    <t>03/15/2017</t>
  </si>
  <si>
    <t>Pretium Et Company</t>
  </si>
  <si>
    <t>05/30/2017</t>
  </si>
  <si>
    <t>Cursus Integer Mollis Foundation</t>
  </si>
  <si>
    <t>Product 3</t>
  </si>
  <si>
    <t>Product 6</t>
  </si>
  <si>
    <t>Product 4</t>
  </si>
  <si>
    <t>Product 2</t>
  </si>
  <si>
    <t>Product 5</t>
  </si>
  <si>
    <t>Product 1</t>
  </si>
  <si>
    <t>Size</t>
  </si>
  <si>
    <t>Excel</t>
  </si>
  <si>
    <t>Campus</t>
  </si>
  <si>
    <t>Operator  </t>
  </si>
  <si>
    <t>Description</t>
  </si>
  <si>
    <t>=</t>
  </si>
  <si>
    <t>Equal To</t>
  </si>
  <si>
    <t>&lt;&gt;</t>
  </si>
  <si>
    <t>Not Equal To</t>
  </si>
  <si>
    <t>&gt;</t>
  </si>
  <si>
    <t>Greater Than</t>
  </si>
  <si>
    <t>&lt;</t>
  </si>
  <si>
    <t>Less Than</t>
  </si>
  <si>
    <t>&gt;=</t>
  </si>
  <si>
    <t>Greater Than or Equal To</t>
  </si>
  <si>
    <t>&lt;=</t>
  </si>
  <si>
    <t>Less Than or Equal To</t>
  </si>
  <si>
    <t>Comparison Operators</t>
  </si>
  <si>
    <t>AND and OR Functions</t>
  </si>
  <si>
    <t>Large Trans &gt;=</t>
  </si>
  <si>
    <t>Large</t>
  </si>
  <si>
    <t>Small Trans &lt;</t>
  </si>
  <si>
    <t>Small</t>
  </si>
  <si>
    <t>Large and Prod 6</t>
  </si>
  <si>
    <t>Large or Prod 5</t>
  </si>
  <si>
    <t>Group Data with IF Formulas</t>
  </si>
  <si>
    <t>Key</t>
  </si>
  <si>
    <t>Medium</t>
  </si>
  <si>
    <t>Range</t>
  </si>
  <si>
    <t>0-1,999</t>
  </si>
  <si>
    <t>2,000-19,999</t>
  </si>
  <si>
    <t>20,000-79,999</t>
  </si>
  <si>
    <t>80,000+</t>
  </si>
  <si>
    <t>Min</t>
  </si>
  <si>
    <t>Invoice</t>
  </si>
  <si>
    <t>INV2533</t>
  </si>
  <si>
    <t>INV2166</t>
  </si>
  <si>
    <t>INV1558</t>
  </si>
  <si>
    <t>INV1607</t>
  </si>
  <si>
    <t>INV3566</t>
  </si>
  <si>
    <t>INV3415</t>
  </si>
  <si>
    <t>INV1768</t>
  </si>
  <si>
    <t>INV2549</t>
  </si>
  <si>
    <t>INV2695</t>
  </si>
  <si>
    <t>INV3370</t>
  </si>
  <si>
    <t>INV4967</t>
  </si>
  <si>
    <t>INV2673</t>
  </si>
  <si>
    <t>INV4676</t>
  </si>
  <si>
    <t>INV2845</t>
  </si>
  <si>
    <t>INV4319</t>
  </si>
  <si>
    <t>INV1337</t>
  </si>
  <si>
    <t>INV3854</t>
  </si>
  <si>
    <t>INV4903</t>
  </si>
  <si>
    <t>INV2403</t>
  </si>
  <si>
    <t>INV3182</t>
  </si>
  <si>
    <t>Inv Total</t>
  </si>
  <si>
    <t>One</t>
  </si>
  <si>
    <t>Oct-1-21</t>
  </si>
  <si>
    <t>Key Accts &gt;=</t>
  </si>
  <si>
    <t>Large Accts &gt;=</t>
  </si>
  <si>
    <t>Status</t>
  </si>
  <si>
    <t>Amount Paid</t>
  </si>
  <si>
    <t>Twitterbridge</t>
  </si>
  <si>
    <t>Topicshots</t>
  </si>
  <si>
    <t>Aivee</t>
  </si>
  <si>
    <t>Trilia</t>
  </si>
  <si>
    <t>Gigazoom</t>
  </si>
  <si>
    <t>Skinte</t>
  </si>
  <si>
    <t>Trunyx</t>
  </si>
  <si>
    <t>Skipfire</t>
  </si>
  <si>
    <t>Tagcat</t>
  </si>
  <si>
    <t>Flashdog</t>
  </si>
  <si>
    <t>Yakidoo</t>
  </si>
  <si>
    <t>Flashpoint</t>
  </si>
  <si>
    <t>Eabox</t>
  </si>
  <si>
    <t>Abatz</t>
  </si>
  <si>
    <t>Fivespan</t>
  </si>
  <si>
    <t>Wordware</t>
  </si>
  <si>
    <t>Quinu</t>
  </si>
  <si>
    <t>Roombo</t>
  </si>
  <si>
    <t>Innojam</t>
  </si>
  <si>
    <t>Pixonyx</t>
  </si>
  <si>
    <t>Dynava</t>
  </si>
  <si>
    <t>Realbridge</t>
  </si>
  <si>
    <t>Oyope</t>
  </si>
  <si>
    <t>Tavu</t>
  </si>
  <si>
    <t>Skibox</t>
  </si>
  <si>
    <t>Devcast</t>
  </si>
  <si>
    <t>Linkbuzz</t>
  </si>
  <si>
    <t>Bubbletube</t>
  </si>
  <si>
    <t>Youfeed</t>
  </si>
  <si>
    <t>Mymm</t>
  </si>
  <si>
    <t>Voonte</t>
  </si>
  <si>
    <t>Voonder</t>
  </si>
  <si>
    <t>Realpoint</t>
  </si>
  <si>
    <t>Yoveo</t>
  </si>
  <si>
    <t>Lajo</t>
  </si>
  <si>
    <t>Yakijo</t>
  </si>
  <si>
    <t>Dabtype</t>
  </si>
  <si>
    <t>JumpXS</t>
  </si>
  <si>
    <t>DabZ</t>
  </si>
  <si>
    <t>Oozz</t>
  </si>
  <si>
    <t>Skilith</t>
  </si>
  <si>
    <t>Linktype</t>
  </si>
  <si>
    <t>Gigabox</t>
  </si>
  <si>
    <t>Yotz</t>
  </si>
  <si>
    <t>Feedfire</t>
  </si>
  <si>
    <t>Topicstorm</t>
  </si>
  <si>
    <t>Voolia</t>
  </si>
  <si>
    <t>Jabbersphere</t>
  </si>
  <si>
    <t>Centidel</t>
  </si>
  <si>
    <t>Vimbo</t>
  </si>
  <si>
    <t>Thoughtbridge</t>
  </si>
  <si>
    <t>Trudeo</t>
  </si>
  <si>
    <t>Roodel</t>
  </si>
  <si>
    <t>Feedbug</t>
  </si>
  <si>
    <t>Wikibox</t>
  </si>
  <si>
    <t>Fatz</t>
  </si>
  <si>
    <t>Feednation</t>
  </si>
  <si>
    <t>Jayo</t>
  </si>
  <si>
    <t>Vitz</t>
  </si>
  <si>
    <t>Livepath</t>
  </si>
  <si>
    <t>Rhycero</t>
  </si>
  <si>
    <t>Blogspan</t>
  </si>
  <si>
    <t>Youopia</t>
  </si>
  <si>
    <t>Eayo</t>
  </si>
  <si>
    <t>Quaxo</t>
  </si>
  <si>
    <t>Kazio</t>
  </si>
  <si>
    <t>Yambee</t>
  </si>
  <si>
    <t>Thoughtworks</t>
  </si>
  <si>
    <t>Meevee</t>
  </si>
  <si>
    <t>Skidoo</t>
  </si>
  <si>
    <t>Nlounge</t>
  </si>
  <si>
    <t>Devify</t>
  </si>
  <si>
    <t>Jetpulse</t>
  </si>
  <si>
    <t>Skiba</t>
  </si>
  <si>
    <t>Linklinks</t>
  </si>
  <si>
    <t>Agimba</t>
  </si>
  <si>
    <t>BlogXS</t>
  </si>
  <si>
    <t>Chatterpoint</t>
  </si>
  <si>
    <t>Aimbo</t>
  </si>
  <si>
    <t>Demimbu</t>
  </si>
  <si>
    <t>Fadeo</t>
  </si>
  <si>
    <t>Cogilith</t>
  </si>
  <si>
    <t>Feedmix</t>
  </si>
  <si>
    <t>Oba</t>
  </si>
  <si>
    <t>Livefish</t>
  </si>
  <si>
    <t>Tambee</t>
  </si>
  <si>
    <t>Kimia</t>
  </si>
  <si>
    <t>Babblestorm</t>
  </si>
  <si>
    <t>Buzzbean</t>
  </si>
  <si>
    <t>Latz</t>
  </si>
  <si>
    <t>Bluezoom</t>
  </si>
  <si>
    <t>Topiczoom</t>
  </si>
  <si>
    <t>Fivebridge</t>
  </si>
  <si>
    <t>Dabvine</t>
  </si>
  <si>
    <t>Value 1</t>
  </si>
  <si>
    <t>Value 2</t>
  </si>
  <si>
    <t>Group Data with IFS Function (Excel 2019 or later)</t>
  </si>
  <si>
    <t>Goal</t>
  </si>
  <si>
    <t>Match?</t>
  </si>
  <si>
    <t>Basic IF Formula</t>
  </si>
  <si>
    <t>Group Data with Nested IF Formulas</t>
  </si>
  <si>
    <t>Simple IF Formula</t>
  </si>
  <si>
    <t>Division</t>
  </si>
  <si>
    <t>Revenue</t>
  </si>
  <si>
    <t>Hit Goal?</t>
  </si>
  <si>
    <t>Div A</t>
  </si>
  <si>
    <t>Div B</t>
  </si>
  <si>
    <t>Div C</t>
  </si>
  <si>
    <t>Div D</t>
  </si>
  <si>
    <t>Logical Tests</t>
  </si>
  <si>
    <t>IF Function Definition</t>
  </si>
  <si>
    <t>Logical Test Errors &amp; Data Types</t>
  </si>
  <si>
    <t>Table of Contents</t>
  </si>
  <si>
    <t>IF Function</t>
  </si>
  <si>
    <t>IF Formula</t>
  </si>
  <si>
    <t>Grouping with IF</t>
  </si>
  <si>
    <t>AND OR Functions</t>
  </si>
  <si>
    <t>Logical Test Errors</t>
  </si>
  <si>
    <t>Nested IF</t>
  </si>
  <si>
    <t>IFS Function</t>
  </si>
  <si>
    <t>Alt Nested IF - VLOOKUP</t>
  </si>
  <si>
    <t>Grand Total</t>
  </si>
  <si>
    <t>Sum of Amount</t>
  </si>
  <si>
    <t>Percent of Total</t>
  </si>
  <si>
    <t>Author:</t>
  </si>
  <si>
    <t>Source:</t>
  </si>
  <si>
    <t>Jon Acampora</t>
  </si>
  <si>
    <t>https://www.excelcampus.com/functions/how-to-write-if-function/</t>
  </si>
  <si>
    <t>Check out our Free Video Series on Pivot Tables &amp; Dashboards</t>
  </si>
  <si>
    <t>Summary Pivot</t>
  </si>
  <si>
    <t>Source</t>
  </si>
  <si>
    <t>This sheet was create in one click</t>
  </si>
  <si>
    <t>Learn More</t>
  </si>
  <si>
    <t>with our Hero Tools Add-in.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</si>
</sst>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[$-409]mmmm\ d\,\ yyyy;@"/>
    <numFmt numFmtId="167" formatCode="0.0%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9" tint="0.39994506668294322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quotePrefix="1"/>
    <xf numFmtId="0" fontId="1" fillId="0" borderId="0" xfId="0" applyFont="1"/>
    <xf numFmtId="0" fontId="1" fillId="2" borderId="0" xfId="0" applyFont="1" applyFill="1"/>
    <xf numFmtId="164" fontId="0" fillId="0" borderId="0" xfId="1" applyNumberFormat="1" applyFont="1" applyFill="1" applyBorder="1" applyProtection="1"/>
    <xf numFmtId="0" fontId="3" fillId="0" borderId="0" xfId="0" applyFont="1"/>
    <xf numFmtId="3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quotePrefix="1" applyBorder="1"/>
    <xf numFmtId="0" fontId="0" fillId="0" borderId="5" xfId="0" applyBorder="1"/>
    <xf numFmtId="0" fontId="0" fillId="0" borderId="6" xfId="0" quotePrefix="1" applyBorder="1"/>
    <xf numFmtId="3" fontId="0" fillId="0" borderId="7" xfId="0" applyNumberFormat="1" applyBorder="1"/>
    <xf numFmtId="0" fontId="0" fillId="0" borderId="8" xfId="0" applyBorder="1"/>
    <xf numFmtId="165" fontId="0" fillId="0" borderId="0" xfId="2" applyNumberFormat="1" applyFont="1"/>
    <xf numFmtId="14" fontId="0" fillId="0" borderId="0" xfId="0" applyNumberFormat="1"/>
    <xf numFmtId="166" fontId="0" fillId="0" borderId="0" xfId="0" quotePrefix="1" applyNumberFormat="1"/>
    <xf numFmtId="44" fontId="0" fillId="0" borderId="0" xfId="1" applyFont="1"/>
    <xf numFmtId="164" fontId="0" fillId="0" borderId="0" xfId="1" applyNumberFormat="1" applyFont="1"/>
    <xf numFmtId="0" fontId="3" fillId="2" borderId="9" xfId="0" applyFont="1" applyFill="1" applyBorder="1"/>
    <xf numFmtId="0" fontId="0" fillId="2" borderId="9" xfId="0" applyFill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3" applyAlignment="1">
      <alignment horizontal="left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pivotButton="1"/>
    <xf numFmtId="42" fontId="0" fillId="0" borderId="0" xfId="0" applyNumberFormat="1"/>
    <xf numFmtId="167" fontId="0" fillId="0" borderId="0" xfId="0" applyNumberFormat="1"/>
    <xf numFmtId="0" fontId="4" fillId="0" borderId="0" xfId="3"/>
    <xf numFmtId="0" fontId="6" fillId="0" borderId="0" xfId="0" applyFont="1" applyAlignment="1">
      <alignment horizontal="left"/>
    </xf>
    <xf numFmtId="0" fontId="0" fillId="3" borderId="0" xfId="0" applyFill="1"/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11" fillId="3" borderId="7" xfId="0" applyFont="1" applyFill="1" applyBorder="1"/>
    <xf numFmtId="0" fontId="0" fillId="3" borderId="7" xfId="0" applyFill="1" applyBorder="1"/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20">
    <dxf>
      <numFmt numFmtId="0" formatCode="General"/>
    </dxf>
    <dxf>
      <numFmt numFmtId="164" formatCode="_(&quot;$&quot;* #,##0_);_(&quot;$&quot;* \(#,##0\);_(&quot;$&quot;* &quot;-&quot;??_);_(@_)"/>
    </dxf>
    <dxf>
      <numFmt numFmtId="0" formatCode="General"/>
    </dxf>
    <dxf>
      <numFmt numFmtId="164" formatCode="_(&quot;$&quot;* #,##0_);_(&quot;$&quot;* \(#,##0\);_(&quot;$&quot;* &quot;-&quot;??_);_(@_)"/>
    </dxf>
    <dxf>
      <numFmt numFmtId="0" formatCode="General"/>
    </dxf>
    <dxf>
      <numFmt numFmtId="164" formatCode="_(&quot;$&quot;* #,##0_);_(&quot;$&quot;* \(#,##0\);_(&quot;$&quot;* &quot;-&quot;??_);_(@_)"/>
    </dxf>
    <dxf>
      <numFmt numFmtId="0" formatCode="General"/>
    </dxf>
    <dxf>
      <numFmt numFmtId="0" formatCode="General"/>
    </dxf>
    <dxf>
      <numFmt numFmtId="0" formatCode="General"/>
    </dxf>
    <dxf>
      <numFmt numFmtId="164" formatCode="_(&quot;$&quot;* #,##0_);_(&quot;$&quot;* \(#,##0\);_(&quot;$&quot;* &quot;-&quot;??_);_(@_)"/>
    </dxf>
    <dxf>
      <numFmt numFmtId="167" formatCode="0.0%"/>
    </dxf>
    <dxf>
      <numFmt numFmtId="167" formatCode="0.0%"/>
    </dxf>
    <dxf>
      <numFmt numFmtId="167" formatCode="0.0%"/>
    </dxf>
    <dxf>
      <numFmt numFmtId="167" formatCode="0.0%"/>
    </dxf>
    <dxf>
      <numFmt numFmtId="0" formatCode="General"/>
    </dxf>
    <dxf>
      <numFmt numFmtId="164" formatCode="_(&quot;$&quot;* #,##0_);_(&quot;$&quot;* \(#,##0\);_(&quot;$&quot;* &quot;-&quot;??_);_(@_)"/>
    </dxf>
    <dxf>
      <numFmt numFmtId="0" formatCode="General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0" formatCode="General"/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[IF+Function+Explained.xlsx]Summary Pivot!PivotTable2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Deal Size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'Summary Pivot'!$H$3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5A-4DB3-B4D9-4343E1F47E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5A-4DB3-B4D9-4343E1F47E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'Summary Pivot'!$G$4:$G$6</c:f>
              <c:strCache>
                <c:ptCount val="2"/>
                <c:pt idx="0">
                  <c:v>Large</c:v>
                </c:pt>
                <c:pt idx="1">
                  <c:v>Small</c:v>
                </c:pt>
              </c:strCache>
            </c:strRef>
          </c:cat>
          <c:val>
            <c:numRef>
              <c:f>'Summary Pivot'!$H$4:$H$6</c:f>
              <c:numCache>
                <c:formatCode>0.0%</c:formatCode>
                <c:ptCount val="2"/>
                <c:pt idx="0">
                  <c:v>0.7271958046966307</c:v>
                </c:pt>
                <c:pt idx="1">
                  <c:v>0.27280419530336936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16-45E7-BEAC-27CEDC483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56C277-48E5-4807-8CA1-9D56A413153A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96BE5203-F489-F66E-B3ED-F395FA5CCFDB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CBE06266-EB00-C540-2FEC-0CE2F6058266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9F23B87A-1162-CB4C-14C7-F55D71633531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B1F34442-8FB5-41C4-8B6E-CBA974910FE8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A0A5C58C-1AD6-BEEA-14BB-ABC8935F7E6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CD9D926F-F7B7-6902-1B03-EBBC75E7F49E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306F5F22-1565-35A8-5E01-005637550811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EB6D89C5-86D9-2B04-73ED-0E6179E957BC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3185D72-E94B-E295-2128-11BEA7EAC364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10</xdr:row>
      <xdr:rowOff>38100</xdr:rowOff>
    </xdr:from>
    <xdr:to>
      <xdr:col>4</xdr:col>
      <xdr:colOff>400050</xdr:colOff>
      <xdr:row>15</xdr:row>
      <xdr:rowOff>66675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614C0613-98F8-4243-8635-CA9BDD684207}"/>
            </a:ext>
          </a:extLst>
        </xdr:cNvPr>
        <xdr:cNvSpPr/>
      </xdr:nvSpPr>
      <xdr:spPr>
        <a:xfrm>
          <a:off x="238125" y="2038350"/>
          <a:ext cx="3162300" cy="981075"/>
        </a:xfrm>
        <a:prstGeom prst="wedgeRectCallout">
          <a:avLst>
            <a:gd name="adj1" fmla="val 27171"/>
            <a:gd name="adj2" fmla="val 8911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ysClr val="windowText" lastClr="000000"/>
              </a:solidFill>
            </a:rPr>
            <a:t>IF</a:t>
          </a:r>
          <a:r>
            <a:rPr lang="en-US" sz="1400" b="1" baseline="0">
              <a:solidFill>
                <a:sysClr val="windowText" lastClr="000000"/>
              </a:solidFill>
            </a:rPr>
            <a:t> Function Definition:</a:t>
          </a:r>
        </a:p>
        <a:p>
          <a:pPr algn="l"/>
          <a:r>
            <a:rPr lang="en-US" sz="1400" b="0" baseline="0">
              <a:solidFill>
                <a:sysClr val="windowText" lastClr="000000"/>
              </a:solidFill>
            </a:rPr>
            <a:t>Checks whether a condition is met, and returns one value if TRUE, and another value if FALSE.</a:t>
          </a:r>
          <a:endParaRPr lang="en-US" sz="1400" b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10</xdr:row>
      <xdr:rowOff>57151</xdr:rowOff>
    </xdr:from>
    <xdr:to>
      <xdr:col>4</xdr:col>
      <xdr:colOff>352425</xdr:colOff>
      <xdr:row>14</xdr:row>
      <xdr:rowOff>95251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4235748B-B610-4768-B03E-86E5D024AB89}"/>
            </a:ext>
          </a:extLst>
        </xdr:cNvPr>
        <xdr:cNvSpPr/>
      </xdr:nvSpPr>
      <xdr:spPr>
        <a:xfrm>
          <a:off x="190500" y="2057401"/>
          <a:ext cx="3162300" cy="800100"/>
        </a:xfrm>
        <a:prstGeom prst="wedgeRectCallout">
          <a:avLst>
            <a:gd name="adj1" fmla="val 27171"/>
            <a:gd name="adj2" fmla="val 8911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ysClr val="windowText" lastClr="000000"/>
              </a:solidFill>
            </a:rPr>
            <a:t>Logical Tests</a:t>
          </a:r>
          <a:r>
            <a:rPr lang="en-US" sz="1400" b="1" baseline="0">
              <a:solidFill>
                <a:sysClr val="windowText" lastClr="000000"/>
              </a:solidFill>
            </a:rPr>
            <a:t>:</a:t>
          </a:r>
        </a:p>
        <a:p>
          <a:pPr algn="l"/>
          <a:r>
            <a:rPr lang="en-US" sz="1400" b="0" baseline="0">
              <a:solidFill>
                <a:sysClr val="windowText" lastClr="000000"/>
              </a:solidFill>
            </a:rPr>
            <a:t>Compare values to return a boolean value (TRUE or FALSE).</a:t>
          </a:r>
          <a:endParaRPr lang="en-US" sz="1400" b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10</xdr:row>
      <xdr:rowOff>38099</xdr:rowOff>
    </xdr:from>
    <xdr:to>
      <xdr:col>6</xdr:col>
      <xdr:colOff>66675</xdr:colOff>
      <xdr:row>20</xdr:row>
      <xdr:rowOff>66674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3C471BAB-9B9D-4F0A-8E6E-16B186A32124}"/>
            </a:ext>
          </a:extLst>
        </xdr:cNvPr>
        <xdr:cNvSpPr/>
      </xdr:nvSpPr>
      <xdr:spPr>
        <a:xfrm>
          <a:off x="238124" y="2038349"/>
          <a:ext cx="4048126" cy="1933575"/>
        </a:xfrm>
        <a:prstGeom prst="wedgeRectCallout">
          <a:avLst>
            <a:gd name="adj1" fmla="val 24583"/>
            <a:gd name="adj2" fmla="val 65964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ysClr val="windowText" lastClr="000000"/>
              </a:solidFill>
            </a:rPr>
            <a:t>IF</a:t>
          </a:r>
          <a:r>
            <a:rPr lang="en-US" sz="1400" b="1" baseline="0">
              <a:solidFill>
                <a:sysClr val="windowText" lastClr="000000"/>
              </a:solidFill>
            </a:rPr>
            <a:t> Function Signature:</a:t>
          </a:r>
        </a:p>
        <a:p>
          <a:pPr algn="l"/>
          <a:r>
            <a:rPr lang="en-US" sz="1400" b="0" baseline="0">
              <a:solidFill>
                <a:sysClr val="windowText" lastClr="000000"/>
              </a:solidFill>
            </a:rPr>
            <a:t>IF( logical test, [value if true], [value if false] )</a:t>
          </a:r>
        </a:p>
        <a:p>
          <a:pPr algn="l"/>
          <a:endParaRPr lang="en-US" sz="1400" b="0" baseline="0">
            <a:solidFill>
              <a:sysClr val="windowText" lastClr="000000"/>
            </a:solidFill>
          </a:endParaRPr>
        </a:p>
        <a:p>
          <a:pPr algn="l"/>
          <a:r>
            <a:rPr lang="en-US" sz="1400" b="0" baseline="0">
              <a:solidFill>
                <a:sysClr val="windowText" lastClr="000000"/>
              </a:solidFill>
            </a:rPr>
            <a:t>Logical Test must evaluate to a TRUE or FALSE value.</a:t>
          </a:r>
        </a:p>
        <a:p>
          <a:pPr algn="l"/>
          <a:endParaRPr lang="en-US" sz="1400" b="0" baseline="0">
            <a:solidFill>
              <a:sysClr val="windowText" lastClr="000000"/>
            </a:solidFill>
          </a:endParaRPr>
        </a:p>
        <a:p>
          <a:pPr algn="l"/>
          <a:r>
            <a:rPr lang="en-US" sz="1400" b="0" baseline="0">
              <a:solidFill>
                <a:sysClr val="windowText" lastClr="000000"/>
              </a:solidFill>
            </a:rPr>
            <a:t>2nd &amp; 3rd arguments are optional but at least one must be specified.  TRUE or FALSE will be returned for argument that is not specified.</a:t>
          </a:r>
          <a:endParaRPr lang="en-US" sz="1400" b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9525</xdr:rowOff>
    </xdr:from>
    <xdr:to>
      <xdr:col>8</xdr:col>
      <xdr:colOff>57150</xdr:colOff>
      <xdr:row>15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FFBAE2-65AE-409D-BFD3-4A72BE1911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7</xdr:row>
      <xdr:rowOff>76201</xdr:rowOff>
    </xdr:from>
    <xdr:to>
      <xdr:col>12</xdr:col>
      <xdr:colOff>523875</xdr:colOff>
      <xdr:row>16</xdr:row>
      <xdr:rowOff>57151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67BB4808-9079-4F6A-8EBC-794DA39D8CC9}"/>
            </a:ext>
          </a:extLst>
        </xdr:cNvPr>
        <xdr:cNvSpPr/>
      </xdr:nvSpPr>
      <xdr:spPr>
        <a:xfrm>
          <a:off x="7439025" y="1504951"/>
          <a:ext cx="3162300" cy="1695450"/>
        </a:xfrm>
        <a:prstGeom prst="wedgeRectCallout">
          <a:avLst>
            <a:gd name="adj1" fmla="val 34701"/>
            <a:gd name="adj2" fmla="val 74631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ysClr val="windowText" lastClr="000000"/>
              </a:solidFill>
            </a:rPr>
            <a:t>AND: </a:t>
          </a:r>
          <a:r>
            <a:rPr lang="en-US" sz="1400" b="0">
              <a:solidFill>
                <a:sysClr val="windowText" lastClr="000000"/>
              </a:solidFill>
            </a:rPr>
            <a:t>Returns</a:t>
          </a:r>
          <a:r>
            <a:rPr lang="en-US" sz="1400" b="0" baseline="0">
              <a:solidFill>
                <a:sysClr val="windowText" lastClr="000000"/>
              </a:solidFill>
            </a:rPr>
            <a:t> TRUE if ALL logical tests return TRUE, and returns FALSE at least one logical test returns FALSE.</a:t>
          </a:r>
        </a:p>
        <a:p>
          <a:pPr algn="l"/>
          <a:endParaRPr lang="en-US" sz="1400" b="0" baseline="0">
            <a:solidFill>
              <a:sysClr val="windowText" lastClr="000000"/>
            </a:solidFill>
          </a:endParaRPr>
        </a:p>
        <a:p>
          <a:pPr algn="l"/>
          <a:r>
            <a:rPr lang="en-US" sz="1400" b="1" baseline="0">
              <a:solidFill>
                <a:sysClr val="windowText" lastClr="000000"/>
              </a:solidFill>
            </a:rPr>
            <a:t>OR: </a:t>
          </a:r>
          <a:r>
            <a:rPr lang="en-US" sz="1400" b="0" baseline="0">
              <a:solidFill>
                <a:sysClr val="windowText" lastClr="000000"/>
              </a:solidFill>
            </a:rPr>
            <a:t>Returns TRUE if at least one logical test returns TRUE, and FALSE if ALL logical tests return FALSE.</a:t>
          </a:r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11</xdr:row>
      <xdr:rowOff>38099</xdr:rowOff>
    </xdr:from>
    <xdr:to>
      <xdr:col>3</xdr:col>
      <xdr:colOff>342900</xdr:colOff>
      <xdr:row>18</xdr:row>
      <xdr:rowOff>161924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AB27F0B3-1381-47FF-9330-BC370738722C}"/>
            </a:ext>
          </a:extLst>
        </xdr:cNvPr>
        <xdr:cNvSpPr/>
      </xdr:nvSpPr>
      <xdr:spPr>
        <a:xfrm>
          <a:off x="152400" y="2181224"/>
          <a:ext cx="2428875" cy="1457325"/>
        </a:xfrm>
        <a:prstGeom prst="wedgeRectCallout">
          <a:avLst>
            <a:gd name="adj1" fmla="val 21147"/>
            <a:gd name="adj2" fmla="val -76189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1">
              <a:solidFill>
                <a:sysClr val="windowText" lastClr="000000"/>
              </a:solidFill>
            </a:rPr>
            <a:t>Rule: </a:t>
          </a:r>
          <a:r>
            <a:rPr lang="en-US" sz="1400" b="0">
              <a:solidFill>
                <a:sysClr val="windowText" lastClr="000000"/>
              </a:solidFill>
            </a:rPr>
            <a:t>D</a:t>
          </a:r>
          <a:r>
            <a:rPr lang="en-US" sz="1400">
              <a:solidFill>
                <a:sysClr val="windowText" lastClr="000000"/>
              </a:solidFill>
            </a:rPr>
            <a:t>ata types should be the same when</a:t>
          </a:r>
          <a:r>
            <a:rPr lang="en-US" sz="1400" baseline="0">
              <a:solidFill>
                <a:sysClr val="windowText" lastClr="000000"/>
              </a:solidFill>
            </a:rPr>
            <a:t> comparing values with logical tests.</a:t>
          </a:r>
        </a:p>
        <a:p>
          <a:pPr algn="l"/>
          <a:endParaRPr lang="en-US" sz="1400" baseline="0">
            <a:solidFill>
              <a:sysClr val="windowText" lastClr="000000"/>
            </a:solidFill>
          </a:endParaRPr>
        </a:p>
        <a:p>
          <a:pPr algn="l"/>
          <a:r>
            <a:rPr lang="en-US" sz="1400" baseline="0">
              <a:solidFill>
                <a:sysClr val="windowText" lastClr="000000"/>
              </a:solidFill>
            </a:rPr>
            <a:t>Formatting does NOT have to be the same.</a:t>
          </a:r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4478.38821863426" createdVersion="7" refreshedVersion="7" minRefreshableVersion="3" recordCount="100" xr:uid="{340C8DB1-EBE3-493F-AA25-66A7ADAD3B5D}">
  <cacheSource type="worksheet">
    <worksheetSource name="tblGroupData"/>
  </cacheSource>
  <cacheFields count="5">
    <cacheField name="Date" numFmtId="0">
      <sharedItems/>
    </cacheField>
    <cacheField name="Company" numFmtId="0">
      <sharedItems/>
    </cacheField>
    <cacheField name="Product" numFmtId="0">
      <sharedItems/>
    </cacheField>
    <cacheField name="Amount" numFmtId="164">
      <sharedItems containsSemiMixedTypes="0" containsString="0" containsNumber="1" containsInteger="1" minValue="1258" maxValue="98805"/>
    </cacheField>
    <cacheField name="Size" numFmtId="0">
      <sharedItems count="2">
        <s v="Small"/>
        <s v="Larg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">
  <r>
    <s v="01/17/2017"/>
    <s v="Dynava"/>
    <s v="Product 3"/>
    <n v="41634"/>
    <x v="0"/>
  </r>
  <r>
    <s v="04/04/2017"/>
    <s v="Realbridge"/>
    <s v="Product 6"/>
    <n v="92990"/>
    <x v="1"/>
  </r>
  <r>
    <s v="12/25/2017"/>
    <s v="Oyope"/>
    <s v="Product 4"/>
    <n v="38516"/>
    <x v="0"/>
  </r>
  <r>
    <s v="06/08/2017"/>
    <s v="Tavu"/>
    <s v="Product 2"/>
    <n v="98805"/>
    <x v="1"/>
  </r>
  <r>
    <s v="01/09/2017"/>
    <s v="Skibox"/>
    <s v="Product 3"/>
    <n v="30739"/>
    <x v="0"/>
  </r>
  <r>
    <s v="12/16/2017"/>
    <s v="Devcast"/>
    <s v="Product 6"/>
    <n v="70825"/>
    <x v="1"/>
  </r>
  <r>
    <s v="03/16/2017"/>
    <s v="Linkbuzz"/>
    <s v="Product 3"/>
    <n v="93110"/>
    <x v="1"/>
  </r>
  <r>
    <s v="03/24/2017"/>
    <s v="Wordware"/>
    <s v="Product 6"/>
    <n v="75546"/>
    <x v="1"/>
  </r>
  <r>
    <s v="04/08/2017"/>
    <s v="Bubbletube"/>
    <s v="Product 3"/>
    <n v="47120"/>
    <x v="0"/>
  </r>
  <r>
    <s v="09/30/2017"/>
    <s v="Youfeed"/>
    <s v="Product 4"/>
    <n v="91739"/>
    <x v="1"/>
  </r>
  <r>
    <s v="08/03/2017"/>
    <s v="Mymm"/>
    <s v="Product 5"/>
    <n v="90832"/>
    <x v="1"/>
  </r>
  <r>
    <s v="07/24/2017"/>
    <s v="Skipfire"/>
    <s v="Product 2"/>
    <n v="27364"/>
    <x v="0"/>
  </r>
  <r>
    <s v="11/10/2017"/>
    <s v="Voonte"/>
    <s v="Product 3"/>
    <n v="90309"/>
    <x v="1"/>
  </r>
  <r>
    <s v="11/03/2017"/>
    <s v="Voonder"/>
    <s v="Product 6"/>
    <n v="59638"/>
    <x v="1"/>
  </r>
  <r>
    <s v="04/24/2017"/>
    <s v="Realpoint"/>
    <s v="Product 4"/>
    <n v="67320"/>
    <x v="1"/>
  </r>
  <r>
    <s v="07/09/2017"/>
    <s v="Yoveo"/>
    <s v="Product 3"/>
    <n v="7640"/>
    <x v="0"/>
  </r>
  <r>
    <s v="11/12/2017"/>
    <s v="Lajo"/>
    <s v="Product 2"/>
    <n v="27258"/>
    <x v="0"/>
  </r>
  <r>
    <s v="09/10/2017"/>
    <s v="Yakijo"/>
    <s v="Product 1"/>
    <n v="32223"/>
    <x v="0"/>
  </r>
  <r>
    <s v="01/26/2017"/>
    <s v="Dabtype"/>
    <s v="Product 6"/>
    <n v="21329"/>
    <x v="0"/>
  </r>
  <r>
    <s v="01/27/2017"/>
    <s v="JumpXS"/>
    <s v="Product 5"/>
    <n v="22332"/>
    <x v="0"/>
  </r>
  <r>
    <s v="05/27/2017"/>
    <s v="Quinu"/>
    <s v="Product 1"/>
    <n v="79891"/>
    <x v="1"/>
  </r>
  <r>
    <s v="02/18/2017"/>
    <s v="DabZ"/>
    <s v="Product 3"/>
    <n v="42239"/>
    <x v="0"/>
  </r>
  <r>
    <s v="04/15/2017"/>
    <s v="Twitterbridge"/>
    <s v="Product 3"/>
    <n v="61352"/>
    <x v="1"/>
  </r>
  <r>
    <s v="12/19/2017"/>
    <s v="Oozz"/>
    <s v="Product 5"/>
    <n v="53531"/>
    <x v="1"/>
  </r>
  <r>
    <s v="12/09/2017"/>
    <s v="Skilith"/>
    <s v="Product 6"/>
    <n v="33291"/>
    <x v="0"/>
  </r>
  <r>
    <s v="03/02/2017"/>
    <s v="Linktype"/>
    <s v="Product 5"/>
    <n v="37840"/>
    <x v="0"/>
  </r>
  <r>
    <s v="09/07/2017"/>
    <s v="Gigabox"/>
    <s v="Product 3"/>
    <n v="44303"/>
    <x v="0"/>
  </r>
  <r>
    <s v="02/26/2017"/>
    <s v="Yotz"/>
    <s v="Product 4"/>
    <n v="81989"/>
    <x v="1"/>
  </r>
  <r>
    <s v="01/02/2017"/>
    <s v="Feedfire"/>
    <s v="Product 1"/>
    <n v="59466"/>
    <x v="1"/>
  </r>
  <r>
    <s v="12/31/2017"/>
    <s v="Topicstorm"/>
    <s v="Product 3"/>
    <n v="65075"/>
    <x v="1"/>
  </r>
  <r>
    <s v="07/22/2017"/>
    <s v="Voolia"/>
    <s v="Product 1"/>
    <n v="61532"/>
    <x v="1"/>
  </r>
  <r>
    <s v="02/05/2017"/>
    <s v="Jabbersphere"/>
    <s v="Product 3"/>
    <n v="85140"/>
    <x v="1"/>
  </r>
  <r>
    <s v="08/04/2017"/>
    <s v="Centidel"/>
    <s v="Product 1"/>
    <n v="13953"/>
    <x v="0"/>
  </r>
  <r>
    <s v="05/14/2017"/>
    <s v="Vimbo"/>
    <s v="Product 1"/>
    <n v="2778"/>
    <x v="0"/>
  </r>
  <r>
    <s v="09/06/2017"/>
    <s v="Thoughtbridge"/>
    <s v="Product 2"/>
    <n v="60532"/>
    <x v="1"/>
  </r>
  <r>
    <s v="12/17/2017"/>
    <s v="Trudeo"/>
    <s v="Product 4"/>
    <n v="45550"/>
    <x v="0"/>
  </r>
  <r>
    <s v="01/22/2017"/>
    <s v="Roodel"/>
    <s v="Product 6"/>
    <n v="71620"/>
    <x v="1"/>
  </r>
  <r>
    <s v="11/12/2017"/>
    <s v="Trilia"/>
    <s v="Product 3"/>
    <n v="1439"/>
    <x v="0"/>
  </r>
  <r>
    <s v="05/09/2017"/>
    <s v="Trilia"/>
    <s v="Product 1"/>
    <n v="32431"/>
    <x v="0"/>
  </r>
  <r>
    <s v="10/07/2017"/>
    <s v="Feedbug"/>
    <s v="Product 2"/>
    <n v="42994"/>
    <x v="0"/>
  </r>
  <r>
    <s v="05/12/2017"/>
    <s v="Wikibox"/>
    <s v="Product 5"/>
    <n v="93443"/>
    <x v="1"/>
  </r>
  <r>
    <s v="09/07/2017"/>
    <s v="Fatz"/>
    <s v="Product 5"/>
    <n v="34791"/>
    <x v="0"/>
  </r>
  <r>
    <s v="07/23/2017"/>
    <s v="Oozz"/>
    <s v="Product 4"/>
    <n v="14724"/>
    <x v="0"/>
  </r>
  <r>
    <s v="05/06/2017"/>
    <s v="Feednation"/>
    <s v="Product 2"/>
    <n v="6054"/>
    <x v="0"/>
  </r>
  <r>
    <s v="10/12/2017"/>
    <s v="Jayo"/>
    <s v="Product 3"/>
    <n v="98749"/>
    <x v="1"/>
  </r>
  <r>
    <s v="02/06/2017"/>
    <s v="Trudeo"/>
    <s v="Product 3"/>
    <n v="87209"/>
    <x v="1"/>
  </r>
  <r>
    <s v="08/05/2017"/>
    <s v="Vitz"/>
    <s v="Product 5"/>
    <n v="31634"/>
    <x v="0"/>
  </r>
  <r>
    <s v="01/02/2017"/>
    <s v="JumpXS"/>
    <s v="Product 6"/>
    <n v="38076"/>
    <x v="0"/>
  </r>
  <r>
    <s v="11/26/2017"/>
    <s v="Jabbersphere"/>
    <s v="Product 1"/>
    <n v="66459"/>
    <x v="1"/>
  </r>
  <r>
    <s v="08/02/2017"/>
    <s v="Livepath"/>
    <s v="Product 3"/>
    <n v="30988"/>
    <x v="0"/>
  </r>
  <r>
    <s v="12/24/2017"/>
    <s v="Rhycero"/>
    <s v="Product 4"/>
    <n v="88383"/>
    <x v="1"/>
  </r>
  <r>
    <s v="10/08/2017"/>
    <s v="Blogspan"/>
    <s v="Product 1"/>
    <n v="61518"/>
    <x v="1"/>
  </r>
  <r>
    <s v="06/09/2017"/>
    <s v="Trunyx"/>
    <s v="Product 6"/>
    <n v="31192"/>
    <x v="0"/>
  </r>
  <r>
    <s v="12/24/2017"/>
    <s v="Youopia"/>
    <s v="Product 6"/>
    <n v="87680"/>
    <x v="1"/>
  </r>
  <r>
    <s v="04/19/2017"/>
    <s v="Skinte"/>
    <s v="Product 6"/>
    <n v="18804"/>
    <x v="0"/>
  </r>
  <r>
    <s v="10/06/2017"/>
    <s v="Eayo"/>
    <s v="Product 5"/>
    <n v="12553"/>
    <x v="0"/>
  </r>
  <r>
    <s v="12/06/2017"/>
    <s v="Quaxo"/>
    <s v="Product 1"/>
    <n v="51072"/>
    <x v="1"/>
  </r>
  <r>
    <s v="04/24/2017"/>
    <s v="Kazio"/>
    <s v="Product 4"/>
    <n v="34888"/>
    <x v="0"/>
  </r>
  <r>
    <s v="09/18/2017"/>
    <s v="Yambee"/>
    <s v="Product 4"/>
    <n v="47174"/>
    <x v="0"/>
  </r>
  <r>
    <s v="04/24/2017"/>
    <s v="Thoughtworks"/>
    <s v="Product 3"/>
    <n v="22639"/>
    <x v="0"/>
  </r>
  <r>
    <s v="01/22/2017"/>
    <s v="Meevee"/>
    <s v="Product 3"/>
    <n v="93911"/>
    <x v="1"/>
  </r>
  <r>
    <s v="11/21/2017"/>
    <s v="Topicshots"/>
    <s v="Product 6"/>
    <n v="16842"/>
    <x v="0"/>
  </r>
  <r>
    <s v="03/07/2017"/>
    <s v="Tavu"/>
    <s v="Product 1"/>
    <n v="80264"/>
    <x v="1"/>
  </r>
  <r>
    <s v="04/17/2017"/>
    <s v="Skidoo"/>
    <s v="Product 6"/>
    <n v="89734"/>
    <x v="1"/>
  </r>
  <r>
    <s v="09/02/2017"/>
    <s v="Nlounge"/>
    <s v="Product 3"/>
    <n v="45541"/>
    <x v="0"/>
  </r>
  <r>
    <s v="11/08/2017"/>
    <s v="Devify"/>
    <s v="Product 3"/>
    <n v="22433"/>
    <x v="0"/>
  </r>
  <r>
    <s v="06/30/2017"/>
    <s v="Aivee"/>
    <s v="Product 3"/>
    <n v="1350"/>
    <x v="0"/>
  </r>
  <r>
    <s v="01/20/2017"/>
    <s v="Jetpulse"/>
    <s v="Product 3"/>
    <n v="12949"/>
    <x v="0"/>
  </r>
  <r>
    <s v="08/11/2017"/>
    <s v="Wikibox"/>
    <s v="Product 5"/>
    <n v="29891"/>
    <x v="0"/>
  </r>
  <r>
    <s v="11/27/2017"/>
    <s v="Skiba"/>
    <s v="Product 1"/>
    <n v="2610"/>
    <x v="0"/>
  </r>
  <r>
    <s v="05/17/2017"/>
    <s v="Linklinks"/>
    <s v="Product 2"/>
    <n v="59503"/>
    <x v="1"/>
  </r>
  <r>
    <s v="07/04/2017"/>
    <s v="Thoughtworks"/>
    <s v="Product 5"/>
    <n v="1258"/>
    <x v="0"/>
  </r>
  <r>
    <s v="08/29/2017"/>
    <s v="Agimba"/>
    <s v="Product 6"/>
    <n v="23231"/>
    <x v="0"/>
  </r>
  <r>
    <s v="09/22/2017"/>
    <s v="BlogXS"/>
    <s v="Product 4"/>
    <n v="88612"/>
    <x v="1"/>
  </r>
  <r>
    <s v="04/07/2017"/>
    <s v="Chatterpoint"/>
    <s v="Product 3"/>
    <n v="88206"/>
    <x v="1"/>
  </r>
  <r>
    <s v="05/07/2017"/>
    <s v="Aimbo"/>
    <s v="Product 6"/>
    <n v="50671"/>
    <x v="1"/>
  </r>
  <r>
    <s v="10/16/2017"/>
    <s v="Demimbu"/>
    <s v="Product 6"/>
    <n v="38797"/>
    <x v="0"/>
  </r>
  <r>
    <s v="11/15/2017"/>
    <s v="Mymm"/>
    <s v="Product 4"/>
    <n v="50990"/>
    <x v="1"/>
  </r>
  <r>
    <s v="11/24/2017"/>
    <s v="Fadeo"/>
    <s v="Product 5"/>
    <n v="66293"/>
    <x v="1"/>
  </r>
  <r>
    <s v="05/17/2017"/>
    <s v="Cogilith"/>
    <s v="Product 4"/>
    <n v="52515"/>
    <x v="1"/>
  </r>
  <r>
    <s v="05/24/2017"/>
    <s v="Oozz"/>
    <s v="Product 1"/>
    <n v="97419"/>
    <x v="1"/>
  </r>
  <r>
    <s v="05/22/2017"/>
    <s v="Feedmix"/>
    <s v="Product 4"/>
    <n v="17301"/>
    <x v="0"/>
  </r>
  <r>
    <s v="06/29/2017"/>
    <s v="Oba"/>
    <s v="Product 4"/>
    <n v="72532"/>
    <x v="1"/>
  </r>
  <r>
    <s v="04/05/2017"/>
    <s v="Livefish"/>
    <s v="Product 1"/>
    <n v="25073"/>
    <x v="0"/>
  </r>
  <r>
    <s v="09/25/2017"/>
    <s v="Fivespan"/>
    <s v="Product 3"/>
    <n v="95746"/>
    <x v="1"/>
  </r>
  <r>
    <s v="05/23/2017"/>
    <s v="Tambee"/>
    <s v="Product 4"/>
    <n v="34358"/>
    <x v="0"/>
  </r>
  <r>
    <s v="01/11/2017"/>
    <s v="Jayo"/>
    <s v="Product 3"/>
    <n v="8805"/>
    <x v="0"/>
  </r>
  <r>
    <s v="10/20/2017"/>
    <s v="Kimia"/>
    <s v="Product 3"/>
    <n v="87062"/>
    <x v="1"/>
  </r>
  <r>
    <s v="09/03/2017"/>
    <s v="Babblestorm"/>
    <s v="Product 5"/>
    <n v="47020"/>
    <x v="0"/>
  </r>
  <r>
    <s v="05/22/2017"/>
    <s v="Yakidoo"/>
    <s v="Product 3"/>
    <n v="38703"/>
    <x v="0"/>
  </r>
  <r>
    <s v="06/10/2017"/>
    <s v="Buzzbean"/>
    <s v="Product 4"/>
    <n v="93977"/>
    <x v="1"/>
  </r>
  <r>
    <s v="05/05/2017"/>
    <s v="Topicshots"/>
    <s v="Product 1"/>
    <n v="29812"/>
    <x v="0"/>
  </r>
  <r>
    <s v="02/27/2017"/>
    <s v="Latz"/>
    <s v="Product 2"/>
    <n v="12269"/>
    <x v="0"/>
  </r>
  <r>
    <s v="04/29/2017"/>
    <s v="Yoveo"/>
    <s v="Product 4"/>
    <n v="36575"/>
    <x v="0"/>
  </r>
  <r>
    <s v="02/03/2017"/>
    <s v="Dabtype"/>
    <s v="Product 1"/>
    <n v="36649"/>
    <x v="0"/>
  </r>
  <r>
    <s v="01/27/2017"/>
    <s v="Bluezoom"/>
    <s v="Product 2"/>
    <n v="98152"/>
    <x v="1"/>
  </r>
  <r>
    <s v="01/11/2017"/>
    <s v="Topiczoom"/>
    <s v="Product 2"/>
    <n v="74147"/>
    <x v="1"/>
  </r>
  <r>
    <s v="03/09/2017"/>
    <s v="Fivebridge"/>
    <s v="Product 3"/>
    <n v="71410"/>
    <x v="1"/>
  </r>
  <r>
    <s v="03/15/2017"/>
    <s v="Dabvine"/>
    <s v="Product 2"/>
    <n v="86898"/>
    <x v="1"/>
  </r>
  <r>
    <s v="05/30/2017"/>
    <s v="Skibox"/>
    <s v="Product 4"/>
    <n v="82643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BED251-F42A-4781-9E57-63E49E08B097}" name="PivotTable2" cacheId="9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compact="0" compactData="0" multipleFieldFilters="0" chartFormat="5">
  <location ref="G3:H6" firstHeaderRow="1" firstDataRow="1" firstDataCol="1"/>
  <pivotFields count="5">
    <pivotField compact="0" outline="0" showAll="0"/>
    <pivotField compact="0" outline="0" showAll="0"/>
    <pivotField compact="0" outline="0" showAll="0"/>
    <pivotField dataField="1" compact="0" numFmtId="164" outline="0" showAll="0"/>
    <pivotField axis="axisRow" compact="0" outline="0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Percent of Total" fld="3" showDataAs="percentOfTotal" baseField="0" baseItem="0" numFmtId="167"/>
  </dataFields>
  <formats count="2">
    <format dxfId="11">
      <pivotArea outline="0" fieldPosition="0">
        <references count="2">
          <reference field="4294967294" count="1" selected="0">
            <x v="0"/>
          </reference>
          <reference field="4" count="0" selected="0"/>
        </references>
      </pivotArea>
    </format>
    <format dxfId="10">
      <pivotArea outline="0" fieldPosition="0">
        <references count="1">
          <reference field="4294967294" count="1">
            <x v="0"/>
          </reference>
        </references>
      </pivotArea>
    </format>
  </formats>
  <chartFormats count="4"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4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222309-0452-4102-A8F4-DEF31C2B43B2}" name="PivotTable1" cacheId="9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compact="0" compactData="0" multipleFieldFilters="0" chartFormat="2">
  <location ref="A3:C6" firstHeaderRow="0" firstDataRow="1" firstDataCol="1"/>
  <pivotFields count="5">
    <pivotField compact="0" outline="0" showAll="0"/>
    <pivotField compact="0" outline="0" showAll="0"/>
    <pivotField compact="0" outline="0" showAll="0"/>
    <pivotField dataField="1" compact="0" numFmtId="164" outline="0" showAll="0"/>
    <pivotField axis="axisRow" compact="0" outline="0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Amount" fld="3" baseField="0" baseItem="0" numFmtId="42"/>
    <dataField name="Percent of Total" fld="3" showDataAs="percentOfTotal" baseField="0" baseItem="0" numFmtId="167"/>
  </dataFields>
  <formats count="2">
    <format dxfId="13">
      <pivotArea outline="0" fieldPosition="0">
        <references count="2">
          <reference field="4294967294" count="1" selected="0">
            <x v="1"/>
          </reference>
          <reference field="4" count="0" selected="0"/>
        </references>
      </pivotArea>
    </format>
    <format dxfId="12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A0E01B-28C5-4908-860F-80D887973B82}" name="Table1" displayName="Table1" ref="A3:E23" totalsRowShown="0">
  <autoFilter ref="A3:E23" xr:uid="{EEA0E01B-28C5-4908-860F-80D887973B82}"/>
  <tableColumns count="5">
    <tableColumn id="1" xr3:uid="{0147A279-1519-4BFA-B1DF-8A31504E4162}" name="Company"/>
    <tableColumn id="2" xr3:uid="{C692AE84-626C-4F29-98D1-E925365D97CB}" name="Invoice" dataDxfId="19"/>
    <tableColumn id="4" xr3:uid="{46CE8A14-3255-4396-83F6-0F91CE92C731}" name="Inv Total" dataDxfId="18" dataCellStyle="Comma"/>
    <tableColumn id="3" xr3:uid="{AC8A2022-D245-4352-A738-E989849527F4}" name="Amount Paid" dataDxfId="17" dataCellStyle="Comma"/>
    <tableColumn id="6" xr3:uid="{0352F74B-2407-4DE8-9EA0-6A10D51A03B0}" name="Status" dataDxfId="16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FB1F55-D9F2-422A-8A58-AAF264658312}" name="tblGroupData" displayName="tblGroupData" ref="A6:E106" totalsRowShown="0">
  <autoFilter ref="A6:E106" xr:uid="{FD34C5F3-1FA5-4338-BFB1-85C75E87C86C}"/>
  <tableColumns count="5">
    <tableColumn id="1" xr3:uid="{A84E1A3F-7375-421E-869C-A941A1911DEB}" name="Date"/>
    <tableColumn id="2" xr3:uid="{955A9380-FA7B-4884-91E7-CC1F5B7AF7DA}" name="Company"/>
    <tableColumn id="3" xr3:uid="{06709169-7220-4C8F-9400-F0131408EADF}" name="Product"/>
    <tableColumn id="4" xr3:uid="{6B04EC2B-0DF4-4860-B759-8A92C53A5DB8}" name="Amount" dataDxfId="15" dataCellStyle="Currency"/>
    <tableColumn id="5" xr3:uid="{0769413B-316F-447F-9698-63198EF0CE42}" name="Size" dataDxfId="14">
      <calculatedColumnFormula>IF(D7&gt;=$D$4,$E$4,$E$3)</calculatedColumnFormula>
    </tableColumn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0493088-5111-4B6F-8A53-BF5A0539ECAA}" name="tblANDOR" displayName="tblANDOR" ref="A6:G106" totalsRowShown="0">
  <autoFilter ref="A6:G106" xr:uid="{FD34C5F3-1FA5-4338-BFB1-85C75E87C86C}"/>
  <tableColumns count="7">
    <tableColumn id="1" xr3:uid="{68F279A1-D9B1-414F-8F66-75B5F671EC76}" name="Date"/>
    <tableColumn id="2" xr3:uid="{3E6010FC-9C61-47ED-829C-47278C2B9BCA}" name="Company"/>
    <tableColumn id="3" xr3:uid="{067B979E-AB12-41B0-AF8A-951AB3B898BA}" name="Product"/>
    <tableColumn id="4" xr3:uid="{98D9A3F7-9F9A-48EC-BE2E-EF5E7FA3421A}" name="Amount" dataDxfId="9" dataCellStyle="Currency"/>
    <tableColumn id="5" xr3:uid="{89FA4F20-B6BB-4617-8730-B9E6A3244898}" name="Size" dataDxfId="8">
      <calculatedColumnFormula>IF(tblANDOR[[#This Row],[Amount]]&gt;=$D$4,$E$4,$E$3)</calculatedColumnFormula>
    </tableColumn>
    <tableColumn id="7" xr3:uid="{66C41BBB-417F-483E-9580-0C94E4EA12E8}" name="Large and Prod 6" dataDxfId="7">
      <calculatedColumnFormula>AND(E7=$E$4,C7=$F$4)</calculatedColumnFormula>
    </tableColumn>
    <tableColumn id="8" xr3:uid="{B908A34C-2D47-4E4E-B793-E528CC130F1B}" name="Large or Prod 5" dataDxfId="6">
      <calculatedColumnFormula>IF(OR(E7=$E$4,C7=$G$4),"Upgrade","")</calculatedColumnFormula>
    </tableColumn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8DA9EDE-1B43-48F3-920D-A2635D158AE8}" name="tblGroupData6" displayName="tblGroupData6" ref="A7:E107" totalsRowShown="0">
  <autoFilter ref="A7:E107" xr:uid="{FD34C5F3-1FA5-4338-BFB1-85C75E87C86C}"/>
  <tableColumns count="5">
    <tableColumn id="1" xr3:uid="{238041C1-9741-46C1-B30A-685C2F5198E5}" name="Date"/>
    <tableColumn id="2" xr3:uid="{D4226E05-5369-48D8-BCAB-251A86EE12D6}" name="Company"/>
    <tableColumn id="3" xr3:uid="{29F43C7A-63D4-463B-961A-BBC636479B23}" name="Product"/>
    <tableColumn id="4" xr3:uid="{156C758D-761B-4FD1-B494-AA52E5ACE571}" name="Amount" dataDxfId="5" dataCellStyle="Currency"/>
    <tableColumn id="5" xr3:uid="{1D54F74A-0BF2-47B5-BA57-1E7A3E5BF340}" name="Size" dataDxfId="4">
      <calculatedColumnFormula>IF(D8&gt;=$D$5,$E$5,IF(D8&gt;=$D$4,$E$4,$E$3))</calculatedColumnFormula>
    </tableColumn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F0D7C3E-0BE3-41B7-81E5-C3612BF3B0A2}" name="tblGroupData69" displayName="tblGroupData69" ref="A7:E107" totalsRowShown="0">
  <autoFilter ref="A7:E107" xr:uid="{FD34C5F3-1FA5-4338-BFB1-85C75E87C86C}"/>
  <tableColumns count="5">
    <tableColumn id="1" xr3:uid="{DAA62A04-E286-4C31-AA77-C55A99FABD51}" name="Date"/>
    <tableColumn id="2" xr3:uid="{19DFD4D3-BDB9-4D87-910A-9FA962307150}" name="Company"/>
    <tableColumn id="3" xr3:uid="{D88F4BFC-05B5-4072-875C-E234038A6134}" name="Product"/>
    <tableColumn id="4" xr3:uid="{2BC9C488-E855-405B-A687-316B84C58ADA}" name="Amount" dataDxfId="3" dataCellStyle="Currency"/>
    <tableColumn id="5" xr3:uid="{C8F9D81B-203F-41C6-8263-21546A0DA0F0}" name="Size" dataDxfId="2">
      <calculatedColumnFormula array="1">_xlfn.IFS(D8&gt;=$D$5,$E$5,D8&gt;=$D$4,$E$4,D8&lt;D3,$E$3)</calculatedColumnFormula>
    </tableColumn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DA4D545-C5CE-40BA-A998-D4355078EE07}" name="tblGroupData5" displayName="tblGroupData5" ref="A9:E109" totalsRowShown="0">
  <autoFilter ref="A9:E109" xr:uid="{FD34C5F3-1FA5-4338-BFB1-85C75E87C86C}"/>
  <tableColumns count="5">
    <tableColumn id="1" xr3:uid="{8ADECA08-8796-4A17-A0C6-750C2E886435}" name="Date"/>
    <tableColumn id="2" xr3:uid="{14A8834C-FAF3-4CF2-9984-43C9B837C707}" name="Company"/>
    <tableColumn id="3" xr3:uid="{C986AE5F-1022-486F-A51F-97F2E69131DB}" name="Product"/>
    <tableColumn id="4" xr3:uid="{B8E72FC2-8737-465D-843A-8F219BD979B1}" name="Amount" dataDxfId="1" dataCellStyle="Currency"/>
    <tableColumn id="5" xr3:uid="{9934E07F-219D-4E4C-B4D0-F3DFBDADC83B}" name="Size" dataDxfId="0">
      <calculatedColumnFormula>VLOOKUP(tblGroupData5[[#This Row],[Amount]],$D$4:$E$7,2,TRUE)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campus.com/her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celcampus.com/charts/pivot-tables-dashboards-part-1/" TargetMode="Externa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excelcampus.com/functions/how-to-write-if-fun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37405-FBEB-46B7-BD32-8E047920A71D}">
  <sheetPr>
    <tabColor rgb="FF00B050"/>
  </sheetPr>
  <dimension ref="B1:Y10"/>
  <sheetViews>
    <sheetView tabSelected="1" workbookViewId="0">
      <selection activeCell="K17" sqref="K17"/>
    </sheetView>
  </sheetViews>
  <sheetFormatPr defaultRowHeight="15" x14ac:dyDescent="0.25"/>
  <sheetData>
    <row r="1" spans="2:25" s="33" customFormat="1" x14ac:dyDescent="0.25"/>
    <row r="2" spans="2:25" s="33" customFormat="1" x14ac:dyDescent="0.25"/>
    <row r="3" spans="2:25" s="33" customFormat="1" ht="18" x14ac:dyDescent="0.35">
      <c r="T3" s="34"/>
      <c r="U3" s="34"/>
      <c r="V3" s="34"/>
      <c r="W3" s="34"/>
      <c r="X3" s="34"/>
      <c r="Y3" s="34"/>
    </row>
    <row r="4" spans="2:25" s="33" customFormat="1" ht="18" x14ac:dyDescent="0.35">
      <c r="T4" s="35"/>
    </row>
    <row r="5" spans="2:25" s="33" customFormat="1" x14ac:dyDescent="0.25"/>
    <row r="6" spans="2:25" s="33" customFormat="1" ht="15.75" x14ac:dyDescent="0.25">
      <c r="U6" s="36"/>
    </row>
    <row r="7" spans="2:25" s="33" customFormat="1" x14ac:dyDescent="0.25"/>
    <row r="8" spans="2:25" s="33" customFormat="1" ht="16.5" x14ac:dyDescent="0.3">
      <c r="B8" s="37"/>
      <c r="C8" s="37"/>
      <c r="D8" s="37"/>
      <c r="E8" s="37"/>
      <c r="F8" s="37"/>
      <c r="G8" s="37"/>
      <c r="H8" s="37"/>
      <c r="I8" s="37"/>
      <c r="J8" s="37"/>
    </row>
    <row r="9" spans="2:25" s="33" customFormat="1" ht="16.5" x14ac:dyDescent="0.3">
      <c r="B9" s="37"/>
      <c r="C9" s="37"/>
      <c r="D9" s="37"/>
      <c r="E9" s="37"/>
      <c r="F9" s="37"/>
      <c r="G9" s="37"/>
      <c r="H9" s="37"/>
      <c r="I9" s="37"/>
      <c r="J9" s="37"/>
    </row>
    <row r="10" spans="2:25" s="39" customFormat="1" ht="16.5" x14ac:dyDescent="0.3">
      <c r="B10" s="38"/>
      <c r="C10" s="38"/>
      <c r="D10" s="38"/>
      <c r="E10" s="38"/>
      <c r="F10" s="38"/>
      <c r="G10" s="38"/>
      <c r="H10" s="38"/>
      <c r="I10" s="38"/>
      <c r="J10" s="3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15D7-532A-4569-B77B-20FB9B8E58C4}">
  <dimension ref="A1:C19"/>
  <sheetViews>
    <sheetView showGridLines="0" workbookViewId="0">
      <selection activeCell="F19" sqref="F19"/>
    </sheetView>
  </sheetViews>
  <sheetFormatPr defaultRowHeight="15" x14ac:dyDescent="0.25"/>
  <cols>
    <col min="1" max="2" width="4.140625" customWidth="1"/>
    <col min="3" max="3" width="24" style="24" customWidth="1"/>
    <col min="4" max="4" width="15.7109375" customWidth="1"/>
  </cols>
  <sheetData>
    <row r="1" spans="1:3" x14ac:dyDescent="0.25">
      <c r="A1" s="26">
        <v>11222</v>
      </c>
    </row>
    <row r="2" spans="1:3" ht="17.25" x14ac:dyDescent="0.3">
      <c r="B2" s="22" t="s">
        <v>373</v>
      </c>
    </row>
    <row r="3" spans="1:3" x14ac:dyDescent="0.25">
      <c r="B3" s="23">
        <v>1</v>
      </c>
      <c r="C3" s="25" t="s">
        <v>374</v>
      </c>
    </row>
    <row r="4" spans="1:3" x14ac:dyDescent="0.25">
      <c r="B4" s="23">
        <v>2</v>
      </c>
      <c r="C4" s="25" t="s">
        <v>370</v>
      </c>
    </row>
    <row r="5" spans="1:3" x14ac:dyDescent="0.25">
      <c r="B5" s="23">
        <v>3</v>
      </c>
      <c r="C5" s="25" t="s">
        <v>216</v>
      </c>
    </row>
    <row r="6" spans="1:3" x14ac:dyDescent="0.25">
      <c r="B6" s="23">
        <v>4</v>
      </c>
      <c r="C6" s="25" t="s">
        <v>375</v>
      </c>
    </row>
    <row r="7" spans="1:3" x14ac:dyDescent="0.25">
      <c r="B7" s="23">
        <v>5</v>
      </c>
      <c r="C7" s="25" t="s">
        <v>376</v>
      </c>
    </row>
    <row r="8" spans="1:3" x14ac:dyDescent="0.25">
      <c r="B8" s="23">
        <v>6</v>
      </c>
      <c r="C8" s="25" t="s">
        <v>390</v>
      </c>
    </row>
    <row r="9" spans="1:3" x14ac:dyDescent="0.25">
      <c r="B9" s="23">
        <v>7</v>
      </c>
      <c r="C9" s="25" t="s">
        <v>377</v>
      </c>
    </row>
    <row r="10" spans="1:3" x14ac:dyDescent="0.25">
      <c r="B10" s="23">
        <v>8</v>
      </c>
      <c r="C10" s="25" t="s">
        <v>379</v>
      </c>
    </row>
    <row r="11" spans="1:3" x14ac:dyDescent="0.25">
      <c r="B11" s="23">
        <v>9</v>
      </c>
      <c r="C11" s="25" t="s">
        <v>380</v>
      </c>
    </row>
    <row r="12" spans="1:3" x14ac:dyDescent="0.25">
      <c r="B12" s="23">
        <v>10</v>
      </c>
      <c r="C12" s="25" t="s">
        <v>381</v>
      </c>
    </row>
    <row r="13" spans="1:3" x14ac:dyDescent="0.25">
      <c r="B13" s="23">
        <v>11</v>
      </c>
      <c r="C13" s="25" t="s">
        <v>378</v>
      </c>
    </row>
    <row r="14" spans="1:3" x14ac:dyDescent="0.25">
      <c r="B14" s="23">
        <v>12</v>
      </c>
      <c r="C14" s="25" t="s">
        <v>391</v>
      </c>
    </row>
    <row r="17" spans="3:3" x14ac:dyDescent="0.25">
      <c r="C17" s="32" t="s">
        <v>392</v>
      </c>
    </row>
    <row r="18" spans="3:3" x14ac:dyDescent="0.25">
      <c r="C18" s="32" t="s">
        <v>394</v>
      </c>
    </row>
    <row r="19" spans="3:3" x14ac:dyDescent="0.25">
      <c r="C19" s="25" t="s">
        <v>393</v>
      </c>
    </row>
  </sheetData>
  <hyperlinks>
    <hyperlink ref="C3" location="'IF Function'!A1" tooltip="Go to: IF Function" display="'IF Function'!A1" xr:uid="{C637CCD7-16CE-4C50-A616-AD418863BDE3}"/>
    <hyperlink ref="C4" location="'Logical Tests'!A1" tooltip="Go to: Logical Tests" display="'Logical Tests'!A1" xr:uid="{2F80C970-62E8-4CE9-80F5-089763F23368}"/>
    <hyperlink ref="C5" location="'Comparison Operators'!A1" tooltip="Go to: Comparison Operators" display="'Comparison Operators'!A1" xr:uid="{B174048D-F953-4F9A-9E57-65F74EB1A3F6}"/>
    <hyperlink ref="C6" location="'IF Formula'!A1" tooltip="Go to: IF Formula" display="'IF Formula'!A1" xr:uid="{6C0A1531-EEBB-4E28-A9DE-B59B9BCC5AE5}"/>
    <hyperlink ref="C7" location="'Grouping with IF'!A1" tooltip="Go to: Grouping with IF" display="'Grouping with IF'!A1" xr:uid="{2856060E-F10E-497B-B7C1-5314634C5CE5}"/>
    <hyperlink ref="C8" location="'Summary Pivot'!A1" tooltip="Go to: Summary Pivot" display="'Summary Pivot'!A1" xr:uid="{BC40CDB9-9560-40A0-9BCD-CC136106BD22}"/>
    <hyperlink ref="C9" location="'AND OR Functions'!A1" tooltip="Go to: AND OR Functions" display="'AND OR Functions'!A1" xr:uid="{00987C3E-45AF-4C25-AD24-1F40F04ACAEF}"/>
    <hyperlink ref="C10" location="'Nested IF'!A1" tooltip="Go to: Nested IF" display="'Nested IF'!A1" xr:uid="{F2C2F769-8508-48EF-8855-AC57F3179FB2}"/>
    <hyperlink ref="C11" location="'IFS Function'!A1" tooltip="Go to: IFS Function" display="'IFS Function'!A1" xr:uid="{9B370F6B-5818-478B-8CDB-FDD24DECAF1F}"/>
    <hyperlink ref="C12" location="'Alt Nested IF - VLOOKUP'!A1" tooltip="Go to: Alt Nested IF - VLOOKUP" display="'Alt Nested IF - VLOOKUP'!A1" xr:uid="{C08C6CD4-9F86-4B6E-8DE8-B3C20C9CCF96}"/>
    <hyperlink ref="C13" location="'Logical Test Errors'!A1" tooltip="Go to: Logical Test Errors" display="'Logical Test Errors'!A1" xr:uid="{8CE18188-2838-4714-8407-143403EA258E}"/>
    <hyperlink ref="C14" location="'Source'!A1" tooltip="Go to: Source" display="'Source'!A1" xr:uid="{AD747652-A32F-4C51-8007-B3EC25BFC844}"/>
    <hyperlink ref="C19" r:id="rId1" xr:uid="{0427BC47-63FA-460E-86CF-45010D23BF3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7"/>
  <sheetViews>
    <sheetView workbookViewId="0">
      <selection activeCell="D4" sqref="D4"/>
    </sheetView>
  </sheetViews>
  <sheetFormatPr defaultRowHeight="15" x14ac:dyDescent="0.25"/>
  <cols>
    <col min="1" max="1" width="11.28515625" customWidth="1"/>
    <col min="2" max="2" width="11.5703125" bestFit="1" customWidth="1"/>
    <col min="3" max="3" width="11.28515625" customWidth="1"/>
    <col min="4" max="4" width="10.85546875" customWidth="1"/>
  </cols>
  <sheetData>
    <row r="1" spans="1:4" s="21" customFormat="1" ht="22.5" customHeight="1" x14ac:dyDescent="0.3">
      <c r="A1" s="20" t="s">
        <v>371</v>
      </c>
    </row>
    <row r="3" spans="1:4" x14ac:dyDescent="0.25">
      <c r="A3" s="3" t="s">
        <v>363</v>
      </c>
      <c r="B3" s="3" t="s">
        <v>364</v>
      </c>
      <c r="C3" s="3" t="s">
        <v>358</v>
      </c>
      <c r="D3" s="3" t="s">
        <v>365</v>
      </c>
    </row>
    <row r="4" spans="1:4" x14ac:dyDescent="0.25">
      <c r="A4" t="s">
        <v>366</v>
      </c>
      <c r="B4" s="19">
        <v>1250000</v>
      </c>
      <c r="C4" s="19">
        <v>1000000</v>
      </c>
      <c r="D4" s="1" t="str">
        <f t="shared" ref="D4:D7" si="0">IF(B4&gt;=C4,"Yes","No")</f>
        <v>Yes</v>
      </c>
    </row>
    <row r="5" spans="1:4" x14ac:dyDescent="0.25">
      <c r="A5" t="s">
        <v>367</v>
      </c>
      <c r="B5" s="19">
        <v>525000</v>
      </c>
      <c r="C5" s="19">
        <v>600000</v>
      </c>
      <c r="D5" s="1" t="str">
        <f t="shared" si="0"/>
        <v>No</v>
      </c>
    </row>
    <row r="6" spans="1:4" x14ac:dyDescent="0.25">
      <c r="A6" t="s">
        <v>368</v>
      </c>
      <c r="B6" s="19">
        <v>300000</v>
      </c>
      <c r="C6" s="19">
        <v>300000</v>
      </c>
      <c r="D6" s="1" t="str">
        <f t="shared" si="0"/>
        <v>Yes</v>
      </c>
    </row>
    <row r="7" spans="1:4" x14ac:dyDescent="0.25">
      <c r="A7" t="s">
        <v>369</v>
      </c>
      <c r="B7" s="19">
        <v>2600000</v>
      </c>
      <c r="C7" s="19">
        <v>3000000</v>
      </c>
      <c r="D7" s="1" t="str">
        <f t="shared" si="0"/>
        <v>No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D719-753D-43A9-9B60-558D28861F05}">
  <sheetPr codeName="Sheet11"/>
  <dimension ref="A1:D7"/>
  <sheetViews>
    <sheetView workbookViewId="0">
      <selection activeCell="D4" sqref="D4"/>
    </sheetView>
  </sheetViews>
  <sheetFormatPr defaultRowHeight="15" x14ac:dyDescent="0.25"/>
  <cols>
    <col min="1" max="1" width="11.28515625" customWidth="1"/>
    <col min="2" max="2" width="11.5703125" bestFit="1" customWidth="1"/>
    <col min="3" max="3" width="11.28515625" customWidth="1"/>
    <col min="4" max="4" width="10.85546875" customWidth="1"/>
  </cols>
  <sheetData>
    <row r="1" spans="1:4" s="21" customFormat="1" ht="22.5" customHeight="1" x14ac:dyDescent="0.3">
      <c r="A1" s="20" t="s">
        <v>370</v>
      </c>
    </row>
    <row r="3" spans="1:4" x14ac:dyDescent="0.25">
      <c r="A3" s="3" t="s">
        <v>363</v>
      </c>
      <c r="B3" s="3" t="s">
        <v>364</v>
      </c>
      <c r="C3" s="3" t="s">
        <v>358</v>
      </c>
      <c r="D3" s="3" t="s">
        <v>365</v>
      </c>
    </row>
    <row r="4" spans="1:4" x14ac:dyDescent="0.25">
      <c r="A4" t="s">
        <v>366</v>
      </c>
      <c r="B4" s="19">
        <v>1250000</v>
      </c>
      <c r="C4" s="19">
        <v>1000000</v>
      </c>
      <c r="D4" s="1" t="b">
        <f>B4&gt;=C4</f>
        <v>1</v>
      </c>
    </row>
    <row r="5" spans="1:4" x14ac:dyDescent="0.25">
      <c r="A5" t="s">
        <v>367</v>
      </c>
      <c r="B5" s="19">
        <v>525000</v>
      </c>
      <c r="C5" s="19">
        <v>600000</v>
      </c>
      <c r="D5" s="1" t="b">
        <f t="shared" ref="D5:D7" si="0">B5&gt;=C5</f>
        <v>0</v>
      </c>
    </row>
    <row r="6" spans="1:4" x14ac:dyDescent="0.25">
      <c r="A6" t="s">
        <v>368</v>
      </c>
      <c r="B6" s="19">
        <v>300000</v>
      </c>
      <c r="C6" s="19">
        <v>300000</v>
      </c>
      <c r="D6" s="1" t="b">
        <f t="shared" si="0"/>
        <v>1</v>
      </c>
    </row>
    <row r="7" spans="1:4" x14ac:dyDescent="0.25">
      <c r="A7" t="s">
        <v>369</v>
      </c>
      <c r="B7" s="19">
        <v>2600000</v>
      </c>
      <c r="C7" s="19">
        <v>3000000</v>
      </c>
      <c r="D7" s="1" t="b">
        <f t="shared" si="0"/>
        <v>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0929-A3E8-449E-AA08-81CD97E5C10D}">
  <sheetPr codeName="Sheet3"/>
  <dimension ref="A1:B9"/>
  <sheetViews>
    <sheetView workbookViewId="0">
      <selection activeCell="B14" sqref="B14"/>
    </sheetView>
  </sheetViews>
  <sheetFormatPr defaultRowHeight="15" x14ac:dyDescent="0.25"/>
  <cols>
    <col min="1" max="1" width="9.85546875" bestFit="1" customWidth="1"/>
    <col min="2" max="2" width="23" bestFit="1" customWidth="1"/>
  </cols>
  <sheetData>
    <row r="1" spans="1:2" s="21" customFormat="1" ht="22.5" customHeight="1" x14ac:dyDescent="0.3">
      <c r="A1" s="20" t="s">
        <v>216</v>
      </c>
    </row>
    <row r="3" spans="1:2" x14ac:dyDescent="0.25">
      <c r="A3" s="2" t="s">
        <v>202</v>
      </c>
      <c r="B3" s="2" t="s">
        <v>203</v>
      </c>
    </row>
    <row r="4" spans="1:2" x14ac:dyDescent="0.25">
      <c r="A4" s="27" t="s">
        <v>204</v>
      </c>
      <c r="B4" t="s">
        <v>205</v>
      </c>
    </row>
    <row r="5" spans="1:2" x14ac:dyDescent="0.25">
      <c r="A5" s="27" t="s">
        <v>206</v>
      </c>
      <c r="B5" t="s">
        <v>207</v>
      </c>
    </row>
    <row r="6" spans="1:2" x14ac:dyDescent="0.25">
      <c r="A6" s="27" t="s">
        <v>208</v>
      </c>
      <c r="B6" t="s">
        <v>209</v>
      </c>
    </row>
    <row r="7" spans="1:2" x14ac:dyDescent="0.25">
      <c r="A7" s="27" t="s">
        <v>210</v>
      </c>
      <c r="B7" t="s">
        <v>211</v>
      </c>
    </row>
    <row r="8" spans="1:2" x14ac:dyDescent="0.25">
      <c r="A8" s="27" t="s">
        <v>212</v>
      </c>
      <c r="B8" t="s">
        <v>213</v>
      </c>
    </row>
    <row r="9" spans="1:2" x14ac:dyDescent="0.25">
      <c r="A9" s="27" t="s">
        <v>214</v>
      </c>
      <c r="B9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ABEF-D599-4AE3-B938-5BA2D812453F}">
  <sheetPr codeName="Sheet12"/>
  <dimension ref="A1:D7"/>
  <sheetViews>
    <sheetView workbookViewId="0">
      <selection activeCell="D5" sqref="D5"/>
    </sheetView>
  </sheetViews>
  <sheetFormatPr defaultRowHeight="15" x14ac:dyDescent="0.25"/>
  <cols>
    <col min="1" max="1" width="11.28515625" customWidth="1"/>
    <col min="2" max="2" width="11.5703125" bestFit="1" customWidth="1"/>
    <col min="3" max="3" width="11.28515625" customWidth="1"/>
    <col min="4" max="4" width="10.85546875" customWidth="1"/>
  </cols>
  <sheetData>
    <row r="1" spans="1:4" s="21" customFormat="1" ht="22.5" customHeight="1" x14ac:dyDescent="0.3">
      <c r="A1" s="20" t="s">
        <v>360</v>
      </c>
    </row>
    <row r="3" spans="1:4" x14ac:dyDescent="0.25">
      <c r="A3" s="3" t="s">
        <v>363</v>
      </c>
      <c r="B3" s="3" t="s">
        <v>364</v>
      </c>
      <c r="C3" s="3" t="s">
        <v>358</v>
      </c>
      <c r="D3" s="3" t="s">
        <v>365</v>
      </c>
    </row>
    <row r="4" spans="1:4" x14ac:dyDescent="0.25">
      <c r="A4" t="s">
        <v>366</v>
      </c>
      <c r="B4" s="19">
        <v>1250000</v>
      </c>
      <c r="C4" s="19">
        <v>1000000</v>
      </c>
      <c r="D4" s="1" t="str">
        <f>IF(B4&gt;=C4,"Yes")</f>
        <v>Yes</v>
      </c>
    </row>
    <row r="5" spans="1:4" x14ac:dyDescent="0.25">
      <c r="A5" t="s">
        <v>367</v>
      </c>
      <c r="B5" s="19">
        <v>525000</v>
      </c>
      <c r="C5" s="19">
        <v>600000</v>
      </c>
      <c r="D5" s="1" t="b">
        <f t="shared" ref="D5:D7" si="0">IF(B5&gt;=C5,"Yes")</f>
        <v>0</v>
      </c>
    </row>
    <row r="6" spans="1:4" x14ac:dyDescent="0.25">
      <c r="A6" t="s">
        <v>368</v>
      </c>
      <c r="B6" s="19">
        <v>300000</v>
      </c>
      <c r="C6" s="19">
        <v>300000</v>
      </c>
      <c r="D6" s="1" t="str">
        <f t="shared" si="0"/>
        <v>Yes</v>
      </c>
    </row>
    <row r="7" spans="1:4" x14ac:dyDescent="0.25">
      <c r="A7" t="s">
        <v>369</v>
      </c>
      <c r="B7" s="19">
        <v>2600000</v>
      </c>
      <c r="C7" s="19">
        <v>3000000</v>
      </c>
      <c r="D7" s="1" t="b">
        <f t="shared" si="0"/>
        <v>0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A4CF-3D96-4E9D-A5DA-A9FEF68DA9C7}">
  <sheetPr codeName="Sheet4"/>
  <dimension ref="A1:E23"/>
  <sheetViews>
    <sheetView workbookViewId="0">
      <selection activeCell="E4" sqref="E4"/>
    </sheetView>
  </sheetViews>
  <sheetFormatPr defaultRowHeight="15" x14ac:dyDescent="0.25"/>
  <cols>
    <col min="1" max="1" width="13.28515625" bestFit="1" customWidth="1"/>
    <col min="2" max="2" width="9.7109375" bestFit="1" customWidth="1"/>
    <col min="3" max="3" width="10.5703125" bestFit="1" customWidth="1"/>
    <col min="4" max="4" width="14.7109375" bestFit="1" customWidth="1"/>
    <col min="5" max="5" width="13" bestFit="1" customWidth="1"/>
  </cols>
  <sheetData>
    <row r="1" spans="1:5" ht="18.75" x14ac:dyDescent="0.3">
      <c r="A1" s="5" t="s">
        <v>362</v>
      </c>
    </row>
    <row r="3" spans="1:5" x14ac:dyDescent="0.25">
      <c r="A3" t="s">
        <v>1</v>
      </c>
      <c r="B3" t="s">
        <v>233</v>
      </c>
      <c r="C3" t="s">
        <v>254</v>
      </c>
      <c r="D3" t="s">
        <v>260</v>
      </c>
      <c r="E3" t="s">
        <v>259</v>
      </c>
    </row>
    <row r="4" spans="1:5" x14ac:dyDescent="0.25">
      <c r="A4" t="s">
        <v>261</v>
      </c>
      <c r="B4" t="s">
        <v>234</v>
      </c>
      <c r="C4" s="15">
        <v>19000</v>
      </c>
      <c r="D4" s="15">
        <v>18000</v>
      </c>
    </row>
    <row r="5" spans="1:5" x14ac:dyDescent="0.25">
      <c r="A5" t="s">
        <v>262</v>
      </c>
      <c r="B5" t="s">
        <v>235</v>
      </c>
      <c r="C5" s="15">
        <v>31000</v>
      </c>
      <c r="D5" s="15">
        <v>31000</v>
      </c>
    </row>
    <row r="6" spans="1:5" x14ac:dyDescent="0.25">
      <c r="A6" t="s">
        <v>263</v>
      </c>
      <c r="B6" t="s">
        <v>236</v>
      </c>
      <c r="C6" s="15">
        <v>10000</v>
      </c>
      <c r="D6" s="15">
        <v>3000</v>
      </c>
    </row>
    <row r="7" spans="1:5" x14ac:dyDescent="0.25">
      <c r="A7" t="s">
        <v>264</v>
      </c>
      <c r="B7" t="s">
        <v>237</v>
      </c>
      <c r="C7" s="15">
        <v>42000</v>
      </c>
      <c r="D7" s="15">
        <v>42000</v>
      </c>
    </row>
    <row r="8" spans="1:5" x14ac:dyDescent="0.25">
      <c r="A8" t="s">
        <v>265</v>
      </c>
      <c r="B8" t="s">
        <v>238</v>
      </c>
      <c r="C8" s="15">
        <v>48000</v>
      </c>
      <c r="D8" s="15">
        <v>12000</v>
      </c>
    </row>
    <row r="9" spans="1:5" x14ac:dyDescent="0.25">
      <c r="A9" t="s">
        <v>266</v>
      </c>
      <c r="B9" t="s">
        <v>239</v>
      </c>
      <c r="C9" s="15">
        <v>40000</v>
      </c>
      <c r="D9" s="15">
        <v>38000</v>
      </c>
    </row>
    <row r="10" spans="1:5" x14ac:dyDescent="0.25">
      <c r="A10" t="s">
        <v>267</v>
      </c>
      <c r="B10" t="s">
        <v>240</v>
      </c>
      <c r="C10" s="15">
        <v>78000</v>
      </c>
      <c r="D10" s="15">
        <v>43000</v>
      </c>
    </row>
    <row r="11" spans="1:5" x14ac:dyDescent="0.25">
      <c r="A11" t="s">
        <v>268</v>
      </c>
      <c r="B11" t="s">
        <v>241</v>
      </c>
      <c r="C11" s="15">
        <v>59000</v>
      </c>
      <c r="D11" s="15">
        <v>48000</v>
      </c>
    </row>
    <row r="12" spans="1:5" x14ac:dyDescent="0.25">
      <c r="A12" t="s">
        <v>269</v>
      </c>
      <c r="B12" t="s">
        <v>242</v>
      </c>
      <c r="C12" s="15">
        <v>41000</v>
      </c>
      <c r="D12" s="15">
        <v>21000</v>
      </c>
    </row>
    <row r="13" spans="1:5" x14ac:dyDescent="0.25">
      <c r="A13" t="s">
        <v>270</v>
      </c>
      <c r="B13" t="s">
        <v>243</v>
      </c>
      <c r="C13" s="15">
        <v>15000</v>
      </c>
      <c r="D13" s="15">
        <v>15000</v>
      </c>
    </row>
    <row r="14" spans="1:5" x14ac:dyDescent="0.25">
      <c r="A14" t="s">
        <v>271</v>
      </c>
      <c r="B14" t="s">
        <v>244</v>
      </c>
      <c r="C14" s="15">
        <v>9000</v>
      </c>
      <c r="D14" s="15">
        <v>7000</v>
      </c>
    </row>
    <row r="15" spans="1:5" x14ac:dyDescent="0.25">
      <c r="A15" t="s">
        <v>272</v>
      </c>
      <c r="B15" t="s">
        <v>245</v>
      </c>
      <c r="C15" s="15">
        <v>22000</v>
      </c>
      <c r="D15" s="15">
        <v>5000</v>
      </c>
    </row>
    <row r="16" spans="1:5" x14ac:dyDescent="0.25">
      <c r="A16" t="s">
        <v>273</v>
      </c>
      <c r="B16" t="s">
        <v>246</v>
      </c>
      <c r="C16" s="15">
        <v>61000</v>
      </c>
      <c r="D16" s="15">
        <v>61000</v>
      </c>
    </row>
    <row r="17" spans="1:4" x14ac:dyDescent="0.25">
      <c r="A17" t="s">
        <v>274</v>
      </c>
      <c r="B17" t="s">
        <v>247</v>
      </c>
      <c r="C17" s="15">
        <v>21000</v>
      </c>
      <c r="D17" s="15">
        <v>20000</v>
      </c>
    </row>
    <row r="18" spans="1:4" x14ac:dyDescent="0.25">
      <c r="A18" t="s">
        <v>275</v>
      </c>
      <c r="B18" t="s">
        <v>248</v>
      </c>
      <c r="C18" s="15">
        <v>12000</v>
      </c>
      <c r="D18" s="15">
        <v>3000</v>
      </c>
    </row>
    <row r="19" spans="1:4" x14ac:dyDescent="0.25">
      <c r="A19" t="s">
        <v>276</v>
      </c>
      <c r="B19" t="s">
        <v>249</v>
      </c>
      <c r="C19" s="15">
        <v>13000</v>
      </c>
      <c r="D19" s="15">
        <v>13000</v>
      </c>
    </row>
    <row r="20" spans="1:4" x14ac:dyDescent="0.25">
      <c r="A20" t="s">
        <v>277</v>
      </c>
      <c r="B20" t="s">
        <v>250</v>
      </c>
      <c r="C20" s="15">
        <v>61000</v>
      </c>
      <c r="D20" s="15">
        <v>61000</v>
      </c>
    </row>
    <row r="21" spans="1:4" x14ac:dyDescent="0.25">
      <c r="A21" t="s">
        <v>278</v>
      </c>
      <c r="B21" t="s">
        <v>251</v>
      </c>
      <c r="C21" s="15">
        <v>42000</v>
      </c>
      <c r="D21" s="15">
        <v>14000</v>
      </c>
    </row>
    <row r="22" spans="1:4" x14ac:dyDescent="0.25">
      <c r="A22" t="s">
        <v>279</v>
      </c>
      <c r="B22" t="s">
        <v>252</v>
      </c>
      <c r="C22" s="15">
        <v>73000</v>
      </c>
      <c r="D22" s="15">
        <v>53000</v>
      </c>
    </row>
    <row r="23" spans="1:4" x14ac:dyDescent="0.25">
      <c r="A23" t="s">
        <v>280</v>
      </c>
      <c r="B23" t="s">
        <v>253</v>
      </c>
      <c r="C23" s="15">
        <v>44000</v>
      </c>
      <c r="D23" s="15">
        <v>44000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E827-8239-434E-9ADE-96222F780825}">
  <sheetPr codeName="Sheet5"/>
  <dimension ref="A1:E106"/>
  <sheetViews>
    <sheetView workbookViewId="0">
      <selection activeCell="E7" sqref="E7"/>
    </sheetView>
  </sheetViews>
  <sheetFormatPr defaultRowHeight="15" x14ac:dyDescent="0.25"/>
  <cols>
    <col min="1" max="1" width="10.7109375" bestFit="1" customWidth="1"/>
    <col min="2" max="2" width="24.28515625" customWidth="1"/>
    <col min="3" max="4" width="13.42578125" bestFit="1" customWidth="1"/>
    <col min="5" max="5" width="11.140625" bestFit="1" customWidth="1"/>
  </cols>
  <sheetData>
    <row r="1" spans="1:5" s="21" customFormat="1" ht="22.5" customHeight="1" x14ac:dyDescent="0.3">
      <c r="A1" s="20" t="s">
        <v>224</v>
      </c>
    </row>
    <row r="3" spans="1:5" x14ac:dyDescent="0.25">
      <c r="A3" s="2"/>
      <c r="C3" s="2" t="s">
        <v>220</v>
      </c>
      <c r="D3" s="6">
        <f>D4</f>
        <v>60000</v>
      </c>
      <c r="E3" t="s">
        <v>221</v>
      </c>
    </row>
    <row r="4" spans="1:5" x14ac:dyDescent="0.25">
      <c r="C4" s="2" t="s">
        <v>218</v>
      </c>
      <c r="D4" s="6">
        <v>60000</v>
      </c>
      <c r="E4" t="s">
        <v>225</v>
      </c>
    </row>
    <row r="5" spans="1:5" x14ac:dyDescent="0.25">
      <c r="D5" s="2"/>
      <c r="E5" s="6"/>
    </row>
    <row r="6" spans="1:5" x14ac:dyDescent="0.25">
      <c r="A6" t="s">
        <v>0</v>
      </c>
      <c r="B6" t="s">
        <v>1</v>
      </c>
      <c r="C6" t="s">
        <v>2</v>
      </c>
      <c r="D6" t="s">
        <v>3</v>
      </c>
      <c r="E6" t="s">
        <v>199</v>
      </c>
    </row>
    <row r="7" spans="1:5" x14ac:dyDescent="0.25">
      <c r="A7" t="s">
        <v>4</v>
      </c>
      <c r="B7" t="s">
        <v>281</v>
      </c>
      <c r="C7" t="s">
        <v>193</v>
      </c>
      <c r="D7" s="4">
        <v>41634</v>
      </c>
      <c r="E7" t="str">
        <f t="shared" ref="E7:E38" si="0">IF(D7&gt;=$D$4,$E$4,$E$3)</f>
        <v>Small</v>
      </c>
    </row>
    <row r="8" spans="1:5" x14ac:dyDescent="0.25">
      <c r="A8" t="s">
        <v>6</v>
      </c>
      <c r="B8" t="s">
        <v>282</v>
      </c>
      <c r="C8" t="s">
        <v>194</v>
      </c>
      <c r="D8" s="4">
        <v>92990</v>
      </c>
      <c r="E8" t="str">
        <f t="shared" si="0"/>
        <v>Key</v>
      </c>
    </row>
    <row r="9" spans="1:5" x14ac:dyDescent="0.25">
      <c r="A9" t="s">
        <v>8</v>
      </c>
      <c r="B9" t="s">
        <v>283</v>
      </c>
      <c r="C9" t="s">
        <v>195</v>
      </c>
      <c r="D9" s="4">
        <v>38516</v>
      </c>
      <c r="E9" t="str">
        <f t="shared" si="0"/>
        <v>Small</v>
      </c>
    </row>
    <row r="10" spans="1:5" x14ac:dyDescent="0.25">
      <c r="A10" t="s">
        <v>10</v>
      </c>
      <c r="B10" t="s">
        <v>284</v>
      </c>
      <c r="C10" t="s">
        <v>196</v>
      </c>
      <c r="D10" s="4">
        <v>98805</v>
      </c>
      <c r="E10" t="str">
        <f t="shared" si="0"/>
        <v>Key</v>
      </c>
    </row>
    <row r="11" spans="1:5" x14ac:dyDescent="0.25">
      <c r="A11" t="s">
        <v>12</v>
      </c>
      <c r="B11" t="s">
        <v>285</v>
      </c>
      <c r="C11" t="s">
        <v>193</v>
      </c>
      <c r="D11" s="4">
        <v>30739</v>
      </c>
      <c r="E11" t="str">
        <f t="shared" si="0"/>
        <v>Small</v>
      </c>
    </row>
    <row r="12" spans="1:5" x14ac:dyDescent="0.25">
      <c r="A12" t="s">
        <v>14</v>
      </c>
      <c r="B12" t="s">
        <v>286</v>
      </c>
      <c r="C12" t="s">
        <v>194</v>
      </c>
      <c r="D12" s="4">
        <v>70825</v>
      </c>
      <c r="E12" t="str">
        <f t="shared" si="0"/>
        <v>Key</v>
      </c>
    </row>
    <row r="13" spans="1:5" x14ac:dyDescent="0.25">
      <c r="A13" t="s">
        <v>16</v>
      </c>
      <c r="B13" t="s">
        <v>287</v>
      </c>
      <c r="C13" t="s">
        <v>193</v>
      </c>
      <c r="D13" s="4">
        <v>93110</v>
      </c>
      <c r="E13" t="str">
        <f t="shared" si="0"/>
        <v>Key</v>
      </c>
    </row>
    <row r="14" spans="1:5" x14ac:dyDescent="0.25">
      <c r="A14" t="s">
        <v>18</v>
      </c>
      <c r="B14" t="s">
        <v>276</v>
      </c>
      <c r="C14" t="s">
        <v>194</v>
      </c>
      <c r="D14" s="4">
        <v>75546</v>
      </c>
      <c r="E14" t="str">
        <f t="shared" si="0"/>
        <v>Key</v>
      </c>
    </row>
    <row r="15" spans="1:5" x14ac:dyDescent="0.25">
      <c r="A15" t="s">
        <v>20</v>
      </c>
      <c r="B15" t="s">
        <v>288</v>
      </c>
      <c r="C15" t="s">
        <v>193</v>
      </c>
      <c r="D15" s="4">
        <v>47120</v>
      </c>
      <c r="E15" t="str">
        <f t="shared" si="0"/>
        <v>Small</v>
      </c>
    </row>
    <row r="16" spans="1:5" x14ac:dyDescent="0.25">
      <c r="A16" t="s">
        <v>22</v>
      </c>
      <c r="B16" t="s">
        <v>289</v>
      </c>
      <c r="C16" t="s">
        <v>195</v>
      </c>
      <c r="D16" s="4">
        <v>91739</v>
      </c>
      <c r="E16" t="str">
        <f t="shared" si="0"/>
        <v>Key</v>
      </c>
    </row>
    <row r="17" spans="1:5" x14ac:dyDescent="0.25">
      <c r="A17" t="s">
        <v>24</v>
      </c>
      <c r="B17" t="s">
        <v>290</v>
      </c>
      <c r="C17" t="s">
        <v>197</v>
      </c>
      <c r="D17" s="4">
        <v>90832</v>
      </c>
      <c r="E17" t="str">
        <f t="shared" si="0"/>
        <v>Key</v>
      </c>
    </row>
    <row r="18" spans="1:5" x14ac:dyDescent="0.25">
      <c r="A18" t="s">
        <v>26</v>
      </c>
      <c r="B18" t="s">
        <v>268</v>
      </c>
      <c r="C18" t="s">
        <v>196</v>
      </c>
      <c r="D18" s="4">
        <v>27364</v>
      </c>
      <c r="E18" t="str">
        <f t="shared" si="0"/>
        <v>Small</v>
      </c>
    </row>
    <row r="19" spans="1:5" x14ac:dyDescent="0.25">
      <c r="A19" t="s">
        <v>28</v>
      </c>
      <c r="B19" t="s">
        <v>291</v>
      </c>
      <c r="C19" t="s">
        <v>193</v>
      </c>
      <c r="D19" s="4">
        <v>90309</v>
      </c>
      <c r="E19" t="str">
        <f t="shared" si="0"/>
        <v>Key</v>
      </c>
    </row>
    <row r="20" spans="1:5" x14ac:dyDescent="0.25">
      <c r="A20" t="s">
        <v>30</v>
      </c>
      <c r="B20" t="s">
        <v>292</v>
      </c>
      <c r="C20" t="s">
        <v>194</v>
      </c>
      <c r="D20" s="4">
        <v>59638</v>
      </c>
      <c r="E20" t="str">
        <f t="shared" si="0"/>
        <v>Small</v>
      </c>
    </row>
    <row r="21" spans="1:5" x14ac:dyDescent="0.25">
      <c r="A21" t="s">
        <v>32</v>
      </c>
      <c r="B21" t="s">
        <v>293</v>
      </c>
      <c r="C21" t="s">
        <v>195</v>
      </c>
      <c r="D21" s="4">
        <v>67320</v>
      </c>
      <c r="E21" t="str">
        <f t="shared" si="0"/>
        <v>Key</v>
      </c>
    </row>
    <row r="22" spans="1:5" x14ac:dyDescent="0.25">
      <c r="A22" t="s">
        <v>34</v>
      </c>
      <c r="B22" t="s">
        <v>294</v>
      </c>
      <c r="C22" t="s">
        <v>193</v>
      </c>
      <c r="D22" s="4">
        <v>7640</v>
      </c>
      <c r="E22" t="str">
        <f t="shared" si="0"/>
        <v>Small</v>
      </c>
    </row>
    <row r="23" spans="1:5" x14ac:dyDescent="0.25">
      <c r="A23" t="s">
        <v>36</v>
      </c>
      <c r="B23" t="s">
        <v>295</v>
      </c>
      <c r="C23" t="s">
        <v>196</v>
      </c>
      <c r="D23" s="4">
        <v>27258</v>
      </c>
      <c r="E23" t="str">
        <f t="shared" si="0"/>
        <v>Small</v>
      </c>
    </row>
    <row r="24" spans="1:5" x14ac:dyDescent="0.25">
      <c r="A24" t="s">
        <v>38</v>
      </c>
      <c r="B24" t="s">
        <v>296</v>
      </c>
      <c r="C24" t="s">
        <v>198</v>
      </c>
      <c r="D24" s="4">
        <v>32223</v>
      </c>
      <c r="E24" t="str">
        <f t="shared" si="0"/>
        <v>Small</v>
      </c>
    </row>
    <row r="25" spans="1:5" x14ac:dyDescent="0.25">
      <c r="A25" t="s">
        <v>40</v>
      </c>
      <c r="B25" t="s">
        <v>297</v>
      </c>
      <c r="C25" t="s">
        <v>194</v>
      </c>
      <c r="D25" s="4">
        <v>21329</v>
      </c>
      <c r="E25" t="str">
        <f t="shared" si="0"/>
        <v>Small</v>
      </c>
    </row>
    <row r="26" spans="1:5" x14ac:dyDescent="0.25">
      <c r="A26" t="s">
        <v>42</v>
      </c>
      <c r="B26" t="s">
        <v>298</v>
      </c>
      <c r="C26" t="s">
        <v>197</v>
      </c>
      <c r="D26" s="4">
        <v>22332</v>
      </c>
      <c r="E26" t="str">
        <f t="shared" si="0"/>
        <v>Small</v>
      </c>
    </row>
    <row r="27" spans="1:5" x14ac:dyDescent="0.25">
      <c r="A27" t="s">
        <v>44</v>
      </c>
      <c r="B27" t="s">
        <v>277</v>
      </c>
      <c r="C27" t="s">
        <v>198</v>
      </c>
      <c r="D27" s="4">
        <v>79891</v>
      </c>
      <c r="E27" t="str">
        <f t="shared" si="0"/>
        <v>Key</v>
      </c>
    </row>
    <row r="28" spans="1:5" x14ac:dyDescent="0.25">
      <c r="A28" t="s">
        <v>46</v>
      </c>
      <c r="B28" t="s">
        <v>299</v>
      </c>
      <c r="C28" t="s">
        <v>193</v>
      </c>
      <c r="D28" s="4">
        <v>42239</v>
      </c>
      <c r="E28" t="str">
        <f t="shared" si="0"/>
        <v>Small</v>
      </c>
    </row>
    <row r="29" spans="1:5" x14ac:dyDescent="0.25">
      <c r="A29" t="s">
        <v>48</v>
      </c>
      <c r="B29" t="s">
        <v>261</v>
      </c>
      <c r="C29" t="s">
        <v>193</v>
      </c>
      <c r="D29" s="4">
        <v>61352</v>
      </c>
      <c r="E29" t="str">
        <f t="shared" si="0"/>
        <v>Key</v>
      </c>
    </row>
    <row r="30" spans="1:5" x14ac:dyDescent="0.25">
      <c r="A30" t="s">
        <v>50</v>
      </c>
      <c r="B30" t="s">
        <v>300</v>
      </c>
      <c r="C30" t="s">
        <v>197</v>
      </c>
      <c r="D30" s="4">
        <v>53531</v>
      </c>
      <c r="E30" t="str">
        <f t="shared" si="0"/>
        <v>Small</v>
      </c>
    </row>
    <row r="31" spans="1:5" x14ac:dyDescent="0.25">
      <c r="A31" t="s">
        <v>52</v>
      </c>
      <c r="B31" t="s">
        <v>301</v>
      </c>
      <c r="C31" t="s">
        <v>194</v>
      </c>
      <c r="D31" s="4">
        <v>33291</v>
      </c>
      <c r="E31" t="str">
        <f t="shared" si="0"/>
        <v>Small</v>
      </c>
    </row>
    <row r="32" spans="1:5" x14ac:dyDescent="0.25">
      <c r="A32" t="s">
        <v>54</v>
      </c>
      <c r="B32" t="s">
        <v>302</v>
      </c>
      <c r="C32" t="s">
        <v>197</v>
      </c>
      <c r="D32" s="4">
        <v>37840</v>
      </c>
      <c r="E32" t="str">
        <f t="shared" si="0"/>
        <v>Small</v>
      </c>
    </row>
    <row r="33" spans="1:5" x14ac:dyDescent="0.25">
      <c r="A33" t="s">
        <v>56</v>
      </c>
      <c r="B33" t="s">
        <v>303</v>
      </c>
      <c r="C33" t="s">
        <v>193</v>
      </c>
      <c r="D33" s="4">
        <v>44303</v>
      </c>
      <c r="E33" t="str">
        <f t="shared" si="0"/>
        <v>Small</v>
      </c>
    </row>
    <row r="34" spans="1:5" x14ac:dyDescent="0.25">
      <c r="A34" t="s">
        <v>58</v>
      </c>
      <c r="B34" t="s">
        <v>304</v>
      </c>
      <c r="C34" t="s">
        <v>195</v>
      </c>
      <c r="D34" s="4">
        <v>81989</v>
      </c>
      <c r="E34" t="str">
        <f t="shared" si="0"/>
        <v>Key</v>
      </c>
    </row>
    <row r="35" spans="1:5" x14ac:dyDescent="0.25">
      <c r="A35" t="s">
        <v>60</v>
      </c>
      <c r="B35" t="s">
        <v>305</v>
      </c>
      <c r="C35" t="s">
        <v>198</v>
      </c>
      <c r="D35" s="4">
        <v>59466</v>
      </c>
      <c r="E35" t="str">
        <f t="shared" si="0"/>
        <v>Small</v>
      </c>
    </row>
    <row r="36" spans="1:5" x14ac:dyDescent="0.25">
      <c r="A36" t="s">
        <v>62</v>
      </c>
      <c r="B36" t="s">
        <v>306</v>
      </c>
      <c r="C36" t="s">
        <v>193</v>
      </c>
      <c r="D36" s="4">
        <v>65075</v>
      </c>
      <c r="E36" t="str">
        <f t="shared" si="0"/>
        <v>Key</v>
      </c>
    </row>
    <row r="37" spans="1:5" x14ac:dyDescent="0.25">
      <c r="A37" t="s">
        <v>64</v>
      </c>
      <c r="B37" t="s">
        <v>307</v>
      </c>
      <c r="C37" t="s">
        <v>198</v>
      </c>
      <c r="D37" s="4">
        <v>61532</v>
      </c>
      <c r="E37" t="str">
        <f t="shared" si="0"/>
        <v>Key</v>
      </c>
    </row>
    <row r="38" spans="1:5" x14ac:dyDescent="0.25">
      <c r="A38" t="s">
        <v>66</v>
      </c>
      <c r="B38" t="s">
        <v>308</v>
      </c>
      <c r="C38" t="s">
        <v>193</v>
      </c>
      <c r="D38" s="4">
        <v>85140</v>
      </c>
      <c r="E38" t="str">
        <f t="shared" si="0"/>
        <v>Key</v>
      </c>
    </row>
    <row r="39" spans="1:5" x14ac:dyDescent="0.25">
      <c r="A39" t="s">
        <v>68</v>
      </c>
      <c r="B39" t="s">
        <v>309</v>
      </c>
      <c r="C39" t="s">
        <v>198</v>
      </c>
      <c r="D39" s="4">
        <v>13953</v>
      </c>
      <c r="E39" t="str">
        <f t="shared" ref="E39:E70" si="1">IF(D39&gt;=$D$4,$E$4,$E$3)</f>
        <v>Small</v>
      </c>
    </row>
    <row r="40" spans="1:5" x14ac:dyDescent="0.25">
      <c r="A40" t="s">
        <v>70</v>
      </c>
      <c r="B40" t="s">
        <v>310</v>
      </c>
      <c r="C40" t="s">
        <v>198</v>
      </c>
      <c r="D40" s="4">
        <v>2778</v>
      </c>
      <c r="E40" t="str">
        <f t="shared" si="1"/>
        <v>Small</v>
      </c>
    </row>
    <row r="41" spans="1:5" x14ac:dyDescent="0.25">
      <c r="A41" t="s">
        <v>72</v>
      </c>
      <c r="B41" t="s">
        <v>311</v>
      </c>
      <c r="C41" t="s">
        <v>196</v>
      </c>
      <c r="D41" s="4">
        <v>60532</v>
      </c>
      <c r="E41" t="str">
        <f t="shared" si="1"/>
        <v>Key</v>
      </c>
    </row>
    <row r="42" spans="1:5" x14ac:dyDescent="0.25">
      <c r="A42" t="s">
        <v>74</v>
      </c>
      <c r="B42" t="s">
        <v>312</v>
      </c>
      <c r="C42" t="s">
        <v>195</v>
      </c>
      <c r="D42" s="4">
        <v>45550</v>
      </c>
      <c r="E42" t="str">
        <f t="shared" si="1"/>
        <v>Small</v>
      </c>
    </row>
    <row r="43" spans="1:5" x14ac:dyDescent="0.25">
      <c r="A43" t="s">
        <v>76</v>
      </c>
      <c r="B43" t="s">
        <v>313</v>
      </c>
      <c r="C43" t="s">
        <v>194</v>
      </c>
      <c r="D43" s="4">
        <v>71620</v>
      </c>
      <c r="E43" t="str">
        <f t="shared" si="1"/>
        <v>Key</v>
      </c>
    </row>
    <row r="44" spans="1:5" x14ac:dyDescent="0.25">
      <c r="A44" t="s">
        <v>36</v>
      </c>
      <c r="B44" t="s">
        <v>264</v>
      </c>
      <c r="C44" t="s">
        <v>193</v>
      </c>
      <c r="D44" s="4">
        <v>1439</v>
      </c>
      <c r="E44" t="str">
        <f t="shared" si="1"/>
        <v>Small</v>
      </c>
    </row>
    <row r="45" spans="1:5" x14ac:dyDescent="0.25">
      <c r="A45" t="s">
        <v>79</v>
      </c>
      <c r="B45" t="s">
        <v>264</v>
      </c>
      <c r="C45" t="s">
        <v>198</v>
      </c>
      <c r="D45" s="4">
        <v>32431</v>
      </c>
      <c r="E45" t="str">
        <f t="shared" si="1"/>
        <v>Small</v>
      </c>
    </row>
    <row r="46" spans="1:5" x14ac:dyDescent="0.25">
      <c r="A46" t="s">
        <v>81</v>
      </c>
      <c r="B46" t="s">
        <v>314</v>
      </c>
      <c r="C46" t="s">
        <v>196</v>
      </c>
      <c r="D46" s="4">
        <v>42994</v>
      </c>
      <c r="E46" t="str">
        <f t="shared" si="1"/>
        <v>Small</v>
      </c>
    </row>
    <row r="47" spans="1:5" x14ac:dyDescent="0.25">
      <c r="A47" t="s">
        <v>83</v>
      </c>
      <c r="B47" t="s">
        <v>315</v>
      </c>
      <c r="C47" t="s">
        <v>197</v>
      </c>
      <c r="D47" s="4">
        <v>93443</v>
      </c>
      <c r="E47" t="str">
        <f t="shared" si="1"/>
        <v>Key</v>
      </c>
    </row>
    <row r="48" spans="1:5" x14ac:dyDescent="0.25">
      <c r="A48" t="s">
        <v>56</v>
      </c>
      <c r="B48" t="s">
        <v>316</v>
      </c>
      <c r="C48" t="s">
        <v>197</v>
      </c>
      <c r="D48" s="4">
        <v>34791</v>
      </c>
      <c r="E48" t="str">
        <f t="shared" si="1"/>
        <v>Small</v>
      </c>
    </row>
    <row r="49" spans="1:5" x14ac:dyDescent="0.25">
      <c r="A49" t="s">
        <v>86</v>
      </c>
      <c r="B49" t="s">
        <v>300</v>
      </c>
      <c r="C49" t="s">
        <v>195</v>
      </c>
      <c r="D49" s="4">
        <v>14724</v>
      </c>
      <c r="E49" t="str">
        <f t="shared" si="1"/>
        <v>Small</v>
      </c>
    </row>
    <row r="50" spans="1:5" x14ac:dyDescent="0.25">
      <c r="A50" t="s">
        <v>88</v>
      </c>
      <c r="B50" t="s">
        <v>317</v>
      </c>
      <c r="C50" t="s">
        <v>196</v>
      </c>
      <c r="D50" s="4">
        <v>6054</v>
      </c>
      <c r="E50" t="str">
        <f t="shared" si="1"/>
        <v>Small</v>
      </c>
    </row>
    <row r="51" spans="1:5" x14ac:dyDescent="0.25">
      <c r="A51" t="s">
        <v>90</v>
      </c>
      <c r="B51" t="s">
        <v>318</v>
      </c>
      <c r="C51" t="s">
        <v>193</v>
      </c>
      <c r="D51" s="4">
        <v>98749</v>
      </c>
      <c r="E51" t="str">
        <f t="shared" si="1"/>
        <v>Key</v>
      </c>
    </row>
    <row r="52" spans="1:5" x14ac:dyDescent="0.25">
      <c r="A52" t="s">
        <v>92</v>
      </c>
      <c r="B52" t="s">
        <v>312</v>
      </c>
      <c r="C52" t="s">
        <v>193</v>
      </c>
      <c r="D52" s="4">
        <v>87209</v>
      </c>
      <c r="E52" t="str">
        <f t="shared" si="1"/>
        <v>Key</v>
      </c>
    </row>
    <row r="53" spans="1:5" x14ac:dyDescent="0.25">
      <c r="A53" t="s">
        <v>94</v>
      </c>
      <c r="B53" t="s">
        <v>319</v>
      </c>
      <c r="C53" t="s">
        <v>197</v>
      </c>
      <c r="D53" s="4">
        <v>31634</v>
      </c>
      <c r="E53" t="str">
        <f t="shared" si="1"/>
        <v>Small</v>
      </c>
    </row>
    <row r="54" spans="1:5" x14ac:dyDescent="0.25">
      <c r="A54" t="s">
        <v>60</v>
      </c>
      <c r="B54" t="s">
        <v>298</v>
      </c>
      <c r="C54" t="s">
        <v>194</v>
      </c>
      <c r="D54" s="4">
        <v>38076</v>
      </c>
      <c r="E54" t="str">
        <f t="shared" si="1"/>
        <v>Small</v>
      </c>
    </row>
    <row r="55" spans="1:5" x14ac:dyDescent="0.25">
      <c r="A55" t="s">
        <v>97</v>
      </c>
      <c r="B55" t="s">
        <v>308</v>
      </c>
      <c r="C55" t="s">
        <v>198</v>
      </c>
      <c r="D55" s="4">
        <v>66459</v>
      </c>
      <c r="E55" t="str">
        <f t="shared" si="1"/>
        <v>Key</v>
      </c>
    </row>
    <row r="56" spans="1:5" x14ac:dyDescent="0.25">
      <c r="A56" t="s">
        <v>99</v>
      </c>
      <c r="B56" t="s">
        <v>320</v>
      </c>
      <c r="C56" t="s">
        <v>193</v>
      </c>
      <c r="D56" s="4">
        <v>30988</v>
      </c>
      <c r="E56" t="str">
        <f t="shared" si="1"/>
        <v>Small</v>
      </c>
    </row>
    <row r="57" spans="1:5" x14ac:dyDescent="0.25">
      <c r="A57" t="s">
        <v>101</v>
      </c>
      <c r="B57" t="s">
        <v>321</v>
      </c>
      <c r="C57" t="s">
        <v>195</v>
      </c>
      <c r="D57" s="4">
        <v>88383</v>
      </c>
      <c r="E57" t="str">
        <f t="shared" si="1"/>
        <v>Key</v>
      </c>
    </row>
    <row r="58" spans="1:5" x14ac:dyDescent="0.25">
      <c r="A58" t="s">
        <v>103</v>
      </c>
      <c r="B58" t="s">
        <v>322</v>
      </c>
      <c r="C58" t="s">
        <v>198</v>
      </c>
      <c r="D58" s="4">
        <v>61518</v>
      </c>
      <c r="E58" t="str">
        <f t="shared" si="1"/>
        <v>Key</v>
      </c>
    </row>
    <row r="59" spans="1:5" x14ac:dyDescent="0.25">
      <c r="A59" t="s">
        <v>105</v>
      </c>
      <c r="B59" t="s">
        <v>267</v>
      </c>
      <c r="C59" t="s">
        <v>194</v>
      </c>
      <c r="D59" s="4">
        <v>31192</v>
      </c>
      <c r="E59" t="str">
        <f t="shared" si="1"/>
        <v>Small</v>
      </c>
    </row>
    <row r="60" spans="1:5" x14ac:dyDescent="0.25">
      <c r="A60" t="s">
        <v>101</v>
      </c>
      <c r="B60" t="s">
        <v>323</v>
      </c>
      <c r="C60" t="s">
        <v>194</v>
      </c>
      <c r="D60" s="4">
        <v>87680</v>
      </c>
      <c r="E60" t="str">
        <f t="shared" si="1"/>
        <v>Key</v>
      </c>
    </row>
    <row r="61" spans="1:5" x14ac:dyDescent="0.25">
      <c r="A61" t="s">
        <v>108</v>
      </c>
      <c r="B61" t="s">
        <v>266</v>
      </c>
      <c r="C61" t="s">
        <v>194</v>
      </c>
      <c r="D61" s="4">
        <v>18804</v>
      </c>
      <c r="E61" t="str">
        <f t="shared" si="1"/>
        <v>Small</v>
      </c>
    </row>
    <row r="62" spans="1:5" x14ac:dyDescent="0.25">
      <c r="A62" t="s">
        <v>110</v>
      </c>
      <c r="B62" t="s">
        <v>324</v>
      </c>
      <c r="C62" t="s">
        <v>197</v>
      </c>
      <c r="D62" s="4">
        <v>12553</v>
      </c>
      <c r="E62" t="str">
        <f t="shared" si="1"/>
        <v>Small</v>
      </c>
    </row>
    <row r="63" spans="1:5" x14ac:dyDescent="0.25">
      <c r="A63" t="s">
        <v>112</v>
      </c>
      <c r="B63" t="s">
        <v>325</v>
      </c>
      <c r="C63" t="s">
        <v>198</v>
      </c>
      <c r="D63" s="4">
        <v>51072</v>
      </c>
      <c r="E63" t="str">
        <f t="shared" si="1"/>
        <v>Small</v>
      </c>
    </row>
    <row r="64" spans="1:5" x14ac:dyDescent="0.25">
      <c r="A64" t="s">
        <v>32</v>
      </c>
      <c r="B64" t="s">
        <v>326</v>
      </c>
      <c r="C64" t="s">
        <v>195</v>
      </c>
      <c r="D64" s="4">
        <v>34888</v>
      </c>
      <c r="E64" t="str">
        <f t="shared" si="1"/>
        <v>Small</v>
      </c>
    </row>
    <row r="65" spans="1:5" x14ac:dyDescent="0.25">
      <c r="A65" t="s">
        <v>115</v>
      </c>
      <c r="B65" t="s">
        <v>327</v>
      </c>
      <c r="C65" t="s">
        <v>195</v>
      </c>
      <c r="D65" s="4">
        <v>47174</v>
      </c>
      <c r="E65" t="str">
        <f t="shared" si="1"/>
        <v>Small</v>
      </c>
    </row>
    <row r="66" spans="1:5" x14ac:dyDescent="0.25">
      <c r="A66" t="s">
        <v>32</v>
      </c>
      <c r="B66" t="s">
        <v>328</v>
      </c>
      <c r="C66" t="s">
        <v>193</v>
      </c>
      <c r="D66" s="4">
        <v>22639</v>
      </c>
      <c r="E66" t="str">
        <f t="shared" si="1"/>
        <v>Small</v>
      </c>
    </row>
    <row r="67" spans="1:5" x14ac:dyDescent="0.25">
      <c r="A67" t="s">
        <v>76</v>
      </c>
      <c r="B67" t="s">
        <v>329</v>
      </c>
      <c r="C67" t="s">
        <v>193</v>
      </c>
      <c r="D67" s="4">
        <v>93911</v>
      </c>
      <c r="E67" t="str">
        <f t="shared" si="1"/>
        <v>Key</v>
      </c>
    </row>
    <row r="68" spans="1:5" x14ac:dyDescent="0.25">
      <c r="A68" t="s">
        <v>119</v>
      </c>
      <c r="B68" t="s">
        <v>262</v>
      </c>
      <c r="C68" t="s">
        <v>194</v>
      </c>
      <c r="D68" s="4">
        <v>16842</v>
      </c>
      <c r="E68" t="str">
        <f t="shared" si="1"/>
        <v>Small</v>
      </c>
    </row>
    <row r="69" spans="1:5" x14ac:dyDescent="0.25">
      <c r="A69" t="s">
        <v>121</v>
      </c>
      <c r="B69" t="s">
        <v>284</v>
      </c>
      <c r="C69" t="s">
        <v>198</v>
      </c>
      <c r="D69" s="4">
        <v>80264</v>
      </c>
      <c r="E69" t="str">
        <f t="shared" si="1"/>
        <v>Key</v>
      </c>
    </row>
    <row r="70" spans="1:5" x14ac:dyDescent="0.25">
      <c r="A70" t="s">
        <v>123</v>
      </c>
      <c r="B70" t="s">
        <v>330</v>
      </c>
      <c r="C70" t="s">
        <v>194</v>
      </c>
      <c r="D70" s="4">
        <v>89734</v>
      </c>
      <c r="E70" t="str">
        <f t="shared" si="1"/>
        <v>Key</v>
      </c>
    </row>
    <row r="71" spans="1:5" x14ac:dyDescent="0.25">
      <c r="A71" t="s">
        <v>125</v>
      </c>
      <c r="B71" t="s">
        <v>331</v>
      </c>
      <c r="C71" t="s">
        <v>193</v>
      </c>
      <c r="D71" s="4">
        <v>45541</v>
      </c>
      <c r="E71" t="str">
        <f t="shared" ref="E71:E102" si="2">IF(D71&gt;=$D$4,$E$4,$E$3)</f>
        <v>Small</v>
      </c>
    </row>
    <row r="72" spans="1:5" x14ac:dyDescent="0.25">
      <c r="A72" t="s">
        <v>127</v>
      </c>
      <c r="B72" t="s">
        <v>332</v>
      </c>
      <c r="C72" t="s">
        <v>193</v>
      </c>
      <c r="D72" s="4">
        <v>22433</v>
      </c>
      <c r="E72" t="str">
        <f t="shared" si="2"/>
        <v>Small</v>
      </c>
    </row>
    <row r="73" spans="1:5" x14ac:dyDescent="0.25">
      <c r="A73" t="s">
        <v>129</v>
      </c>
      <c r="B73" t="s">
        <v>263</v>
      </c>
      <c r="C73" t="s">
        <v>193</v>
      </c>
      <c r="D73" s="4">
        <v>1350</v>
      </c>
      <c r="E73" t="str">
        <f t="shared" si="2"/>
        <v>Small</v>
      </c>
    </row>
    <row r="74" spans="1:5" x14ac:dyDescent="0.25">
      <c r="A74" t="s">
        <v>131</v>
      </c>
      <c r="B74" t="s">
        <v>333</v>
      </c>
      <c r="C74" t="s">
        <v>193</v>
      </c>
      <c r="D74" s="4">
        <v>12949</v>
      </c>
      <c r="E74" t="str">
        <f t="shared" si="2"/>
        <v>Small</v>
      </c>
    </row>
    <row r="75" spans="1:5" x14ac:dyDescent="0.25">
      <c r="A75" t="s">
        <v>133</v>
      </c>
      <c r="B75" t="s">
        <v>315</v>
      </c>
      <c r="C75" t="s">
        <v>197</v>
      </c>
      <c r="D75" s="4">
        <v>29891</v>
      </c>
      <c r="E75" t="str">
        <f t="shared" si="2"/>
        <v>Small</v>
      </c>
    </row>
    <row r="76" spans="1:5" x14ac:dyDescent="0.25">
      <c r="A76" t="s">
        <v>135</v>
      </c>
      <c r="B76" t="s">
        <v>334</v>
      </c>
      <c r="C76" t="s">
        <v>198</v>
      </c>
      <c r="D76" s="4">
        <v>2610</v>
      </c>
      <c r="E76" t="str">
        <f t="shared" si="2"/>
        <v>Small</v>
      </c>
    </row>
    <row r="77" spans="1:5" x14ac:dyDescent="0.25">
      <c r="A77" t="s">
        <v>137</v>
      </c>
      <c r="B77" t="s">
        <v>335</v>
      </c>
      <c r="C77" t="s">
        <v>196</v>
      </c>
      <c r="D77" s="4">
        <v>59503</v>
      </c>
      <c r="E77" t="str">
        <f t="shared" si="2"/>
        <v>Small</v>
      </c>
    </row>
    <row r="78" spans="1:5" x14ac:dyDescent="0.25">
      <c r="A78" t="s">
        <v>139</v>
      </c>
      <c r="B78" t="s">
        <v>328</v>
      </c>
      <c r="C78" t="s">
        <v>197</v>
      </c>
      <c r="D78" s="4">
        <v>1258</v>
      </c>
      <c r="E78" t="str">
        <f t="shared" si="2"/>
        <v>Small</v>
      </c>
    </row>
    <row r="79" spans="1:5" x14ac:dyDescent="0.25">
      <c r="A79" t="s">
        <v>141</v>
      </c>
      <c r="B79" t="s">
        <v>336</v>
      </c>
      <c r="C79" t="s">
        <v>194</v>
      </c>
      <c r="D79" s="4">
        <v>23231</v>
      </c>
      <c r="E79" t="str">
        <f t="shared" si="2"/>
        <v>Small</v>
      </c>
    </row>
    <row r="80" spans="1:5" x14ac:dyDescent="0.25">
      <c r="A80" t="s">
        <v>143</v>
      </c>
      <c r="B80" t="s">
        <v>337</v>
      </c>
      <c r="C80" t="s">
        <v>195</v>
      </c>
      <c r="D80" s="4">
        <v>88612</v>
      </c>
      <c r="E80" t="str">
        <f t="shared" si="2"/>
        <v>Key</v>
      </c>
    </row>
    <row r="81" spans="1:5" x14ac:dyDescent="0.25">
      <c r="A81" t="s">
        <v>145</v>
      </c>
      <c r="B81" t="s">
        <v>338</v>
      </c>
      <c r="C81" t="s">
        <v>193</v>
      </c>
      <c r="D81" s="4">
        <v>88206</v>
      </c>
      <c r="E81" t="str">
        <f t="shared" si="2"/>
        <v>Key</v>
      </c>
    </row>
    <row r="82" spans="1:5" x14ac:dyDescent="0.25">
      <c r="A82" t="s">
        <v>147</v>
      </c>
      <c r="B82" t="s">
        <v>339</v>
      </c>
      <c r="C82" t="s">
        <v>194</v>
      </c>
      <c r="D82" s="4">
        <v>50671</v>
      </c>
      <c r="E82" t="str">
        <f t="shared" si="2"/>
        <v>Small</v>
      </c>
    </row>
    <row r="83" spans="1:5" x14ac:dyDescent="0.25">
      <c r="A83" t="s">
        <v>149</v>
      </c>
      <c r="B83" t="s">
        <v>340</v>
      </c>
      <c r="C83" t="s">
        <v>194</v>
      </c>
      <c r="D83" s="4">
        <v>38797</v>
      </c>
      <c r="E83" t="str">
        <f t="shared" si="2"/>
        <v>Small</v>
      </c>
    </row>
    <row r="84" spans="1:5" x14ac:dyDescent="0.25">
      <c r="A84" t="s">
        <v>151</v>
      </c>
      <c r="B84" t="s">
        <v>290</v>
      </c>
      <c r="C84" t="s">
        <v>195</v>
      </c>
      <c r="D84" s="4">
        <v>50990</v>
      </c>
      <c r="E84" t="str">
        <f t="shared" si="2"/>
        <v>Small</v>
      </c>
    </row>
    <row r="85" spans="1:5" x14ac:dyDescent="0.25">
      <c r="A85" t="s">
        <v>153</v>
      </c>
      <c r="B85" t="s">
        <v>341</v>
      </c>
      <c r="C85" t="s">
        <v>197</v>
      </c>
      <c r="D85" s="4">
        <v>66293</v>
      </c>
      <c r="E85" t="str">
        <f t="shared" si="2"/>
        <v>Key</v>
      </c>
    </row>
    <row r="86" spans="1:5" x14ac:dyDescent="0.25">
      <c r="A86" t="s">
        <v>137</v>
      </c>
      <c r="B86" t="s">
        <v>342</v>
      </c>
      <c r="C86" t="s">
        <v>195</v>
      </c>
      <c r="D86" s="4">
        <v>52515</v>
      </c>
      <c r="E86" t="str">
        <f t="shared" si="2"/>
        <v>Small</v>
      </c>
    </row>
    <row r="87" spans="1:5" x14ac:dyDescent="0.25">
      <c r="A87" t="s">
        <v>156</v>
      </c>
      <c r="B87" t="s">
        <v>300</v>
      </c>
      <c r="C87" t="s">
        <v>198</v>
      </c>
      <c r="D87" s="4">
        <v>97419</v>
      </c>
      <c r="E87" t="str">
        <f t="shared" si="2"/>
        <v>Key</v>
      </c>
    </row>
    <row r="88" spans="1:5" x14ac:dyDescent="0.25">
      <c r="A88" t="s">
        <v>158</v>
      </c>
      <c r="B88" t="s">
        <v>343</v>
      </c>
      <c r="C88" t="s">
        <v>195</v>
      </c>
      <c r="D88" s="4">
        <v>17301</v>
      </c>
      <c r="E88" t="str">
        <f t="shared" si="2"/>
        <v>Small</v>
      </c>
    </row>
    <row r="89" spans="1:5" x14ac:dyDescent="0.25">
      <c r="A89" t="s">
        <v>160</v>
      </c>
      <c r="B89" t="s">
        <v>344</v>
      </c>
      <c r="C89" t="s">
        <v>195</v>
      </c>
      <c r="D89" s="4">
        <v>72532</v>
      </c>
      <c r="E89" t="str">
        <f t="shared" si="2"/>
        <v>Key</v>
      </c>
    </row>
    <row r="90" spans="1:5" x14ac:dyDescent="0.25">
      <c r="A90" t="s">
        <v>162</v>
      </c>
      <c r="B90" t="s">
        <v>345</v>
      </c>
      <c r="C90" t="s">
        <v>198</v>
      </c>
      <c r="D90" s="4">
        <v>25073</v>
      </c>
      <c r="E90" t="str">
        <f t="shared" si="2"/>
        <v>Small</v>
      </c>
    </row>
    <row r="91" spans="1:5" x14ac:dyDescent="0.25">
      <c r="A91" t="s">
        <v>164</v>
      </c>
      <c r="B91" t="s">
        <v>275</v>
      </c>
      <c r="C91" t="s">
        <v>193</v>
      </c>
      <c r="D91" s="4">
        <v>95746</v>
      </c>
      <c r="E91" t="str">
        <f t="shared" si="2"/>
        <v>Key</v>
      </c>
    </row>
    <row r="92" spans="1:5" x14ac:dyDescent="0.25">
      <c r="A92" t="s">
        <v>166</v>
      </c>
      <c r="B92" t="s">
        <v>346</v>
      </c>
      <c r="C92" t="s">
        <v>195</v>
      </c>
      <c r="D92" s="4">
        <v>34358</v>
      </c>
      <c r="E92" t="str">
        <f t="shared" si="2"/>
        <v>Small</v>
      </c>
    </row>
    <row r="93" spans="1:5" x14ac:dyDescent="0.25">
      <c r="A93" t="s">
        <v>168</v>
      </c>
      <c r="B93" t="s">
        <v>318</v>
      </c>
      <c r="C93" t="s">
        <v>193</v>
      </c>
      <c r="D93" s="4">
        <v>8805</v>
      </c>
      <c r="E93" t="str">
        <f t="shared" si="2"/>
        <v>Small</v>
      </c>
    </row>
    <row r="94" spans="1:5" x14ac:dyDescent="0.25">
      <c r="A94" t="s">
        <v>170</v>
      </c>
      <c r="B94" t="s">
        <v>347</v>
      </c>
      <c r="C94" t="s">
        <v>193</v>
      </c>
      <c r="D94" s="4">
        <v>87062</v>
      </c>
      <c r="E94" t="str">
        <f t="shared" si="2"/>
        <v>Key</v>
      </c>
    </row>
    <row r="95" spans="1:5" x14ac:dyDescent="0.25">
      <c r="A95" t="s">
        <v>172</v>
      </c>
      <c r="B95" t="s">
        <v>348</v>
      </c>
      <c r="C95" t="s">
        <v>197</v>
      </c>
      <c r="D95" s="4">
        <v>47020</v>
      </c>
      <c r="E95" t="str">
        <f t="shared" si="2"/>
        <v>Small</v>
      </c>
    </row>
    <row r="96" spans="1:5" x14ac:dyDescent="0.25">
      <c r="A96" t="s">
        <v>158</v>
      </c>
      <c r="B96" t="s">
        <v>271</v>
      </c>
      <c r="C96" t="s">
        <v>193</v>
      </c>
      <c r="D96" s="4">
        <v>38703</v>
      </c>
      <c r="E96" t="str">
        <f t="shared" si="2"/>
        <v>Small</v>
      </c>
    </row>
    <row r="97" spans="1:5" x14ac:dyDescent="0.25">
      <c r="A97" t="s">
        <v>175</v>
      </c>
      <c r="B97" t="s">
        <v>349</v>
      </c>
      <c r="C97" t="s">
        <v>195</v>
      </c>
      <c r="D97" s="4">
        <v>93977</v>
      </c>
      <c r="E97" t="str">
        <f t="shared" si="2"/>
        <v>Key</v>
      </c>
    </row>
    <row r="98" spans="1:5" x14ac:dyDescent="0.25">
      <c r="A98" t="s">
        <v>177</v>
      </c>
      <c r="B98" t="s">
        <v>262</v>
      </c>
      <c r="C98" t="s">
        <v>198</v>
      </c>
      <c r="D98" s="4">
        <v>29812</v>
      </c>
      <c r="E98" t="str">
        <f t="shared" si="2"/>
        <v>Small</v>
      </c>
    </row>
    <row r="99" spans="1:5" x14ac:dyDescent="0.25">
      <c r="A99" t="s">
        <v>179</v>
      </c>
      <c r="B99" t="s">
        <v>350</v>
      </c>
      <c r="C99" t="s">
        <v>196</v>
      </c>
      <c r="D99" s="4">
        <v>12269</v>
      </c>
      <c r="E99" t="str">
        <f t="shared" si="2"/>
        <v>Small</v>
      </c>
    </row>
    <row r="100" spans="1:5" x14ac:dyDescent="0.25">
      <c r="A100" t="s">
        <v>181</v>
      </c>
      <c r="B100" t="s">
        <v>294</v>
      </c>
      <c r="C100" t="s">
        <v>195</v>
      </c>
      <c r="D100" s="4">
        <v>36575</v>
      </c>
      <c r="E100" t="str">
        <f t="shared" si="2"/>
        <v>Small</v>
      </c>
    </row>
    <row r="101" spans="1:5" x14ac:dyDescent="0.25">
      <c r="A101" t="s">
        <v>183</v>
      </c>
      <c r="B101" t="s">
        <v>297</v>
      </c>
      <c r="C101" t="s">
        <v>198</v>
      </c>
      <c r="D101" s="4">
        <v>36649</v>
      </c>
      <c r="E101" t="str">
        <f t="shared" si="2"/>
        <v>Small</v>
      </c>
    </row>
    <row r="102" spans="1:5" x14ac:dyDescent="0.25">
      <c r="A102" t="s">
        <v>42</v>
      </c>
      <c r="B102" t="s">
        <v>351</v>
      </c>
      <c r="C102" t="s">
        <v>196</v>
      </c>
      <c r="D102" s="4">
        <v>98152</v>
      </c>
      <c r="E102" t="str">
        <f t="shared" si="2"/>
        <v>Key</v>
      </c>
    </row>
    <row r="103" spans="1:5" x14ac:dyDescent="0.25">
      <c r="A103" t="s">
        <v>168</v>
      </c>
      <c r="B103" t="s">
        <v>352</v>
      </c>
      <c r="C103" t="s">
        <v>196</v>
      </c>
      <c r="D103" s="4">
        <v>74147</v>
      </c>
      <c r="E103" t="str">
        <f t="shared" ref="E103:E106" si="3">IF(D103&gt;=$D$4,$E$4,$E$3)</f>
        <v>Key</v>
      </c>
    </row>
    <row r="104" spans="1:5" x14ac:dyDescent="0.25">
      <c r="A104" t="s">
        <v>187</v>
      </c>
      <c r="B104" t="s">
        <v>353</v>
      </c>
      <c r="C104" t="s">
        <v>193</v>
      </c>
      <c r="D104" s="4">
        <v>71410</v>
      </c>
      <c r="E104" t="str">
        <f t="shared" si="3"/>
        <v>Key</v>
      </c>
    </row>
    <row r="105" spans="1:5" x14ac:dyDescent="0.25">
      <c r="A105" t="s">
        <v>189</v>
      </c>
      <c r="B105" t="s">
        <v>354</v>
      </c>
      <c r="C105" t="s">
        <v>196</v>
      </c>
      <c r="D105" s="4">
        <v>86898</v>
      </c>
      <c r="E105" t="str">
        <f t="shared" si="3"/>
        <v>Key</v>
      </c>
    </row>
    <row r="106" spans="1:5" x14ac:dyDescent="0.25">
      <c r="A106" t="s">
        <v>191</v>
      </c>
      <c r="B106" t="s">
        <v>285</v>
      </c>
      <c r="C106" t="s">
        <v>195</v>
      </c>
      <c r="D106" s="4">
        <v>82643</v>
      </c>
      <c r="E106" t="str">
        <f t="shared" si="3"/>
        <v>Key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B3BC-5C89-4F37-95FA-F54D602351BD}">
  <dimension ref="A3:H18"/>
  <sheetViews>
    <sheetView workbookViewId="0"/>
  </sheetViews>
  <sheetFormatPr defaultRowHeight="15" x14ac:dyDescent="0.25"/>
  <cols>
    <col min="1" max="1" width="11.28515625" bestFit="1" customWidth="1"/>
    <col min="2" max="2" width="14.85546875" bestFit="1" customWidth="1"/>
    <col min="3" max="3" width="15.140625" bestFit="1" customWidth="1"/>
    <col min="7" max="7" width="11.28515625" bestFit="1" customWidth="1"/>
    <col min="8" max="8" width="15.140625" bestFit="1" customWidth="1"/>
  </cols>
  <sheetData>
    <row r="3" spans="1:8" x14ac:dyDescent="0.25">
      <c r="A3" s="28" t="s">
        <v>199</v>
      </c>
      <c r="B3" t="s">
        <v>383</v>
      </c>
      <c r="C3" t="s">
        <v>384</v>
      </c>
      <c r="G3" s="28" t="s">
        <v>199</v>
      </c>
      <c r="H3" t="s">
        <v>384</v>
      </c>
    </row>
    <row r="4" spans="1:8" x14ac:dyDescent="0.25">
      <c r="A4" t="s">
        <v>219</v>
      </c>
      <c r="B4" s="29">
        <v>3726440</v>
      </c>
      <c r="C4" s="30">
        <v>0.7271958046966307</v>
      </c>
      <c r="G4" t="s">
        <v>219</v>
      </c>
      <c r="H4" s="30">
        <v>0.7271958046966307</v>
      </c>
    </row>
    <row r="5" spans="1:8" x14ac:dyDescent="0.25">
      <c r="A5" t="s">
        <v>221</v>
      </c>
      <c r="B5" s="29">
        <v>1397957</v>
      </c>
      <c r="C5" s="30">
        <v>0.27280419530336936</v>
      </c>
      <c r="G5" t="s">
        <v>221</v>
      </c>
      <c r="H5" s="30">
        <v>0.27280419530336936</v>
      </c>
    </row>
    <row r="6" spans="1:8" x14ac:dyDescent="0.25">
      <c r="A6" t="s">
        <v>382</v>
      </c>
      <c r="B6" s="29">
        <v>5124397</v>
      </c>
      <c r="C6" s="30">
        <v>1</v>
      </c>
      <c r="G6" t="s">
        <v>382</v>
      </c>
      <c r="H6" s="30">
        <v>1</v>
      </c>
    </row>
    <row r="18" spans="1:5" x14ac:dyDescent="0.25">
      <c r="A18" s="31" t="s">
        <v>389</v>
      </c>
      <c r="B18" s="31"/>
      <c r="C18" s="31"/>
      <c r="D18" s="31"/>
      <c r="E18" s="31"/>
    </row>
  </sheetData>
  <hyperlinks>
    <hyperlink ref="A18:E18" r:id="rId3" display="Check out our Free Video Series on Pivot Tables &amp; Dashboards" xr:uid="{23F15D8E-1734-4961-A445-83033DDD9DB5}"/>
  </hyperlinks>
  <pageMargins left="0.7" right="0.7" top="0.75" bottom="0.75" header="0.3" footer="0.3"/>
  <pageSetup orientation="portrait" r:id="rId4"/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6DC7-3DCA-4CEB-B07A-928C75F5F3E0}">
  <sheetPr codeName="Sheet6"/>
  <dimension ref="A1:G106"/>
  <sheetViews>
    <sheetView workbookViewId="0">
      <selection activeCell="F4" sqref="F4"/>
    </sheetView>
  </sheetViews>
  <sheetFormatPr defaultRowHeight="15" x14ac:dyDescent="0.25"/>
  <cols>
    <col min="1" max="1" width="10.7109375" bestFit="1" customWidth="1"/>
    <col min="2" max="2" width="22.42578125" customWidth="1"/>
    <col min="3" max="4" width="13.42578125" bestFit="1" customWidth="1"/>
    <col min="5" max="5" width="11.140625" bestFit="1" customWidth="1"/>
    <col min="6" max="6" width="17.85546875" bestFit="1" customWidth="1"/>
    <col min="7" max="7" width="16.42578125" bestFit="1" customWidth="1"/>
  </cols>
  <sheetData>
    <row r="1" spans="1:7" s="21" customFormat="1" ht="22.5" customHeight="1" x14ac:dyDescent="0.3">
      <c r="A1" s="20" t="s">
        <v>217</v>
      </c>
    </row>
    <row r="3" spans="1:7" x14ac:dyDescent="0.25">
      <c r="C3" s="2" t="s">
        <v>220</v>
      </c>
      <c r="D3" s="6">
        <f>D4</f>
        <v>50000</v>
      </c>
      <c r="E3" t="s">
        <v>221</v>
      </c>
    </row>
    <row r="4" spans="1:7" x14ac:dyDescent="0.25">
      <c r="C4" s="2" t="s">
        <v>218</v>
      </c>
      <c r="D4" s="6">
        <v>50000</v>
      </c>
      <c r="E4" t="s">
        <v>219</v>
      </c>
      <c r="F4" t="s">
        <v>194</v>
      </c>
      <c r="G4" t="s">
        <v>197</v>
      </c>
    </row>
    <row r="5" spans="1:7" x14ac:dyDescent="0.25">
      <c r="D5" s="2"/>
      <c r="E5" s="6"/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199</v>
      </c>
      <c r="F6" t="s">
        <v>222</v>
      </c>
      <c r="G6" t="s">
        <v>223</v>
      </c>
    </row>
    <row r="7" spans="1:7" x14ac:dyDescent="0.25">
      <c r="A7" t="s">
        <v>4</v>
      </c>
      <c r="B7" t="s">
        <v>281</v>
      </c>
      <c r="C7" t="s">
        <v>193</v>
      </c>
      <c r="D7" s="4">
        <v>41634</v>
      </c>
      <c r="E7" t="str">
        <f>IF(tblANDOR[[#This Row],[Amount]]&gt;=$D$4,$E$4,$E$3)</f>
        <v>Small</v>
      </c>
      <c r="F7" t="b">
        <f t="shared" ref="F7:F38" si="0">AND(E7=$E$4,C7=$F$4)</f>
        <v>0</v>
      </c>
      <c r="G7" t="str">
        <f t="shared" ref="G7:G38" si="1">IF(OR(E7=$E$4,C7=$G$4),"Upgrade","")</f>
        <v/>
      </c>
    </row>
    <row r="8" spans="1:7" x14ac:dyDescent="0.25">
      <c r="A8" t="s">
        <v>6</v>
      </c>
      <c r="B8" t="s">
        <v>282</v>
      </c>
      <c r="C8" t="s">
        <v>194</v>
      </c>
      <c r="D8" s="4">
        <v>92990</v>
      </c>
      <c r="E8" t="str">
        <f>IF(tblANDOR[[#This Row],[Amount]]&gt;=$D$4,$E$4,$E$3)</f>
        <v>Large</v>
      </c>
      <c r="F8" t="b">
        <f t="shared" si="0"/>
        <v>1</v>
      </c>
      <c r="G8" t="str">
        <f t="shared" si="1"/>
        <v>Upgrade</v>
      </c>
    </row>
    <row r="9" spans="1:7" x14ac:dyDescent="0.25">
      <c r="A9" t="s">
        <v>8</v>
      </c>
      <c r="B9" t="s">
        <v>283</v>
      </c>
      <c r="C9" t="s">
        <v>195</v>
      </c>
      <c r="D9" s="4">
        <v>38516</v>
      </c>
      <c r="E9" t="str">
        <f>IF(tblANDOR[[#This Row],[Amount]]&gt;=$D$4,$E$4,$E$3)</f>
        <v>Small</v>
      </c>
      <c r="F9" t="b">
        <f t="shared" si="0"/>
        <v>0</v>
      </c>
      <c r="G9" t="str">
        <f t="shared" si="1"/>
        <v/>
      </c>
    </row>
    <row r="10" spans="1:7" x14ac:dyDescent="0.25">
      <c r="A10" t="s">
        <v>10</v>
      </c>
      <c r="B10" t="s">
        <v>284</v>
      </c>
      <c r="C10" t="s">
        <v>196</v>
      </c>
      <c r="D10" s="4">
        <v>98805</v>
      </c>
      <c r="E10" t="str">
        <f>IF(tblANDOR[[#This Row],[Amount]]&gt;=$D$4,$E$4,$E$3)</f>
        <v>Large</v>
      </c>
      <c r="F10" t="b">
        <f t="shared" si="0"/>
        <v>0</v>
      </c>
      <c r="G10" t="str">
        <f t="shared" si="1"/>
        <v>Upgrade</v>
      </c>
    </row>
    <row r="11" spans="1:7" x14ac:dyDescent="0.25">
      <c r="A11" t="s">
        <v>12</v>
      </c>
      <c r="B11" t="s">
        <v>285</v>
      </c>
      <c r="C11" t="s">
        <v>193</v>
      </c>
      <c r="D11" s="4">
        <v>30739</v>
      </c>
      <c r="E11" t="str">
        <f>IF(tblANDOR[[#This Row],[Amount]]&gt;=$D$4,$E$4,$E$3)</f>
        <v>Small</v>
      </c>
      <c r="F11" t="b">
        <f t="shared" si="0"/>
        <v>0</v>
      </c>
      <c r="G11" t="str">
        <f t="shared" si="1"/>
        <v/>
      </c>
    </row>
    <row r="12" spans="1:7" x14ac:dyDescent="0.25">
      <c r="A12" t="s">
        <v>14</v>
      </c>
      <c r="B12" t="s">
        <v>286</v>
      </c>
      <c r="C12" t="s">
        <v>194</v>
      </c>
      <c r="D12" s="4">
        <v>70825</v>
      </c>
      <c r="E12" t="str">
        <f>IF(tblANDOR[[#This Row],[Amount]]&gt;=$D$4,$E$4,$E$3)</f>
        <v>Large</v>
      </c>
      <c r="F12" t="b">
        <f t="shared" si="0"/>
        <v>1</v>
      </c>
      <c r="G12" t="str">
        <f t="shared" si="1"/>
        <v>Upgrade</v>
      </c>
    </row>
    <row r="13" spans="1:7" x14ac:dyDescent="0.25">
      <c r="A13" t="s">
        <v>16</v>
      </c>
      <c r="B13" t="s">
        <v>287</v>
      </c>
      <c r="C13" t="s">
        <v>193</v>
      </c>
      <c r="D13" s="4">
        <v>93110</v>
      </c>
      <c r="E13" t="str">
        <f>IF(tblANDOR[[#This Row],[Amount]]&gt;=$D$4,$E$4,$E$3)</f>
        <v>Large</v>
      </c>
      <c r="F13" t="b">
        <f t="shared" si="0"/>
        <v>0</v>
      </c>
      <c r="G13" t="str">
        <f t="shared" si="1"/>
        <v>Upgrade</v>
      </c>
    </row>
    <row r="14" spans="1:7" x14ac:dyDescent="0.25">
      <c r="A14" t="s">
        <v>18</v>
      </c>
      <c r="B14" t="s">
        <v>276</v>
      </c>
      <c r="C14" t="s">
        <v>194</v>
      </c>
      <c r="D14" s="4">
        <v>75546</v>
      </c>
      <c r="E14" t="str">
        <f>IF(tblANDOR[[#This Row],[Amount]]&gt;=$D$4,$E$4,$E$3)</f>
        <v>Large</v>
      </c>
      <c r="F14" t="b">
        <f t="shared" si="0"/>
        <v>1</v>
      </c>
      <c r="G14" t="str">
        <f t="shared" si="1"/>
        <v>Upgrade</v>
      </c>
    </row>
    <row r="15" spans="1:7" x14ac:dyDescent="0.25">
      <c r="A15" t="s">
        <v>20</v>
      </c>
      <c r="B15" t="s">
        <v>288</v>
      </c>
      <c r="C15" t="s">
        <v>193</v>
      </c>
      <c r="D15" s="4">
        <v>47120</v>
      </c>
      <c r="E15" t="str">
        <f>IF(tblANDOR[[#This Row],[Amount]]&gt;=$D$4,$E$4,$E$3)</f>
        <v>Small</v>
      </c>
      <c r="F15" t="b">
        <f t="shared" si="0"/>
        <v>0</v>
      </c>
      <c r="G15" t="str">
        <f t="shared" si="1"/>
        <v/>
      </c>
    </row>
    <row r="16" spans="1:7" x14ac:dyDescent="0.25">
      <c r="A16" t="s">
        <v>22</v>
      </c>
      <c r="B16" t="s">
        <v>289</v>
      </c>
      <c r="C16" t="s">
        <v>195</v>
      </c>
      <c r="D16" s="4">
        <v>91739</v>
      </c>
      <c r="E16" t="str">
        <f>IF(tblANDOR[[#This Row],[Amount]]&gt;=$D$4,$E$4,$E$3)</f>
        <v>Large</v>
      </c>
      <c r="F16" t="b">
        <f t="shared" si="0"/>
        <v>0</v>
      </c>
      <c r="G16" t="str">
        <f t="shared" si="1"/>
        <v>Upgrade</v>
      </c>
    </row>
    <row r="17" spans="1:7" x14ac:dyDescent="0.25">
      <c r="A17" t="s">
        <v>24</v>
      </c>
      <c r="B17" t="s">
        <v>290</v>
      </c>
      <c r="C17" t="s">
        <v>197</v>
      </c>
      <c r="D17" s="4">
        <v>90832</v>
      </c>
      <c r="E17" t="str">
        <f>IF(tblANDOR[[#This Row],[Amount]]&gt;=$D$4,$E$4,$E$3)</f>
        <v>Large</v>
      </c>
      <c r="F17" t="b">
        <f t="shared" si="0"/>
        <v>0</v>
      </c>
      <c r="G17" t="str">
        <f t="shared" si="1"/>
        <v>Upgrade</v>
      </c>
    </row>
    <row r="18" spans="1:7" x14ac:dyDescent="0.25">
      <c r="A18" t="s">
        <v>26</v>
      </c>
      <c r="B18" t="s">
        <v>268</v>
      </c>
      <c r="C18" t="s">
        <v>196</v>
      </c>
      <c r="D18" s="4">
        <v>27364</v>
      </c>
      <c r="E18" t="str">
        <f>IF(tblANDOR[[#This Row],[Amount]]&gt;=$D$4,$E$4,$E$3)</f>
        <v>Small</v>
      </c>
      <c r="F18" t="b">
        <f t="shared" si="0"/>
        <v>0</v>
      </c>
      <c r="G18" t="str">
        <f t="shared" si="1"/>
        <v/>
      </c>
    </row>
    <row r="19" spans="1:7" x14ac:dyDescent="0.25">
      <c r="A19" t="s">
        <v>28</v>
      </c>
      <c r="B19" t="s">
        <v>291</v>
      </c>
      <c r="C19" t="s">
        <v>193</v>
      </c>
      <c r="D19" s="4">
        <v>90309</v>
      </c>
      <c r="E19" t="str">
        <f>IF(tblANDOR[[#This Row],[Amount]]&gt;=$D$4,$E$4,$E$3)</f>
        <v>Large</v>
      </c>
      <c r="F19" t="b">
        <f t="shared" si="0"/>
        <v>0</v>
      </c>
      <c r="G19" t="str">
        <f t="shared" si="1"/>
        <v>Upgrade</v>
      </c>
    </row>
    <row r="20" spans="1:7" x14ac:dyDescent="0.25">
      <c r="A20" t="s">
        <v>30</v>
      </c>
      <c r="B20" t="s">
        <v>292</v>
      </c>
      <c r="C20" t="s">
        <v>194</v>
      </c>
      <c r="D20" s="4">
        <v>59638</v>
      </c>
      <c r="E20" t="str">
        <f>IF(tblANDOR[[#This Row],[Amount]]&gt;=$D$4,$E$4,$E$3)</f>
        <v>Large</v>
      </c>
      <c r="F20" t="b">
        <f t="shared" si="0"/>
        <v>1</v>
      </c>
      <c r="G20" t="str">
        <f t="shared" si="1"/>
        <v>Upgrade</v>
      </c>
    </row>
    <row r="21" spans="1:7" x14ac:dyDescent="0.25">
      <c r="A21" t="s">
        <v>32</v>
      </c>
      <c r="B21" t="s">
        <v>293</v>
      </c>
      <c r="C21" t="s">
        <v>195</v>
      </c>
      <c r="D21" s="4">
        <v>67320</v>
      </c>
      <c r="E21" t="str">
        <f>IF(tblANDOR[[#This Row],[Amount]]&gt;=$D$4,$E$4,$E$3)</f>
        <v>Large</v>
      </c>
      <c r="F21" t="b">
        <f t="shared" si="0"/>
        <v>0</v>
      </c>
      <c r="G21" t="str">
        <f t="shared" si="1"/>
        <v>Upgrade</v>
      </c>
    </row>
    <row r="22" spans="1:7" x14ac:dyDescent="0.25">
      <c r="A22" t="s">
        <v>34</v>
      </c>
      <c r="B22" t="s">
        <v>294</v>
      </c>
      <c r="C22" t="s">
        <v>193</v>
      </c>
      <c r="D22" s="4">
        <v>7640</v>
      </c>
      <c r="E22" t="str">
        <f>IF(tblANDOR[[#This Row],[Amount]]&gt;=$D$4,$E$4,$E$3)</f>
        <v>Small</v>
      </c>
      <c r="F22" t="b">
        <f t="shared" si="0"/>
        <v>0</v>
      </c>
      <c r="G22" t="str">
        <f t="shared" si="1"/>
        <v/>
      </c>
    </row>
    <row r="23" spans="1:7" x14ac:dyDescent="0.25">
      <c r="A23" t="s">
        <v>36</v>
      </c>
      <c r="B23" t="s">
        <v>295</v>
      </c>
      <c r="C23" t="s">
        <v>196</v>
      </c>
      <c r="D23" s="4">
        <v>27258</v>
      </c>
      <c r="E23" t="str">
        <f>IF(tblANDOR[[#This Row],[Amount]]&gt;=$D$4,$E$4,$E$3)</f>
        <v>Small</v>
      </c>
      <c r="F23" t="b">
        <f t="shared" si="0"/>
        <v>0</v>
      </c>
      <c r="G23" t="str">
        <f t="shared" si="1"/>
        <v/>
      </c>
    </row>
    <row r="24" spans="1:7" x14ac:dyDescent="0.25">
      <c r="A24" t="s">
        <v>38</v>
      </c>
      <c r="B24" t="s">
        <v>296</v>
      </c>
      <c r="C24" t="s">
        <v>198</v>
      </c>
      <c r="D24" s="4">
        <v>32223</v>
      </c>
      <c r="E24" t="str">
        <f>IF(tblANDOR[[#This Row],[Amount]]&gt;=$D$4,$E$4,$E$3)</f>
        <v>Small</v>
      </c>
      <c r="F24" t="b">
        <f t="shared" si="0"/>
        <v>0</v>
      </c>
      <c r="G24" t="str">
        <f t="shared" si="1"/>
        <v/>
      </c>
    </row>
    <row r="25" spans="1:7" x14ac:dyDescent="0.25">
      <c r="A25" t="s">
        <v>40</v>
      </c>
      <c r="B25" t="s">
        <v>297</v>
      </c>
      <c r="C25" t="s">
        <v>194</v>
      </c>
      <c r="D25" s="4">
        <v>21329</v>
      </c>
      <c r="E25" t="str">
        <f>IF(tblANDOR[[#This Row],[Amount]]&gt;=$D$4,$E$4,$E$3)</f>
        <v>Small</v>
      </c>
      <c r="F25" t="b">
        <f t="shared" si="0"/>
        <v>0</v>
      </c>
      <c r="G25" t="str">
        <f t="shared" si="1"/>
        <v/>
      </c>
    </row>
    <row r="26" spans="1:7" x14ac:dyDescent="0.25">
      <c r="A26" t="s">
        <v>42</v>
      </c>
      <c r="B26" t="s">
        <v>298</v>
      </c>
      <c r="C26" t="s">
        <v>197</v>
      </c>
      <c r="D26" s="4">
        <v>22332</v>
      </c>
      <c r="E26" t="str">
        <f>IF(tblANDOR[[#This Row],[Amount]]&gt;=$D$4,$E$4,$E$3)</f>
        <v>Small</v>
      </c>
      <c r="F26" t="b">
        <f t="shared" si="0"/>
        <v>0</v>
      </c>
      <c r="G26" t="str">
        <f t="shared" si="1"/>
        <v>Upgrade</v>
      </c>
    </row>
    <row r="27" spans="1:7" x14ac:dyDescent="0.25">
      <c r="A27" t="s">
        <v>44</v>
      </c>
      <c r="B27" t="s">
        <v>277</v>
      </c>
      <c r="C27" t="s">
        <v>198</v>
      </c>
      <c r="D27" s="4">
        <v>79891</v>
      </c>
      <c r="E27" t="str">
        <f>IF(tblANDOR[[#This Row],[Amount]]&gt;=$D$4,$E$4,$E$3)</f>
        <v>Large</v>
      </c>
      <c r="F27" t="b">
        <f t="shared" si="0"/>
        <v>0</v>
      </c>
      <c r="G27" t="str">
        <f t="shared" si="1"/>
        <v>Upgrade</v>
      </c>
    </row>
    <row r="28" spans="1:7" x14ac:dyDescent="0.25">
      <c r="A28" t="s">
        <v>46</v>
      </c>
      <c r="B28" t="s">
        <v>299</v>
      </c>
      <c r="C28" t="s">
        <v>193</v>
      </c>
      <c r="D28" s="4">
        <v>42239</v>
      </c>
      <c r="E28" t="str">
        <f>IF(tblANDOR[[#This Row],[Amount]]&gt;=$D$4,$E$4,$E$3)</f>
        <v>Small</v>
      </c>
      <c r="F28" t="b">
        <f t="shared" si="0"/>
        <v>0</v>
      </c>
      <c r="G28" t="str">
        <f t="shared" si="1"/>
        <v/>
      </c>
    </row>
    <row r="29" spans="1:7" x14ac:dyDescent="0.25">
      <c r="A29" t="s">
        <v>48</v>
      </c>
      <c r="B29" t="s">
        <v>261</v>
      </c>
      <c r="C29" t="s">
        <v>193</v>
      </c>
      <c r="D29" s="4">
        <v>61352</v>
      </c>
      <c r="E29" t="str">
        <f>IF(tblANDOR[[#This Row],[Amount]]&gt;=$D$4,$E$4,$E$3)</f>
        <v>Large</v>
      </c>
      <c r="F29" t="b">
        <f t="shared" si="0"/>
        <v>0</v>
      </c>
      <c r="G29" t="str">
        <f t="shared" si="1"/>
        <v>Upgrade</v>
      </c>
    </row>
    <row r="30" spans="1:7" x14ac:dyDescent="0.25">
      <c r="A30" t="s">
        <v>50</v>
      </c>
      <c r="B30" t="s">
        <v>300</v>
      </c>
      <c r="C30" t="s">
        <v>197</v>
      </c>
      <c r="D30" s="4">
        <v>53531</v>
      </c>
      <c r="E30" t="str">
        <f>IF(tblANDOR[[#This Row],[Amount]]&gt;=$D$4,$E$4,$E$3)</f>
        <v>Large</v>
      </c>
      <c r="F30" t="b">
        <f t="shared" si="0"/>
        <v>0</v>
      </c>
      <c r="G30" t="str">
        <f t="shared" si="1"/>
        <v>Upgrade</v>
      </c>
    </row>
    <row r="31" spans="1:7" x14ac:dyDescent="0.25">
      <c r="A31" t="s">
        <v>52</v>
      </c>
      <c r="B31" t="s">
        <v>301</v>
      </c>
      <c r="C31" t="s">
        <v>194</v>
      </c>
      <c r="D31" s="4">
        <v>33291</v>
      </c>
      <c r="E31" t="str">
        <f>IF(tblANDOR[[#This Row],[Amount]]&gt;=$D$4,$E$4,$E$3)</f>
        <v>Small</v>
      </c>
      <c r="F31" t="b">
        <f t="shared" si="0"/>
        <v>0</v>
      </c>
      <c r="G31" t="str">
        <f t="shared" si="1"/>
        <v/>
      </c>
    </row>
    <row r="32" spans="1:7" x14ac:dyDescent="0.25">
      <c r="A32" t="s">
        <v>54</v>
      </c>
      <c r="B32" t="s">
        <v>302</v>
      </c>
      <c r="C32" t="s">
        <v>197</v>
      </c>
      <c r="D32" s="4">
        <v>37840</v>
      </c>
      <c r="E32" t="str">
        <f>IF(tblANDOR[[#This Row],[Amount]]&gt;=$D$4,$E$4,$E$3)</f>
        <v>Small</v>
      </c>
      <c r="F32" t="b">
        <f t="shared" si="0"/>
        <v>0</v>
      </c>
      <c r="G32" t="str">
        <f t="shared" si="1"/>
        <v>Upgrade</v>
      </c>
    </row>
    <row r="33" spans="1:7" x14ac:dyDescent="0.25">
      <c r="A33" t="s">
        <v>56</v>
      </c>
      <c r="B33" t="s">
        <v>303</v>
      </c>
      <c r="C33" t="s">
        <v>193</v>
      </c>
      <c r="D33" s="4">
        <v>44303</v>
      </c>
      <c r="E33" t="str">
        <f>IF(tblANDOR[[#This Row],[Amount]]&gt;=$D$4,$E$4,$E$3)</f>
        <v>Small</v>
      </c>
      <c r="F33" t="b">
        <f t="shared" si="0"/>
        <v>0</v>
      </c>
      <c r="G33" t="str">
        <f t="shared" si="1"/>
        <v/>
      </c>
    </row>
    <row r="34" spans="1:7" x14ac:dyDescent="0.25">
      <c r="A34" t="s">
        <v>58</v>
      </c>
      <c r="B34" t="s">
        <v>304</v>
      </c>
      <c r="C34" t="s">
        <v>195</v>
      </c>
      <c r="D34" s="4">
        <v>81989</v>
      </c>
      <c r="E34" t="str">
        <f>IF(tblANDOR[[#This Row],[Amount]]&gt;=$D$4,$E$4,$E$3)</f>
        <v>Large</v>
      </c>
      <c r="F34" t="b">
        <f t="shared" si="0"/>
        <v>0</v>
      </c>
      <c r="G34" t="str">
        <f t="shared" si="1"/>
        <v>Upgrade</v>
      </c>
    </row>
    <row r="35" spans="1:7" x14ac:dyDescent="0.25">
      <c r="A35" t="s">
        <v>60</v>
      </c>
      <c r="B35" t="s">
        <v>305</v>
      </c>
      <c r="C35" t="s">
        <v>198</v>
      </c>
      <c r="D35" s="4">
        <v>59466</v>
      </c>
      <c r="E35" t="str">
        <f>IF(tblANDOR[[#This Row],[Amount]]&gt;=$D$4,$E$4,$E$3)</f>
        <v>Large</v>
      </c>
      <c r="F35" t="b">
        <f t="shared" si="0"/>
        <v>0</v>
      </c>
      <c r="G35" t="str">
        <f t="shared" si="1"/>
        <v>Upgrade</v>
      </c>
    </row>
    <row r="36" spans="1:7" x14ac:dyDescent="0.25">
      <c r="A36" t="s">
        <v>62</v>
      </c>
      <c r="B36" t="s">
        <v>306</v>
      </c>
      <c r="C36" t="s">
        <v>193</v>
      </c>
      <c r="D36" s="4">
        <v>65075</v>
      </c>
      <c r="E36" t="str">
        <f>IF(tblANDOR[[#This Row],[Amount]]&gt;=$D$4,$E$4,$E$3)</f>
        <v>Large</v>
      </c>
      <c r="F36" t="b">
        <f t="shared" si="0"/>
        <v>0</v>
      </c>
      <c r="G36" t="str">
        <f t="shared" si="1"/>
        <v>Upgrade</v>
      </c>
    </row>
    <row r="37" spans="1:7" x14ac:dyDescent="0.25">
      <c r="A37" t="s">
        <v>64</v>
      </c>
      <c r="B37" t="s">
        <v>307</v>
      </c>
      <c r="C37" t="s">
        <v>198</v>
      </c>
      <c r="D37" s="4">
        <v>61532</v>
      </c>
      <c r="E37" t="str">
        <f>IF(tblANDOR[[#This Row],[Amount]]&gt;=$D$4,$E$4,$E$3)</f>
        <v>Large</v>
      </c>
      <c r="F37" t="b">
        <f t="shared" si="0"/>
        <v>0</v>
      </c>
      <c r="G37" t="str">
        <f t="shared" si="1"/>
        <v>Upgrade</v>
      </c>
    </row>
    <row r="38" spans="1:7" x14ac:dyDescent="0.25">
      <c r="A38" t="s">
        <v>66</v>
      </c>
      <c r="B38" t="s">
        <v>308</v>
      </c>
      <c r="C38" t="s">
        <v>193</v>
      </c>
      <c r="D38" s="4">
        <v>85140</v>
      </c>
      <c r="E38" t="str">
        <f>IF(tblANDOR[[#This Row],[Amount]]&gt;=$D$4,$E$4,$E$3)</f>
        <v>Large</v>
      </c>
      <c r="F38" t="b">
        <f t="shared" si="0"/>
        <v>0</v>
      </c>
      <c r="G38" t="str">
        <f t="shared" si="1"/>
        <v>Upgrade</v>
      </c>
    </row>
    <row r="39" spans="1:7" x14ac:dyDescent="0.25">
      <c r="A39" t="s">
        <v>68</v>
      </c>
      <c r="B39" t="s">
        <v>309</v>
      </c>
      <c r="C39" t="s">
        <v>198</v>
      </c>
      <c r="D39" s="4">
        <v>13953</v>
      </c>
      <c r="E39" t="str">
        <f>IF(tblANDOR[[#This Row],[Amount]]&gt;=$D$4,$E$4,$E$3)</f>
        <v>Small</v>
      </c>
      <c r="F39" t="b">
        <f t="shared" ref="F39:F70" si="2">AND(E39=$E$4,C39=$F$4)</f>
        <v>0</v>
      </c>
      <c r="G39" t="str">
        <f t="shared" ref="G39:G70" si="3">IF(OR(E39=$E$4,C39=$G$4),"Upgrade","")</f>
        <v/>
      </c>
    </row>
    <row r="40" spans="1:7" x14ac:dyDescent="0.25">
      <c r="A40" t="s">
        <v>70</v>
      </c>
      <c r="B40" t="s">
        <v>310</v>
      </c>
      <c r="C40" t="s">
        <v>198</v>
      </c>
      <c r="D40" s="4">
        <v>2778</v>
      </c>
      <c r="E40" t="str">
        <f>IF(tblANDOR[[#This Row],[Amount]]&gt;=$D$4,$E$4,$E$3)</f>
        <v>Small</v>
      </c>
      <c r="F40" t="b">
        <f t="shared" si="2"/>
        <v>0</v>
      </c>
      <c r="G40" t="str">
        <f t="shared" si="3"/>
        <v/>
      </c>
    </row>
    <row r="41" spans="1:7" x14ac:dyDescent="0.25">
      <c r="A41" t="s">
        <v>72</v>
      </c>
      <c r="B41" t="s">
        <v>311</v>
      </c>
      <c r="C41" t="s">
        <v>196</v>
      </c>
      <c r="D41" s="4">
        <v>60532</v>
      </c>
      <c r="E41" t="str">
        <f>IF(tblANDOR[[#This Row],[Amount]]&gt;=$D$4,$E$4,$E$3)</f>
        <v>Large</v>
      </c>
      <c r="F41" t="b">
        <f t="shared" si="2"/>
        <v>0</v>
      </c>
      <c r="G41" t="str">
        <f t="shared" si="3"/>
        <v>Upgrade</v>
      </c>
    </row>
    <row r="42" spans="1:7" x14ac:dyDescent="0.25">
      <c r="A42" t="s">
        <v>74</v>
      </c>
      <c r="B42" t="s">
        <v>312</v>
      </c>
      <c r="C42" t="s">
        <v>195</v>
      </c>
      <c r="D42" s="4">
        <v>45550</v>
      </c>
      <c r="E42" t="str">
        <f>IF(tblANDOR[[#This Row],[Amount]]&gt;=$D$4,$E$4,$E$3)</f>
        <v>Small</v>
      </c>
      <c r="F42" t="b">
        <f t="shared" si="2"/>
        <v>0</v>
      </c>
      <c r="G42" t="str">
        <f t="shared" si="3"/>
        <v/>
      </c>
    </row>
    <row r="43" spans="1:7" x14ac:dyDescent="0.25">
      <c r="A43" t="s">
        <v>76</v>
      </c>
      <c r="B43" t="s">
        <v>313</v>
      </c>
      <c r="C43" t="s">
        <v>194</v>
      </c>
      <c r="D43" s="4">
        <v>71620</v>
      </c>
      <c r="E43" t="str">
        <f>IF(tblANDOR[[#This Row],[Amount]]&gt;=$D$4,$E$4,$E$3)</f>
        <v>Large</v>
      </c>
      <c r="F43" t="b">
        <f t="shared" si="2"/>
        <v>1</v>
      </c>
      <c r="G43" t="str">
        <f t="shared" si="3"/>
        <v>Upgrade</v>
      </c>
    </row>
    <row r="44" spans="1:7" x14ac:dyDescent="0.25">
      <c r="A44" t="s">
        <v>36</v>
      </c>
      <c r="B44" t="s">
        <v>264</v>
      </c>
      <c r="C44" t="s">
        <v>193</v>
      </c>
      <c r="D44" s="4">
        <v>1439</v>
      </c>
      <c r="E44" t="str">
        <f>IF(tblANDOR[[#This Row],[Amount]]&gt;=$D$4,$E$4,$E$3)</f>
        <v>Small</v>
      </c>
      <c r="F44" t="b">
        <f t="shared" si="2"/>
        <v>0</v>
      </c>
      <c r="G44" t="str">
        <f t="shared" si="3"/>
        <v/>
      </c>
    </row>
    <row r="45" spans="1:7" x14ac:dyDescent="0.25">
      <c r="A45" t="s">
        <v>79</v>
      </c>
      <c r="B45" t="s">
        <v>264</v>
      </c>
      <c r="C45" t="s">
        <v>198</v>
      </c>
      <c r="D45" s="4">
        <v>32431</v>
      </c>
      <c r="E45" t="str">
        <f>IF(tblANDOR[[#This Row],[Amount]]&gt;=$D$4,$E$4,$E$3)</f>
        <v>Small</v>
      </c>
      <c r="F45" t="b">
        <f t="shared" si="2"/>
        <v>0</v>
      </c>
      <c r="G45" t="str">
        <f t="shared" si="3"/>
        <v/>
      </c>
    </row>
    <row r="46" spans="1:7" x14ac:dyDescent="0.25">
      <c r="A46" t="s">
        <v>81</v>
      </c>
      <c r="B46" t="s">
        <v>314</v>
      </c>
      <c r="C46" t="s">
        <v>196</v>
      </c>
      <c r="D46" s="4">
        <v>42994</v>
      </c>
      <c r="E46" t="str">
        <f>IF(tblANDOR[[#This Row],[Amount]]&gt;=$D$4,$E$4,$E$3)</f>
        <v>Small</v>
      </c>
      <c r="F46" t="b">
        <f t="shared" si="2"/>
        <v>0</v>
      </c>
      <c r="G46" t="str">
        <f t="shared" si="3"/>
        <v/>
      </c>
    </row>
    <row r="47" spans="1:7" x14ac:dyDescent="0.25">
      <c r="A47" t="s">
        <v>83</v>
      </c>
      <c r="B47" t="s">
        <v>315</v>
      </c>
      <c r="C47" t="s">
        <v>197</v>
      </c>
      <c r="D47" s="4">
        <v>93443</v>
      </c>
      <c r="E47" t="str">
        <f>IF(tblANDOR[[#This Row],[Amount]]&gt;=$D$4,$E$4,$E$3)</f>
        <v>Large</v>
      </c>
      <c r="F47" t="b">
        <f t="shared" si="2"/>
        <v>0</v>
      </c>
      <c r="G47" t="str">
        <f t="shared" si="3"/>
        <v>Upgrade</v>
      </c>
    </row>
    <row r="48" spans="1:7" x14ac:dyDescent="0.25">
      <c r="A48" t="s">
        <v>56</v>
      </c>
      <c r="B48" t="s">
        <v>316</v>
      </c>
      <c r="C48" t="s">
        <v>197</v>
      </c>
      <c r="D48" s="4">
        <v>34791</v>
      </c>
      <c r="E48" t="str">
        <f>IF(tblANDOR[[#This Row],[Amount]]&gt;=$D$4,$E$4,$E$3)</f>
        <v>Small</v>
      </c>
      <c r="F48" t="b">
        <f t="shared" si="2"/>
        <v>0</v>
      </c>
      <c r="G48" t="str">
        <f t="shared" si="3"/>
        <v>Upgrade</v>
      </c>
    </row>
    <row r="49" spans="1:7" x14ac:dyDescent="0.25">
      <c r="A49" t="s">
        <v>86</v>
      </c>
      <c r="B49" t="s">
        <v>300</v>
      </c>
      <c r="C49" t="s">
        <v>195</v>
      </c>
      <c r="D49" s="4">
        <v>14724</v>
      </c>
      <c r="E49" t="str">
        <f>IF(tblANDOR[[#This Row],[Amount]]&gt;=$D$4,$E$4,$E$3)</f>
        <v>Small</v>
      </c>
      <c r="F49" t="b">
        <f t="shared" si="2"/>
        <v>0</v>
      </c>
      <c r="G49" t="str">
        <f t="shared" si="3"/>
        <v/>
      </c>
    </row>
    <row r="50" spans="1:7" x14ac:dyDescent="0.25">
      <c r="A50" t="s">
        <v>88</v>
      </c>
      <c r="B50" t="s">
        <v>317</v>
      </c>
      <c r="C50" t="s">
        <v>196</v>
      </c>
      <c r="D50" s="4">
        <v>6054</v>
      </c>
      <c r="E50" t="str">
        <f>IF(tblANDOR[[#This Row],[Amount]]&gt;=$D$4,$E$4,$E$3)</f>
        <v>Small</v>
      </c>
      <c r="F50" t="b">
        <f t="shared" si="2"/>
        <v>0</v>
      </c>
      <c r="G50" t="str">
        <f t="shared" si="3"/>
        <v/>
      </c>
    </row>
    <row r="51" spans="1:7" x14ac:dyDescent="0.25">
      <c r="A51" t="s">
        <v>90</v>
      </c>
      <c r="B51" t="s">
        <v>318</v>
      </c>
      <c r="C51" t="s">
        <v>193</v>
      </c>
      <c r="D51" s="4">
        <v>98749</v>
      </c>
      <c r="E51" t="str">
        <f>IF(tblANDOR[[#This Row],[Amount]]&gt;=$D$4,$E$4,$E$3)</f>
        <v>Large</v>
      </c>
      <c r="F51" t="b">
        <f t="shared" si="2"/>
        <v>0</v>
      </c>
      <c r="G51" t="str">
        <f t="shared" si="3"/>
        <v>Upgrade</v>
      </c>
    </row>
    <row r="52" spans="1:7" x14ac:dyDescent="0.25">
      <c r="A52" t="s">
        <v>92</v>
      </c>
      <c r="B52" t="s">
        <v>312</v>
      </c>
      <c r="C52" t="s">
        <v>193</v>
      </c>
      <c r="D52" s="4">
        <v>87209</v>
      </c>
      <c r="E52" t="str">
        <f>IF(tblANDOR[[#This Row],[Amount]]&gt;=$D$4,$E$4,$E$3)</f>
        <v>Large</v>
      </c>
      <c r="F52" t="b">
        <f t="shared" si="2"/>
        <v>0</v>
      </c>
      <c r="G52" t="str">
        <f t="shared" si="3"/>
        <v>Upgrade</v>
      </c>
    </row>
    <row r="53" spans="1:7" x14ac:dyDescent="0.25">
      <c r="A53" t="s">
        <v>94</v>
      </c>
      <c r="B53" t="s">
        <v>319</v>
      </c>
      <c r="C53" t="s">
        <v>197</v>
      </c>
      <c r="D53" s="4">
        <v>31634</v>
      </c>
      <c r="E53" t="str">
        <f>IF(tblANDOR[[#This Row],[Amount]]&gt;=$D$4,$E$4,$E$3)</f>
        <v>Small</v>
      </c>
      <c r="F53" t="b">
        <f t="shared" si="2"/>
        <v>0</v>
      </c>
      <c r="G53" t="str">
        <f t="shared" si="3"/>
        <v>Upgrade</v>
      </c>
    </row>
    <row r="54" spans="1:7" x14ac:dyDescent="0.25">
      <c r="A54" t="s">
        <v>60</v>
      </c>
      <c r="B54" t="s">
        <v>298</v>
      </c>
      <c r="C54" t="s">
        <v>194</v>
      </c>
      <c r="D54" s="4">
        <v>38076</v>
      </c>
      <c r="E54" t="str">
        <f>IF(tblANDOR[[#This Row],[Amount]]&gt;=$D$4,$E$4,$E$3)</f>
        <v>Small</v>
      </c>
      <c r="F54" t="b">
        <f t="shared" si="2"/>
        <v>0</v>
      </c>
      <c r="G54" t="str">
        <f t="shared" si="3"/>
        <v/>
      </c>
    </row>
    <row r="55" spans="1:7" x14ac:dyDescent="0.25">
      <c r="A55" t="s">
        <v>97</v>
      </c>
      <c r="B55" t="s">
        <v>308</v>
      </c>
      <c r="C55" t="s">
        <v>198</v>
      </c>
      <c r="D55" s="4">
        <v>66459</v>
      </c>
      <c r="E55" t="str">
        <f>IF(tblANDOR[[#This Row],[Amount]]&gt;=$D$4,$E$4,$E$3)</f>
        <v>Large</v>
      </c>
      <c r="F55" t="b">
        <f t="shared" si="2"/>
        <v>0</v>
      </c>
      <c r="G55" t="str">
        <f t="shared" si="3"/>
        <v>Upgrade</v>
      </c>
    </row>
    <row r="56" spans="1:7" x14ac:dyDescent="0.25">
      <c r="A56" t="s">
        <v>99</v>
      </c>
      <c r="B56" t="s">
        <v>320</v>
      </c>
      <c r="C56" t="s">
        <v>193</v>
      </c>
      <c r="D56" s="4">
        <v>30988</v>
      </c>
      <c r="E56" t="str">
        <f>IF(tblANDOR[[#This Row],[Amount]]&gt;=$D$4,$E$4,$E$3)</f>
        <v>Small</v>
      </c>
      <c r="F56" t="b">
        <f t="shared" si="2"/>
        <v>0</v>
      </c>
      <c r="G56" t="str">
        <f t="shared" si="3"/>
        <v/>
      </c>
    </row>
    <row r="57" spans="1:7" x14ac:dyDescent="0.25">
      <c r="A57" t="s">
        <v>101</v>
      </c>
      <c r="B57" t="s">
        <v>321</v>
      </c>
      <c r="C57" t="s">
        <v>195</v>
      </c>
      <c r="D57" s="4">
        <v>88383</v>
      </c>
      <c r="E57" t="str">
        <f>IF(tblANDOR[[#This Row],[Amount]]&gt;=$D$4,$E$4,$E$3)</f>
        <v>Large</v>
      </c>
      <c r="F57" t="b">
        <f t="shared" si="2"/>
        <v>0</v>
      </c>
      <c r="G57" t="str">
        <f t="shared" si="3"/>
        <v>Upgrade</v>
      </c>
    </row>
    <row r="58" spans="1:7" x14ac:dyDescent="0.25">
      <c r="A58" t="s">
        <v>103</v>
      </c>
      <c r="B58" t="s">
        <v>322</v>
      </c>
      <c r="C58" t="s">
        <v>198</v>
      </c>
      <c r="D58" s="4">
        <v>61518</v>
      </c>
      <c r="E58" t="str">
        <f>IF(tblANDOR[[#This Row],[Amount]]&gt;=$D$4,$E$4,$E$3)</f>
        <v>Large</v>
      </c>
      <c r="F58" t="b">
        <f t="shared" si="2"/>
        <v>0</v>
      </c>
      <c r="G58" t="str">
        <f t="shared" si="3"/>
        <v>Upgrade</v>
      </c>
    </row>
    <row r="59" spans="1:7" x14ac:dyDescent="0.25">
      <c r="A59" t="s">
        <v>105</v>
      </c>
      <c r="B59" t="s">
        <v>267</v>
      </c>
      <c r="C59" t="s">
        <v>194</v>
      </c>
      <c r="D59" s="4">
        <v>31192</v>
      </c>
      <c r="E59" t="str">
        <f>IF(tblANDOR[[#This Row],[Amount]]&gt;=$D$4,$E$4,$E$3)</f>
        <v>Small</v>
      </c>
      <c r="F59" t="b">
        <f t="shared" si="2"/>
        <v>0</v>
      </c>
      <c r="G59" t="str">
        <f t="shared" si="3"/>
        <v/>
      </c>
    </row>
    <row r="60" spans="1:7" x14ac:dyDescent="0.25">
      <c r="A60" t="s">
        <v>101</v>
      </c>
      <c r="B60" t="s">
        <v>323</v>
      </c>
      <c r="C60" t="s">
        <v>194</v>
      </c>
      <c r="D60" s="4">
        <v>87680</v>
      </c>
      <c r="E60" t="str">
        <f>IF(tblANDOR[[#This Row],[Amount]]&gt;=$D$4,$E$4,$E$3)</f>
        <v>Large</v>
      </c>
      <c r="F60" t="b">
        <f t="shared" si="2"/>
        <v>1</v>
      </c>
      <c r="G60" t="str">
        <f t="shared" si="3"/>
        <v>Upgrade</v>
      </c>
    </row>
    <row r="61" spans="1:7" x14ac:dyDescent="0.25">
      <c r="A61" t="s">
        <v>108</v>
      </c>
      <c r="B61" t="s">
        <v>266</v>
      </c>
      <c r="C61" t="s">
        <v>194</v>
      </c>
      <c r="D61" s="4">
        <v>18804</v>
      </c>
      <c r="E61" t="str">
        <f>IF(tblANDOR[[#This Row],[Amount]]&gt;=$D$4,$E$4,$E$3)</f>
        <v>Small</v>
      </c>
      <c r="F61" t="b">
        <f t="shared" si="2"/>
        <v>0</v>
      </c>
      <c r="G61" t="str">
        <f t="shared" si="3"/>
        <v/>
      </c>
    </row>
    <row r="62" spans="1:7" x14ac:dyDescent="0.25">
      <c r="A62" t="s">
        <v>110</v>
      </c>
      <c r="B62" t="s">
        <v>324</v>
      </c>
      <c r="C62" t="s">
        <v>197</v>
      </c>
      <c r="D62" s="4">
        <v>12553</v>
      </c>
      <c r="E62" t="str">
        <f>IF(tblANDOR[[#This Row],[Amount]]&gt;=$D$4,$E$4,$E$3)</f>
        <v>Small</v>
      </c>
      <c r="F62" t="b">
        <f t="shared" si="2"/>
        <v>0</v>
      </c>
      <c r="G62" t="str">
        <f t="shared" si="3"/>
        <v>Upgrade</v>
      </c>
    </row>
    <row r="63" spans="1:7" x14ac:dyDescent="0.25">
      <c r="A63" t="s">
        <v>112</v>
      </c>
      <c r="B63" t="s">
        <v>325</v>
      </c>
      <c r="C63" t="s">
        <v>198</v>
      </c>
      <c r="D63" s="4">
        <v>51072</v>
      </c>
      <c r="E63" t="str">
        <f>IF(tblANDOR[[#This Row],[Amount]]&gt;=$D$4,$E$4,$E$3)</f>
        <v>Large</v>
      </c>
      <c r="F63" t="b">
        <f t="shared" si="2"/>
        <v>0</v>
      </c>
      <c r="G63" t="str">
        <f t="shared" si="3"/>
        <v>Upgrade</v>
      </c>
    </row>
    <row r="64" spans="1:7" x14ac:dyDescent="0.25">
      <c r="A64" t="s">
        <v>32</v>
      </c>
      <c r="B64" t="s">
        <v>326</v>
      </c>
      <c r="C64" t="s">
        <v>195</v>
      </c>
      <c r="D64" s="4">
        <v>34888</v>
      </c>
      <c r="E64" t="str">
        <f>IF(tblANDOR[[#This Row],[Amount]]&gt;=$D$4,$E$4,$E$3)</f>
        <v>Small</v>
      </c>
      <c r="F64" t="b">
        <f t="shared" si="2"/>
        <v>0</v>
      </c>
      <c r="G64" t="str">
        <f t="shared" si="3"/>
        <v/>
      </c>
    </row>
    <row r="65" spans="1:7" x14ac:dyDescent="0.25">
      <c r="A65" t="s">
        <v>115</v>
      </c>
      <c r="B65" t="s">
        <v>327</v>
      </c>
      <c r="C65" t="s">
        <v>195</v>
      </c>
      <c r="D65" s="4">
        <v>47174</v>
      </c>
      <c r="E65" t="str">
        <f>IF(tblANDOR[[#This Row],[Amount]]&gt;=$D$4,$E$4,$E$3)</f>
        <v>Small</v>
      </c>
      <c r="F65" t="b">
        <f t="shared" si="2"/>
        <v>0</v>
      </c>
      <c r="G65" t="str">
        <f t="shared" si="3"/>
        <v/>
      </c>
    </row>
    <row r="66" spans="1:7" x14ac:dyDescent="0.25">
      <c r="A66" t="s">
        <v>32</v>
      </c>
      <c r="B66" t="s">
        <v>328</v>
      </c>
      <c r="C66" t="s">
        <v>193</v>
      </c>
      <c r="D66" s="4">
        <v>22639</v>
      </c>
      <c r="E66" t="str">
        <f>IF(tblANDOR[[#This Row],[Amount]]&gt;=$D$4,$E$4,$E$3)</f>
        <v>Small</v>
      </c>
      <c r="F66" t="b">
        <f t="shared" si="2"/>
        <v>0</v>
      </c>
      <c r="G66" t="str">
        <f t="shared" si="3"/>
        <v/>
      </c>
    </row>
    <row r="67" spans="1:7" x14ac:dyDescent="0.25">
      <c r="A67" t="s">
        <v>76</v>
      </c>
      <c r="B67" t="s">
        <v>329</v>
      </c>
      <c r="C67" t="s">
        <v>193</v>
      </c>
      <c r="D67" s="4">
        <v>93911</v>
      </c>
      <c r="E67" t="str">
        <f>IF(tblANDOR[[#This Row],[Amount]]&gt;=$D$4,$E$4,$E$3)</f>
        <v>Large</v>
      </c>
      <c r="F67" t="b">
        <f t="shared" si="2"/>
        <v>0</v>
      </c>
      <c r="G67" t="str">
        <f t="shared" si="3"/>
        <v>Upgrade</v>
      </c>
    </row>
    <row r="68" spans="1:7" x14ac:dyDescent="0.25">
      <c r="A68" t="s">
        <v>119</v>
      </c>
      <c r="B68" t="s">
        <v>262</v>
      </c>
      <c r="C68" t="s">
        <v>194</v>
      </c>
      <c r="D68" s="4">
        <v>16842</v>
      </c>
      <c r="E68" t="str">
        <f>IF(tblANDOR[[#This Row],[Amount]]&gt;=$D$4,$E$4,$E$3)</f>
        <v>Small</v>
      </c>
      <c r="F68" t="b">
        <f t="shared" si="2"/>
        <v>0</v>
      </c>
      <c r="G68" t="str">
        <f t="shared" si="3"/>
        <v/>
      </c>
    </row>
    <row r="69" spans="1:7" x14ac:dyDescent="0.25">
      <c r="A69" t="s">
        <v>121</v>
      </c>
      <c r="B69" t="s">
        <v>284</v>
      </c>
      <c r="C69" t="s">
        <v>198</v>
      </c>
      <c r="D69" s="4">
        <v>80264</v>
      </c>
      <c r="E69" t="str">
        <f>IF(tblANDOR[[#This Row],[Amount]]&gt;=$D$4,$E$4,$E$3)</f>
        <v>Large</v>
      </c>
      <c r="F69" t="b">
        <f t="shared" si="2"/>
        <v>0</v>
      </c>
      <c r="G69" t="str">
        <f t="shared" si="3"/>
        <v>Upgrade</v>
      </c>
    </row>
    <row r="70" spans="1:7" x14ac:dyDescent="0.25">
      <c r="A70" t="s">
        <v>123</v>
      </c>
      <c r="B70" t="s">
        <v>330</v>
      </c>
      <c r="C70" t="s">
        <v>194</v>
      </c>
      <c r="D70" s="4">
        <v>89734</v>
      </c>
      <c r="E70" t="str">
        <f>IF(tblANDOR[[#This Row],[Amount]]&gt;=$D$4,$E$4,$E$3)</f>
        <v>Large</v>
      </c>
      <c r="F70" t="b">
        <f t="shared" si="2"/>
        <v>1</v>
      </c>
      <c r="G70" t="str">
        <f t="shared" si="3"/>
        <v>Upgrade</v>
      </c>
    </row>
    <row r="71" spans="1:7" x14ac:dyDescent="0.25">
      <c r="A71" t="s">
        <v>125</v>
      </c>
      <c r="B71" t="s">
        <v>331</v>
      </c>
      <c r="C71" t="s">
        <v>193</v>
      </c>
      <c r="D71" s="4">
        <v>45541</v>
      </c>
      <c r="E71" t="str">
        <f>IF(tblANDOR[[#This Row],[Amount]]&gt;=$D$4,$E$4,$E$3)</f>
        <v>Small</v>
      </c>
      <c r="F71" t="b">
        <f t="shared" ref="F71:F102" si="4">AND(E71=$E$4,C71=$F$4)</f>
        <v>0</v>
      </c>
      <c r="G71" t="str">
        <f t="shared" ref="G71:G106" si="5">IF(OR(E71=$E$4,C71=$G$4),"Upgrade","")</f>
        <v/>
      </c>
    </row>
    <row r="72" spans="1:7" x14ac:dyDescent="0.25">
      <c r="A72" t="s">
        <v>127</v>
      </c>
      <c r="B72" t="s">
        <v>332</v>
      </c>
      <c r="C72" t="s">
        <v>193</v>
      </c>
      <c r="D72" s="4">
        <v>22433</v>
      </c>
      <c r="E72" t="str">
        <f>IF(tblANDOR[[#This Row],[Amount]]&gt;=$D$4,$E$4,$E$3)</f>
        <v>Small</v>
      </c>
      <c r="F72" t="b">
        <f t="shared" si="4"/>
        <v>0</v>
      </c>
      <c r="G72" t="str">
        <f t="shared" si="5"/>
        <v/>
      </c>
    </row>
    <row r="73" spans="1:7" x14ac:dyDescent="0.25">
      <c r="A73" t="s">
        <v>129</v>
      </c>
      <c r="B73" t="s">
        <v>263</v>
      </c>
      <c r="C73" t="s">
        <v>193</v>
      </c>
      <c r="D73" s="4">
        <v>1350</v>
      </c>
      <c r="E73" t="str">
        <f>IF(tblANDOR[[#This Row],[Amount]]&gt;=$D$4,$E$4,$E$3)</f>
        <v>Small</v>
      </c>
      <c r="F73" t="b">
        <f t="shared" si="4"/>
        <v>0</v>
      </c>
      <c r="G73" t="str">
        <f t="shared" si="5"/>
        <v/>
      </c>
    </row>
    <row r="74" spans="1:7" x14ac:dyDescent="0.25">
      <c r="A74" t="s">
        <v>131</v>
      </c>
      <c r="B74" t="s">
        <v>333</v>
      </c>
      <c r="C74" t="s">
        <v>193</v>
      </c>
      <c r="D74" s="4">
        <v>12949</v>
      </c>
      <c r="E74" t="str">
        <f>IF(tblANDOR[[#This Row],[Amount]]&gt;=$D$4,$E$4,$E$3)</f>
        <v>Small</v>
      </c>
      <c r="F74" t="b">
        <f t="shared" si="4"/>
        <v>0</v>
      </c>
      <c r="G74" t="str">
        <f t="shared" si="5"/>
        <v/>
      </c>
    </row>
    <row r="75" spans="1:7" x14ac:dyDescent="0.25">
      <c r="A75" t="s">
        <v>133</v>
      </c>
      <c r="B75" t="s">
        <v>315</v>
      </c>
      <c r="C75" t="s">
        <v>197</v>
      </c>
      <c r="D75" s="4">
        <v>29891</v>
      </c>
      <c r="E75" t="str">
        <f>IF(tblANDOR[[#This Row],[Amount]]&gt;=$D$4,$E$4,$E$3)</f>
        <v>Small</v>
      </c>
      <c r="F75" t="b">
        <f t="shared" si="4"/>
        <v>0</v>
      </c>
      <c r="G75" t="str">
        <f t="shared" si="5"/>
        <v>Upgrade</v>
      </c>
    </row>
    <row r="76" spans="1:7" x14ac:dyDescent="0.25">
      <c r="A76" t="s">
        <v>135</v>
      </c>
      <c r="B76" t="s">
        <v>334</v>
      </c>
      <c r="C76" t="s">
        <v>198</v>
      </c>
      <c r="D76" s="4">
        <v>2610</v>
      </c>
      <c r="E76" t="str">
        <f>IF(tblANDOR[[#This Row],[Amount]]&gt;=$D$4,$E$4,$E$3)</f>
        <v>Small</v>
      </c>
      <c r="F76" t="b">
        <f t="shared" si="4"/>
        <v>0</v>
      </c>
      <c r="G76" t="str">
        <f t="shared" si="5"/>
        <v/>
      </c>
    </row>
    <row r="77" spans="1:7" x14ac:dyDescent="0.25">
      <c r="A77" t="s">
        <v>137</v>
      </c>
      <c r="B77" t="s">
        <v>335</v>
      </c>
      <c r="C77" t="s">
        <v>196</v>
      </c>
      <c r="D77" s="4">
        <v>59503</v>
      </c>
      <c r="E77" t="str">
        <f>IF(tblANDOR[[#This Row],[Amount]]&gt;=$D$4,$E$4,$E$3)</f>
        <v>Large</v>
      </c>
      <c r="F77" t="b">
        <f t="shared" si="4"/>
        <v>0</v>
      </c>
      <c r="G77" t="str">
        <f t="shared" si="5"/>
        <v>Upgrade</v>
      </c>
    </row>
    <row r="78" spans="1:7" x14ac:dyDescent="0.25">
      <c r="A78" t="s">
        <v>139</v>
      </c>
      <c r="B78" t="s">
        <v>328</v>
      </c>
      <c r="C78" t="s">
        <v>197</v>
      </c>
      <c r="D78" s="4">
        <v>1258</v>
      </c>
      <c r="E78" t="str">
        <f>IF(tblANDOR[[#This Row],[Amount]]&gt;=$D$4,$E$4,$E$3)</f>
        <v>Small</v>
      </c>
      <c r="F78" t="b">
        <f t="shared" si="4"/>
        <v>0</v>
      </c>
      <c r="G78" t="str">
        <f t="shared" si="5"/>
        <v>Upgrade</v>
      </c>
    </row>
    <row r="79" spans="1:7" x14ac:dyDescent="0.25">
      <c r="A79" t="s">
        <v>141</v>
      </c>
      <c r="B79" t="s">
        <v>336</v>
      </c>
      <c r="C79" t="s">
        <v>194</v>
      </c>
      <c r="D79" s="4">
        <v>23231</v>
      </c>
      <c r="E79" t="str">
        <f>IF(tblANDOR[[#This Row],[Amount]]&gt;=$D$4,$E$4,$E$3)</f>
        <v>Small</v>
      </c>
      <c r="F79" t="b">
        <f t="shared" si="4"/>
        <v>0</v>
      </c>
      <c r="G79" t="str">
        <f t="shared" si="5"/>
        <v/>
      </c>
    </row>
    <row r="80" spans="1:7" x14ac:dyDescent="0.25">
      <c r="A80" t="s">
        <v>143</v>
      </c>
      <c r="B80" t="s">
        <v>337</v>
      </c>
      <c r="C80" t="s">
        <v>195</v>
      </c>
      <c r="D80" s="4">
        <v>88612</v>
      </c>
      <c r="E80" t="str">
        <f>IF(tblANDOR[[#This Row],[Amount]]&gt;=$D$4,$E$4,$E$3)</f>
        <v>Large</v>
      </c>
      <c r="F80" t="b">
        <f t="shared" si="4"/>
        <v>0</v>
      </c>
      <c r="G80" t="str">
        <f t="shared" si="5"/>
        <v>Upgrade</v>
      </c>
    </row>
    <row r="81" spans="1:7" x14ac:dyDescent="0.25">
      <c r="A81" t="s">
        <v>145</v>
      </c>
      <c r="B81" t="s">
        <v>338</v>
      </c>
      <c r="C81" t="s">
        <v>193</v>
      </c>
      <c r="D81" s="4">
        <v>88206</v>
      </c>
      <c r="E81" t="str">
        <f>IF(tblANDOR[[#This Row],[Amount]]&gt;=$D$4,$E$4,$E$3)</f>
        <v>Large</v>
      </c>
      <c r="F81" t="b">
        <f t="shared" si="4"/>
        <v>0</v>
      </c>
      <c r="G81" t="str">
        <f t="shared" si="5"/>
        <v>Upgrade</v>
      </c>
    </row>
    <row r="82" spans="1:7" x14ac:dyDescent="0.25">
      <c r="A82" t="s">
        <v>147</v>
      </c>
      <c r="B82" t="s">
        <v>339</v>
      </c>
      <c r="C82" t="s">
        <v>194</v>
      </c>
      <c r="D82" s="4">
        <v>50671</v>
      </c>
      <c r="E82" t="str">
        <f>IF(tblANDOR[[#This Row],[Amount]]&gt;=$D$4,$E$4,$E$3)</f>
        <v>Large</v>
      </c>
      <c r="F82" t="b">
        <f t="shared" si="4"/>
        <v>1</v>
      </c>
      <c r="G82" t="str">
        <f t="shared" si="5"/>
        <v>Upgrade</v>
      </c>
    </row>
    <row r="83" spans="1:7" x14ac:dyDescent="0.25">
      <c r="A83" t="s">
        <v>149</v>
      </c>
      <c r="B83" t="s">
        <v>340</v>
      </c>
      <c r="C83" t="s">
        <v>194</v>
      </c>
      <c r="D83" s="4">
        <v>38797</v>
      </c>
      <c r="E83" t="str">
        <f>IF(tblANDOR[[#This Row],[Amount]]&gt;=$D$4,$E$4,$E$3)</f>
        <v>Small</v>
      </c>
      <c r="F83" t="b">
        <f t="shared" si="4"/>
        <v>0</v>
      </c>
      <c r="G83" t="str">
        <f t="shared" si="5"/>
        <v/>
      </c>
    </row>
    <row r="84" spans="1:7" x14ac:dyDescent="0.25">
      <c r="A84" t="s">
        <v>151</v>
      </c>
      <c r="B84" t="s">
        <v>290</v>
      </c>
      <c r="C84" t="s">
        <v>195</v>
      </c>
      <c r="D84" s="4">
        <v>50990</v>
      </c>
      <c r="E84" t="str">
        <f>IF(tblANDOR[[#This Row],[Amount]]&gt;=$D$4,$E$4,$E$3)</f>
        <v>Large</v>
      </c>
      <c r="F84" t="b">
        <f t="shared" si="4"/>
        <v>0</v>
      </c>
      <c r="G84" t="str">
        <f t="shared" si="5"/>
        <v>Upgrade</v>
      </c>
    </row>
    <row r="85" spans="1:7" x14ac:dyDescent="0.25">
      <c r="A85" t="s">
        <v>153</v>
      </c>
      <c r="B85" t="s">
        <v>341</v>
      </c>
      <c r="C85" t="s">
        <v>197</v>
      </c>
      <c r="D85" s="4">
        <v>66293</v>
      </c>
      <c r="E85" t="str">
        <f>IF(tblANDOR[[#This Row],[Amount]]&gt;=$D$4,$E$4,$E$3)</f>
        <v>Large</v>
      </c>
      <c r="F85" t="b">
        <f t="shared" si="4"/>
        <v>0</v>
      </c>
      <c r="G85" t="str">
        <f t="shared" si="5"/>
        <v>Upgrade</v>
      </c>
    </row>
    <row r="86" spans="1:7" x14ac:dyDescent="0.25">
      <c r="A86" t="s">
        <v>137</v>
      </c>
      <c r="B86" t="s">
        <v>342</v>
      </c>
      <c r="C86" t="s">
        <v>195</v>
      </c>
      <c r="D86" s="4">
        <v>52515</v>
      </c>
      <c r="E86" t="str">
        <f>IF(tblANDOR[[#This Row],[Amount]]&gt;=$D$4,$E$4,$E$3)</f>
        <v>Large</v>
      </c>
      <c r="F86" t="b">
        <f t="shared" si="4"/>
        <v>0</v>
      </c>
      <c r="G86" t="str">
        <f t="shared" si="5"/>
        <v>Upgrade</v>
      </c>
    </row>
    <row r="87" spans="1:7" x14ac:dyDescent="0.25">
      <c r="A87" t="s">
        <v>156</v>
      </c>
      <c r="B87" t="s">
        <v>300</v>
      </c>
      <c r="C87" t="s">
        <v>198</v>
      </c>
      <c r="D87" s="4">
        <v>97419</v>
      </c>
      <c r="E87" t="str">
        <f>IF(tblANDOR[[#This Row],[Amount]]&gt;=$D$4,$E$4,$E$3)</f>
        <v>Large</v>
      </c>
      <c r="F87" t="b">
        <f t="shared" si="4"/>
        <v>0</v>
      </c>
      <c r="G87" t="str">
        <f t="shared" si="5"/>
        <v>Upgrade</v>
      </c>
    </row>
    <row r="88" spans="1:7" x14ac:dyDescent="0.25">
      <c r="A88" t="s">
        <v>158</v>
      </c>
      <c r="B88" t="s">
        <v>343</v>
      </c>
      <c r="C88" t="s">
        <v>195</v>
      </c>
      <c r="D88" s="4">
        <v>17301</v>
      </c>
      <c r="E88" t="str">
        <f>IF(tblANDOR[[#This Row],[Amount]]&gt;=$D$4,$E$4,$E$3)</f>
        <v>Small</v>
      </c>
      <c r="F88" t="b">
        <f t="shared" si="4"/>
        <v>0</v>
      </c>
      <c r="G88" t="str">
        <f t="shared" si="5"/>
        <v/>
      </c>
    </row>
    <row r="89" spans="1:7" x14ac:dyDescent="0.25">
      <c r="A89" t="s">
        <v>160</v>
      </c>
      <c r="B89" t="s">
        <v>344</v>
      </c>
      <c r="C89" t="s">
        <v>195</v>
      </c>
      <c r="D89" s="4">
        <v>72532</v>
      </c>
      <c r="E89" t="str">
        <f>IF(tblANDOR[[#This Row],[Amount]]&gt;=$D$4,$E$4,$E$3)</f>
        <v>Large</v>
      </c>
      <c r="F89" t="b">
        <f t="shared" si="4"/>
        <v>0</v>
      </c>
      <c r="G89" t="str">
        <f t="shared" si="5"/>
        <v>Upgrade</v>
      </c>
    </row>
    <row r="90" spans="1:7" x14ac:dyDescent="0.25">
      <c r="A90" t="s">
        <v>162</v>
      </c>
      <c r="B90" t="s">
        <v>345</v>
      </c>
      <c r="C90" t="s">
        <v>198</v>
      </c>
      <c r="D90" s="4">
        <v>25073</v>
      </c>
      <c r="E90" t="str">
        <f>IF(tblANDOR[[#This Row],[Amount]]&gt;=$D$4,$E$4,$E$3)</f>
        <v>Small</v>
      </c>
      <c r="F90" t="b">
        <f t="shared" si="4"/>
        <v>0</v>
      </c>
      <c r="G90" t="str">
        <f t="shared" si="5"/>
        <v/>
      </c>
    </row>
    <row r="91" spans="1:7" x14ac:dyDescent="0.25">
      <c r="A91" t="s">
        <v>164</v>
      </c>
      <c r="B91" t="s">
        <v>275</v>
      </c>
      <c r="C91" t="s">
        <v>193</v>
      </c>
      <c r="D91" s="4">
        <v>95746</v>
      </c>
      <c r="E91" t="str">
        <f>IF(tblANDOR[[#This Row],[Amount]]&gt;=$D$4,$E$4,$E$3)</f>
        <v>Large</v>
      </c>
      <c r="F91" t="b">
        <f t="shared" si="4"/>
        <v>0</v>
      </c>
      <c r="G91" t="str">
        <f t="shared" si="5"/>
        <v>Upgrade</v>
      </c>
    </row>
    <row r="92" spans="1:7" x14ac:dyDescent="0.25">
      <c r="A92" t="s">
        <v>166</v>
      </c>
      <c r="B92" t="s">
        <v>346</v>
      </c>
      <c r="C92" t="s">
        <v>195</v>
      </c>
      <c r="D92" s="4">
        <v>34358</v>
      </c>
      <c r="E92" t="str">
        <f>IF(tblANDOR[[#This Row],[Amount]]&gt;=$D$4,$E$4,$E$3)</f>
        <v>Small</v>
      </c>
      <c r="F92" t="b">
        <f t="shared" si="4"/>
        <v>0</v>
      </c>
      <c r="G92" t="str">
        <f t="shared" si="5"/>
        <v/>
      </c>
    </row>
    <row r="93" spans="1:7" x14ac:dyDescent="0.25">
      <c r="A93" t="s">
        <v>168</v>
      </c>
      <c r="B93" t="s">
        <v>318</v>
      </c>
      <c r="C93" t="s">
        <v>193</v>
      </c>
      <c r="D93" s="4">
        <v>8805</v>
      </c>
      <c r="E93" t="str">
        <f>IF(tblANDOR[[#This Row],[Amount]]&gt;=$D$4,$E$4,$E$3)</f>
        <v>Small</v>
      </c>
      <c r="F93" t="b">
        <f t="shared" si="4"/>
        <v>0</v>
      </c>
      <c r="G93" t="str">
        <f t="shared" si="5"/>
        <v/>
      </c>
    </row>
    <row r="94" spans="1:7" x14ac:dyDescent="0.25">
      <c r="A94" t="s">
        <v>170</v>
      </c>
      <c r="B94" t="s">
        <v>347</v>
      </c>
      <c r="C94" t="s">
        <v>193</v>
      </c>
      <c r="D94" s="4">
        <v>87062</v>
      </c>
      <c r="E94" t="str">
        <f>IF(tblANDOR[[#This Row],[Amount]]&gt;=$D$4,$E$4,$E$3)</f>
        <v>Large</v>
      </c>
      <c r="F94" t="b">
        <f t="shared" si="4"/>
        <v>0</v>
      </c>
      <c r="G94" t="str">
        <f t="shared" si="5"/>
        <v>Upgrade</v>
      </c>
    </row>
    <row r="95" spans="1:7" x14ac:dyDescent="0.25">
      <c r="A95" t="s">
        <v>172</v>
      </c>
      <c r="B95" t="s">
        <v>348</v>
      </c>
      <c r="C95" t="s">
        <v>197</v>
      </c>
      <c r="D95" s="4">
        <v>47020</v>
      </c>
      <c r="E95" t="str">
        <f>IF(tblANDOR[[#This Row],[Amount]]&gt;=$D$4,$E$4,$E$3)</f>
        <v>Small</v>
      </c>
      <c r="F95" t="b">
        <f t="shared" si="4"/>
        <v>0</v>
      </c>
      <c r="G95" t="str">
        <f t="shared" si="5"/>
        <v>Upgrade</v>
      </c>
    </row>
    <row r="96" spans="1:7" x14ac:dyDescent="0.25">
      <c r="A96" t="s">
        <v>158</v>
      </c>
      <c r="B96" t="s">
        <v>271</v>
      </c>
      <c r="C96" t="s">
        <v>193</v>
      </c>
      <c r="D96" s="4">
        <v>38703</v>
      </c>
      <c r="E96" t="str">
        <f>IF(tblANDOR[[#This Row],[Amount]]&gt;=$D$4,$E$4,$E$3)</f>
        <v>Small</v>
      </c>
      <c r="F96" t="b">
        <f t="shared" si="4"/>
        <v>0</v>
      </c>
      <c r="G96" t="str">
        <f t="shared" si="5"/>
        <v/>
      </c>
    </row>
    <row r="97" spans="1:7" x14ac:dyDescent="0.25">
      <c r="A97" t="s">
        <v>175</v>
      </c>
      <c r="B97" t="s">
        <v>349</v>
      </c>
      <c r="C97" t="s">
        <v>195</v>
      </c>
      <c r="D97" s="4">
        <v>93977</v>
      </c>
      <c r="E97" t="str">
        <f>IF(tblANDOR[[#This Row],[Amount]]&gt;=$D$4,$E$4,$E$3)</f>
        <v>Large</v>
      </c>
      <c r="F97" t="b">
        <f t="shared" si="4"/>
        <v>0</v>
      </c>
      <c r="G97" t="str">
        <f t="shared" si="5"/>
        <v>Upgrade</v>
      </c>
    </row>
    <row r="98" spans="1:7" x14ac:dyDescent="0.25">
      <c r="A98" t="s">
        <v>177</v>
      </c>
      <c r="B98" t="s">
        <v>262</v>
      </c>
      <c r="C98" t="s">
        <v>198</v>
      </c>
      <c r="D98" s="4">
        <v>29812</v>
      </c>
      <c r="E98" t="str">
        <f>IF(tblANDOR[[#This Row],[Amount]]&gt;=$D$4,$E$4,$E$3)</f>
        <v>Small</v>
      </c>
      <c r="F98" t="b">
        <f t="shared" si="4"/>
        <v>0</v>
      </c>
      <c r="G98" t="str">
        <f t="shared" si="5"/>
        <v/>
      </c>
    </row>
    <row r="99" spans="1:7" x14ac:dyDescent="0.25">
      <c r="A99" t="s">
        <v>179</v>
      </c>
      <c r="B99" t="s">
        <v>350</v>
      </c>
      <c r="C99" t="s">
        <v>196</v>
      </c>
      <c r="D99" s="4">
        <v>12269</v>
      </c>
      <c r="E99" t="str">
        <f>IF(tblANDOR[[#This Row],[Amount]]&gt;=$D$4,$E$4,$E$3)</f>
        <v>Small</v>
      </c>
      <c r="F99" t="b">
        <f t="shared" si="4"/>
        <v>0</v>
      </c>
      <c r="G99" t="str">
        <f t="shared" si="5"/>
        <v/>
      </c>
    </row>
    <row r="100" spans="1:7" x14ac:dyDescent="0.25">
      <c r="A100" t="s">
        <v>181</v>
      </c>
      <c r="B100" t="s">
        <v>294</v>
      </c>
      <c r="C100" t="s">
        <v>195</v>
      </c>
      <c r="D100" s="4">
        <v>36575</v>
      </c>
      <c r="E100" t="str">
        <f>IF(tblANDOR[[#This Row],[Amount]]&gt;=$D$4,$E$4,$E$3)</f>
        <v>Small</v>
      </c>
      <c r="F100" t="b">
        <f t="shared" si="4"/>
        <v>0</v>
      </c>
      <c r="G100" t="str">
        <f t="shared" si="5"/>
        <v/>
      </c>
    </row>
    <row r="101" spans="1:7" x14ac:dyDescent="0.25">
      <c r="A101" t="s">
        <v>183</v>
      </c>
      <c r="B101" t="s">
        <v>297</v>
      </c>
      <c r="C101" t="s">
        <v>198</v>
      </c>
      <c r="D101" s="4">
        <v>36649</v>
      </c>
      <c r="E101" t="str">
        <f>IF(tblANDOR[[#This Row],[Amount]]&gt;=$D$4,$E$4,$E$3)</f>
        <v>Small</v>
      </c>
      <c r="F101" t="b">
        <f t="shared" si="4"/>
        <v>0</v>
      </c>
      <c r="G101" t="str">
        <f t="shared" si="5"/>
        <v/>
      </c>
    </row>
    <row r="102" spans="1:7" x14ac:dyDescent="0.25">
      <c r="A102" t="s">
        <v>42</v>
      </c>
      <c r="B102" t="s">
        <v>351</v>
      </c>
      <c r="C102" t="s">
        <v>196</v>
      </c>
      <c r="D102" s="4">
        <v>98152</v>
      </c>
      <c r="E102" t="str">
        <f>IF(tblANDOR[[#This Row],[Amount]]&gt;=$D$4,$E$4,$E$3)</f>
        <v>Large</v>
      </c>
      <c r="F102" t="b">
        <f t="shared" si="4"/>
        <v>0</v>
      </c>
      <c r="G102" t="str">
        <f t="shared" si="5"/>
        <v>Upgrade</v>
      </c>
    </row>
    <row r="103" spans="1:7" x14ac:dyDescent="0.25">
      <c r="A103" t="s">
        <v>168</v>
      </c>
      <c r="B103" t="s">
        <v>352</v>
      </c>
      <c r="C103" t="s">
        <v>196</v>
      </c>
      <c r="D103" s="4">
        <v>74147</v>
      </c>
      <c r="E103" t="str">
        <f>IF(tblANDOR[[#This Row],[Amount]]&gt;=$D$4,$E$4,$E$3)</f>
        <v>Large</v>
      </c>
      <c r="F103" t="b">
        <f t="shared" ref="F103:F106" si="6">AND(E103=$E$4,C103=$F$4)</f>
        <v>0</v>
      </c>
      <c r="G103" t="str">
        <f t="shared" si="5"/>
        <v>Upgrade</v>
      </c>
    </row>
    <row r="104" spans="1:7" x14ac:dyDescent="0.25">
      <c r="A104" t="s">
        <v>187</v>
      </c>
      <c r="B104" t="s">
        <v>353</v>
      </c>
      <c r="C104" t="s">
        <v>193</v>
      </c>
      <c r="D104" s="4">
        <v>71410</v>
      </c>
      <c r="E104" t="str">
        <f>IF(tblANDOR[[#This Row],[Amount]]&gt;=$D$4,$E$4,$E$3)</f>
        <v>Large</v>
      </c>
      <c r="F104" t="b">
        <f t="shared" si="6"/>
        <v>0</v>
      </c>
      <c r="G104" t="str">
        <f t="shared" si="5"/>
        <v>Upgrade</v>
      </c>
    </row>
    <row r="105" spans="1:7" x14ac:dyDescent="0.25">
      <c r="A105" t="s">
        <v>189</v>
      </c>
      <c r="B105" t="s">
        <v>354</v>
      </c>
      <c r="C105" t="s">
        <v>196</v>
      </c>
      <c r="D105" s="4">
        <v>86898</v>
      </c>
      <c r="E105" t="str">
        <f>IF(tblANDOR[[#This Row],[Amount]]&gt;=$D$4,$E$4,$E$3)</f>
        <v>Large</v>
      </c>
      <c r="F105" t="b">
        <f t="shared" si="6"/>
        <v>0</v>
      </c>
      <c r="G105" t="str">
        <f t="shared" si="5"/>
        <v>Upgrade</v>
      </c>
    </row>
    <row r="106" spans="1:7" x14ac:dyDescent="0.25">
      <c r="A106" t="s">
        <v>191</v>
      </c>
      <c r="B106" t="s">
        <v>285</v>
      </c>
      <c r="C106" t="s">
        <v>195</v>
      </c>
      <c r="D106" s="4">
        <v>82643</v>
      </c>
      <c r="E106" t="str">
        <f>IF(tblANDOR[[#This Row],[Amount]]&gt;=$D$4,$E$4,$E$3)</f>
        <v>Large</v>
      </c>
      <c r="F106" t="b">
        <f t="shared" si="6"/>
        <v>0</v>
      </c>
      <c r="G106" t="str">
        <f t="shared" si="5"/>
        <v>Upgrade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D5B18-485A-4381-8C38-34D7657DD3A2}">
  <sheetPr codeName="Sheet8"/>
  <dimension ref="A1:E107"/>
  <sheetViews>
    <sheetView workbookViewId="0">
      <selection activeCell="E8" sqref="E8"/>
    </sheetView>
  </sheetViews>
  <sheetFormatPr defaultRowHeight="15" x14ac:dyDescent="0.25"/>
  <cols>
    <col min="1" max="1" width="10.7109375" bestFit="1" customWidth="1"/>
    <col min="2" max="2" width="26.7109375" customWidth="1"/>
    <col min="3" max="4" width="13.42578125" bestFit="1" customWidth="1"/>
    <col min="5" max="5" width="11.140625" bestFit="1" customWidth="1"/>
    <col min="7" max="7" width="13.28515625" bestFit="1" customWidth="1"/>
  </cols>
  <sheetData>
    <row r="1" spans="1:5" s="21" customFormat="1" ht="22.5" customHeight="1" x14ac:dyDescent="0.3">
      <c r="A1" s="20" t="s">
        <v>361</v>
      </c>
    </row>
    <row r="3" spans="1:5" x14ac:dyDescent="0.25">
      <c r="C3" s="2" t="s">
        <v>220</v>
      </c>
      <c r="D3" s="6">
        <f>D4</f>
        <v>10000</v>
      </c>
      <c r="E3" t="s">
        <v>221</v>
      </c>
    </row>
    <row r="4" spans="1:5" x14ac:dyDescent="0.25">
      <c r="C4" s="2" t="s">
        <v>258</v>
      </c>
      <c r="D4" s="6">
        <v>10000</v>
      </c>
      <c r="E4" t="s">
        <v>219</v>
      </c>
    </row>
    <row r="5" spans="1:5" x14ac:dyDescent="0.25">
      <c r="C5" s="2" t="s">
        <v>257</v>
      </c>
      <c r="D5" s="6">
        <v>75000</v>
      </c>
      <c r="E5" t="s">
        <v>225</v>
      </c>
    </row>
    <row r="6" spans="1:5" x14ac:dyDescent="0.25">
      <c r="D6" s="2"/>
      <c r="E6" s="6"/>
    </row>
    <row r="7" spans="1:5" x14ac:dyDescent="0.25">
      <c r="A7" t="s">
        <v>0</v>
      </c>
      <c r="B7" t="s">
        <v>1</v>
      </c>
      <c r="C7" t="s">
        <v>2</v>
      </c>
      <c r="D7" t="s">
        <v>3</v>
      </c>
      <c r="E7" t="s">
        <v>199</v>
      </c>
    </row>
    <row r="8" spans="1:5" x14ac:dyDescent="0.25">
      <c r="A8" t="s">
        <v>4</v>
      </c>
      <c r="B8" t="s">
        <v>281</v>
      </c>
      <c r="C8" t="s">
        <v>193</v>
      </c>
      <c r="D8" s="4">
        <v>41634</v>
      </c>
      <c r="E8" t="str">
        <f t="shared" ref="E8:E39" si="0">IF(D8&gt;=$D$5,$E$5,IF(D8&gt;=$D$4,$E$4,$E$3))</f>
        <v>Large</v>
      </c>
    </row>
    <row r="9" spans="1:5" x14ac:dyDescent="0.25">
      <c r="A9" t="s">
        <v>6</v>
      </c>
      <c r="B9" t="s">
        <v>282</v>
      </c>
      <c r="C9" t="s">
        <v>194</v>
      </c>
      <c r="D9" s="4">
        <v>92990</v>
      </c>
      <c r="E9" t="str">
        <f t="shared" si="0"/>
        <v>Key</v>
      </c>
    </row>
    <row r="10" spans="1:5" x14ac:dyDescent="0.25">
      <c r="A10" t="s">
        <v>8</v>
      </c>
      <c r="B10" t="s">
        <v>283</v>
      </c>
      <c r="C10" t="s">
        <v>195</v>
      </c>
      <c r="D10" s="4">
        <v>38516</v>
      </c>
      <c r="E10" t="str">
        <f t="shared" si="0"/>
        <v>Large</v>
      </c>
    </row>
    <row r="11" spans="1:5" x14ac:dyDescent="0.25">
      <c r="A11" t="s">
        <v>10</v>
      </c>
      <c r="B11" t="s">
        <v>284</v>
      </c>
      <c r="C11" t="s">
        <v>196</v>
      </c>
      <c r="D11" s="4">
        <v>98805</v>
      </c>
      <c r="E11" t="str">
        <f t="shared" si="0"/>
        <v>Key</v>
      </c>
    </row>
    <row r="12" spans="1:5" x14ac:dyDescent="0.25">
      <c r="A12" t="s">
        <v>12</v>
      </c>
      <c r="B12" t="s">
        <v>285</v>
      </c>
      <c r="C12" t="s">
        <v>193</v>
      </c>
      <c r="D12" s="4">
        <v>30739</v>
      </c>
      <c r="E12" t="str">
        <f t="shared" si="0"/>
        <v>Large</v>
      </c>
    </row>
    <row r="13" spans="1:5" x14ac:dyDescent="0.25">
      <c r="A13" t="s">
        <v>14</v>
      </c>
      <c r="B13" t="s">
        <v>286</v>
      </c>
      <c r="C13" t="s">
        <v>194</v>
      </c>
      <c r="D13" s="4">
        <v>70825</v>
      </c>
      <c r="E13" t="str">
        <f t="shared" si="0"/>
        <v>Large</v>
      </c>
    </row>
    <row r="14" spans="1:5" x14ac:dyDescent="0.25">
      <c r="A14" t="s">
        <v>16</v>
      </c>
      <c r="B14" t="s">
        <v>287</v>
      </c>
      <c r="C14" t="s">
        <v>193</v>
      </c>
      <c r="D14" s="4">
        <v>93110</v>
      </c>
      <c r="E14" t="str">
        <f t="shared" si="0"/>
        <v>Key</v>
      </c>
    </row>
    <row r="15" spans="1:5" x14ac:dyDescent="0.25">
      <c r="A15" t="s">
        <v>18</v>
      </c>
      <c r="B15" t="s">
        <v>276</v>
      </c>
      <c r="C15" t="s">
        <v>194</v>
      </c>
      <c r="D15" s="4">
        <v>75546</v>
      </c>
      <c r="E15" t="str">
        <f t="shared" si="0"/>
        <v>Key</v>
      </c>
    </row>
    <row r="16" spans="1:5" x14ac:dyDescent="0.25">
      <c r="A16" t="s">
        <v>20</v>
      </c>
      <c r="B16" t="s">
        <v>288</v>
      </c>
      <c r="C16" t="s">
        <v>193</v>
      </c>
      <c r="D16" s="4">
        <v>47120</v>
      </c>
      <c r="E16" t="str">
        <f t="shared" si="0"/>
        <v>Large</v>
      </c>
    </row>
    <row r="17" spans="1:5" x14ac:dyDescent="0.25">
      <c r="A17" t="s">
        <v>22</v>
      </c>
      <c r="B17" t="s">
        <v>289</v>
      </c>
      <c r="C17" t="s">
        <v>195</v>
      </c>
      <c r="D17" s="4">
        <v>91739</v>
      </c>
      <c r="E17" t="str">
        <f t="shared" si="0"/>
        <v>Key</v>
      </c>
    </row>
    <row r="18" spans="1:5" x14ac:dyDescent="0.25">
      <c r="A18" t="s">
        <v>24</v>
      </c>
      <c r="B18" t="s">
        <v>290</v>
      </c>
      <c r="C18" t="s">
        <v>197</v>
      </c>
      <c r="D18" s="4">
        <v>90832</v>
      </c>
      <c r="E18" t="str">
        <f t="shared" si="0"/>
        <v>Key</v>
      </c>
    </row>
    <row r="19" spans="1:5" x14ac:dyDescent="0.25">
      <c r="A19" t="s">
        <v>26</v>
      </c>
      <c r="B19" t="s">
        <v>268</v>
      </c>
      <c r="C19" t="s">
        <v>196</v>
      </c>
      <c r="D19" s="4">
        <v>27364</v>
      </c>
      <c r="E19" t="str">
        <f t="shared" si="0"/>
        <v>Large</v>
      </c>
    </row>
    <row r="20" spans="1:5" x14ac:dyDescent="0.25">
      <c r="A20" t="s">
        <v>28</v>
      </c>
      <c r="B20" t="s">
        <v>291</v>
      </c>
      <c r="C20" t="s">
        <v>193</v>
      </c>
      <c r="D20" s="4">
        <v>90309</v>
      </c>
      <c r="E20" t="str">
        <f t="shared" si="0"/>
        <v>Key</v>
      </c>
    </row>
    <row r="21" spans="1:5" x14ac:dyDescent="0.25">
      <c r="A21" t="s">
        <v>30</v>
      </c>
      <c r="B21" t="s">
        <v>292</v>
      </c>
      <c r="C21" t="s">
        <v>194</v>
      </c>
      <c r="D21" s="4">
        <v>59638</v>
      </c>
      <c r="E21" t="str">
        <f t="shared" si="0"/>
        <v>Large</v>
      </c>
    </row>
    <row r="22" spans="1:5" x14ac:dyDescent="0.25">
      <c r="A22" t="s">
        <v>32</v>
      </c>
      <c r="B22" t="s">
        <v>293</v>
      </c>
      <c r="C22" t="s">
        <v>195</v>
      </c>
      <c r="D22" s="4">
        <v>67320</v>
      </c>
      <c r="E22" t="str">
        <f t="shared" si="0"/>
        <v>Large</v>
      </c>
    </row>
    <row r="23" spans="1:5" x14ac:dyDescent="0.25">
      <c r="A23" t="s">
        <v>34</v>
      </c>
      <c r="B23" t="s">
        <v>294</v>
      </c>
      <c r="C23" t="s">
        <v>193</v>
      </c>
      <c r="D23" s="4">
        <v>7640</v>
      </c>
      <c r="E23" t="str">
        <f t="shared" si="0"/>
        <v>Small</v>
      </c>
    </row>
    <row r="24" spans="1:5" x14ac:dyDescent="0.25">
      <c r="A24" t="s">
        <v>36</v>
      </c>
      <c r="B24" t="s">
        <v>295</v>
      </c>
      <c r="C24" t="s">
        <v>196</v>
      </c>
      <c r="D24" s="4">
        <v>27258</v>
      </c>
      <c r="E24" t="str">
        <f t="shared" si="0"/>
        <v>Large</v>
      </c>
    </row>
    <row r="25" spans="1:5" x14ac:dyDescent="0.25">
      <c r="A25" t="s">
        <v>38</v>
      </c>
      <c r="B25" t="s">
        <v>296</v>
      </c>
      <c r="C25" t="s">
        <v>198</v>
      </c>
      <c r="D25" s="4">
        <v>32223</v>
      </c>
      <c r="E25" t="str">
        <f t="shared" si="0"/>
        <v>Large</v>
      </c>
    </row>
    <row r="26" spans="1:5" x14ac:dyDescent="0.25">
      <c r="A26" t="s">
        <v>40</v>
      </c>
      <c r="B26" t="s">
        <v>297</v>
      </c>
      <c r="C26" t="s">
        <v>194</v>
      </c>
      <c r="D26" s="4">
        <v>21329</v>
      </c>
      <c r="E26" t="str">
        <f t="shared" si="0"/>
        <v>Large</v>
      </c>
    </row>
    <row r="27" spans="1:5" x14ac:dyDescent="0.25">
      <c r="A27" t="s">
        <v>42</v>
      </c>
      <c r="B27" t="s">
        <v>298</v>
      </c>
      <c r="C27" t="s">
        <v>197</v>
      </c>
      <c r="D27" s="4">
        <v>22332</v>
      </c>
      <c r="E27" t="str">
        <f t="shared" si="0"/>
        <v>Large</v>
      </c>
    </row>
    <row r="28" spans="1:5" x14ac:dyDescent="0.25">
      <c r="A28" t="s">
        <v>44</v>
      </c>
      <c r="B28" t="s">
        <v>277</v>
      </c>
      <c r="C28" t="s">
        <v>198</v>
      </c>
      <c r="D28" s="4">
        <v>79891</v>
      </c>
      <c r="E28" t="str">
        <f t="shared" si="0"/>
        <v>Key</v>
      </c>
    </row>
    <row r="29" spans="1:5" x14ac:dyDescent="0.25">
      <c r="A29" t="s">
        <v>46</v>
      </c>
      <c r="B29" t="s">
        <v>299</v>
      </c>
      <c r="C29" t="s">
        <v>193</v>
      </c>
      <c r="D29" s="4">
        <v>42239</v>
      </c>
      <c r="E29" t="str">
        <f t="shared" si="0"/>
        <v>Large</v>
      </c>
    </row>
    <row r="30" spans="1:5" x14ac:dyDescent="0.25">
      <c r="A30" t="s">
        <v>48</v>
      </c>
      <c r="B30" t="s">
        <v>261</v>
      </c>
      <c r="C30" t="s">
        <v>193</v>
      </c>
      <c r="D30" s="4">
        <v>61352</v>
      </c>
      <c r="E30" t="str">
        <f t="shared" si="0"/>
        <v>Large</v>
      </c>
    </row>
    <row r="31" spans="1:5" x14ac:dyDescent="0.25">
      <c r="A31" t="s">
        <v>50</v>
      </c>
      <c r="B31" t="s">
        <v>300</v>
      </c>
      <c r="C31" t="s">
        <v>197</v>
      </c>
      <c r="D31" s="4">
        <v>53531</v>
      </c>
      <c r="E31" t="str">
        <f t="shared" si="0"/>
        <v>Large</v>
      </c>
    </row>
    <row r="32" spans="1:5" x14ac:dyDescent="0.25">
      <c r="A32" t="s">
        <v>52</v>
      </c>
      <c r="B32" t="s">
        <v>301</v>
      </c>
      <c r="C32" t="s">
        <v>194</v>
      </c>
      <c r="D32" s="4">
        <v>33291</v>
      </c>
      <c r="E32" t="str">
        <f t="shared" si="0"/>
        <v>Large</v>
      </c>
    </row>
    <row r="33" spans="1:5" x14ac:dyDescent="0.25">
      <c r="A33" t="s">
        <v>54</v>
      </c>
      <c r="B33" t="s">
        <v>302</v>
      </c>
      <c r="C33" t="s">
        <v>197</v>
      </c>
      <c r="D33" s="4">
        <v>37840</v>
      </c>
      <c r="E33" t="str">
        <f t="shared" si="0"/>
        <v>Large</v>
      </c>
    </row>
    <row r="34" spans="1:5" x14ac:dyDescent="0.25">
      <c r="A34" t="s">
        <v>56</v>
      </c>
      <c r="B34" t="s">
        <v>303</v>
      </c>
      <c r="C34" t="s">
        <v>193</v>
      </c>
      <c r="D34" s="4">
        <v>44303</v>
      </c>
      <c r="E34" t="str">
        <f t="shared" si="0"/>
        <v>Large</v>
      </c>
    </row>
    <row r="35" spans="1:5" x14ac:dyDescent="0.25">
      <c r="A35" t="s">
        <v>58</v>
      </c>
      <c r="B35" t="s">
        <v>304</v>
      </c>
      <c r="C35" t="s">
        <v>195</v>
      </c>
      <c r="D35" s="4">
        <v>81989</v>
      </c>
      <c r="E35" t="str">
        <f t="shared" si="0"/>
        <v>Key</v>
      </c>
    </row>
    <row r="36" spans="1:5" x14ac:dyDescent="0.25">
      <c r="A36" t="s">
        <v>60</v>
      </c>
      <c r="B36" t="s">
        <v>305</v>
      </c>
      <c r="C36" t="s">
        <v>198</v>
      </c>
      <c r="D36" s="4">
        <v>59466</v>
      </c>
      <c r="E36" t="str">
        <f t="shared" si="0"/>
        <v>Large</v>
      </c>
    </row>
    <row r="37" spans="1:5" x14ac:dyDescent="0.25">
      <c r="A37" t="s">
        <v>62</v>
      </c>
      <c r="B37" t="s">
        <v>306</v>
      </c>
      <c r="C37" t="s">
        <v>193</v>
      </c>
      <c r="D37" s="4">
        <v>65075</v>
      </c>
      <c r="E37" t="str">
        <f t="shared" si="0"/>
        <v>Large</v>
      </c>
    </row>
    <row r="38" spans="1:5" x14ac:dyDescent="0.25">
      <c r="A38" t="s">
        <v>64</v>
      </c>
      <c r="B38" t="s">
        <v>307</v>
      </c>
      <c r="C38" t="s">
        <v>198</v>
      </c>
      <c r="D38" s="4">
        <v>61532</v>
      </c>
      <c r="E38" t="str">
        <f t="shared" si="0"/>
        <v>Large</v>
      </c>
    </row>
    <row r="39" spans="1:5" x14ac:dyDescent="0.25">
      <c r="A39" t="s">
        <v>66</v>
      </c>
      <c r="B39" t="s">
        <v>308</v>
      </c>
      <c r="C39" t="s">
        <v>193</v>
      </c>
      <c r="D39" s="4">
        <v>85140</v>
      </c>
      <c r="E39" t="str">
        <f t="shared" si="0"/>
        <v>Key</v>
      </c>
    </row>
    <row r="40" spans="1:5" x14ac:dyDescent="0.25">
      <c r="A40" t="s">
        <v>68</v>
      </c>
      <c r="B40" t="s">
        <v>309</v>
      </c>
      <c r="C40" t="s">
        <v>198</v>
      </c>
      <c r="D40" s="4">
        <v>13953</v>
      </c>
      <c r="E40" t="str">
        <f t="shared" ref="E40:E71" si="1">IF(D40&gt;=$D$5,$E$5,IF(D40&gt;=$D$4,$E$4,$E$3))</f>
        <v>Large</v>
      </c>
    </row>
    <row r="41" spans="1:5" x14ac:dyDescent="0.25">
      <c r="A41" t="s">
        <v>70</v>
      </c>
      <c r="B41" t="s">
        <v>310</v>
      </c>
      <c r="C41" t="s">
        <v>198</v>
      </c>
      <c r="D41" s="4">
        <v>2778</v>
      </c>
      <c r="E41" t="str">
        <f t="shared" si="1"/>
        <v>Small</v>
      </c>
    </row>
    <row r="42" spans="1:5" x14ac:dyDescent="0.25">
      <c r="A42" t="s">
        <v>72</v>
      </c>
      <c r="B42" t="s">
        <v>311</v>
      </c>
      <c r="C42" t="s">
        <v>196</v>
      </c>
      <c r="D42" s="4">
        <v>60532</v>
      </c>
      <c r="E42" t="str">
        <f t="shared" si="1"/>
        <v>Large</v>
      </c>
    </row>
    <row r="43" spans="1:5" x14ac:dyDescent="0.25">
      <c r="A43" t="s">
        <v>74</v>
      </c>
      <c r="B43" t="s">
        <v>312</v>
      </c>
      <c r="C43" t="s">
        <v>195</v>
      </c>
      <c r="D43" s="4">
        <v>45550</v>
      </c>
      <c r="E43" t="str">
        <f t="shared" si="1"/>
        <v>Large</v>
      </c>
    </row>
    <row r="44" spans="1:5" x14ac:dyDescent="0.25">
      <c r="A44" t="s">
        <v>76</v>
      </c>
      <c r="B44" t="s">
        <v>313</v>
      </c>
      <c r="C44" t="s">
        <v>194</v>
      </c>
      <c r="D44" s="4">
        <v>71620</v>
      </c>
      <c r="E44" t="str">
        <f t="shared" si="1"/>
        <v>Large</v>
      </c>
    </row>
    <row r="45" spans="1:5" x14ac:dyDescent="0.25">
      <c r="A45" t="s">
        <v>36</v>
      </c>
      <c r="B45" t="s">
        <v>264</v>
      </c>
      <c r="C45" t="s">
        <v>193</v>
      </c>
      <c r="D45" s="4">
        <v>1439</v>
      </c>
      <c r="E45" t="str">
        <f t="shared" si="1"/>
        <v>Small</v>
      </c>
    </row>
    <row r="46" spans="1:5" x14ac:dyDescent="0.25">
      <c r="A46" t="s">
        <v>79</v>
      </c>
      <c r="B46" t="s">
        <v>264</v>
      </c>
      <c r="C46" t="s">
        <v>198</v>
      </c>
      <c r="D46" s="4">
        <v>32431</v>
      </c>
      <c r="E46" t="str">
        <f t="shared" si="1"/>
        <v>Large</v>
      </c>
    </row>
    <row r="47" spans="1:5" x14ac:dyDescent="0.25">
      <c r="A47" t="s">
        <v>81</v>
      </c>
      <c r="B47" t="s">
        <v>314</v>
      </c>
      <c r="C47" t="s">
        <v>196</v>
      </c>
      <c r="D47" s="4">
        <v>42994</v>
      </c>
      <c r="E47" t="str">
        <f t="shared" si="1"/>
        <v>Large</v>
      </c>
    </row>
    <row r="48" spans="1:5" x14ac:dyDescent="0.25">
      <c r="A48" t="s">
        <v>83</v>
      </c>
      <c r="B48" t="s">
        <v>315</v>
      </c>
      <c r="C48" t="s">
        <v>197</v>
      </c>
      <c r="D48" s="4">
        <v>93443</v>
      </c>
      <c r="E48" t="str">
        <f t="shared" si="1"/>
        <v>Key</v>
      </c>
    </row>
    <row r="49" spans="1:5" x14ac:dyDescent="0.25">
      <c r="A49" t="s">
        <v>56</v>
      </c>
      <c r="B49" t="s">
        <v>316</v>
      </c>
      <c r="C49" t="s">
        <v>197</v>
      </c>
      <c r="D49" s="4">
        <v>34791</v>
      </c>
      <c r="E49" t="str">
        <f t="shared" si="1"/>
        <v>Large</v>
      </c>
    </row>
    <row r="50" spans="1:5" x14ac:dyDescent="0.25">
      <c r="A50" t="s">
        <v>86</v>
      </c>
      <c r="B50" t="s">
        <v>300</v>
      </c>
      <c r="C50" t="s">
        <v>195</v>
      </c>
      <c r="D50" s="4">
        <v>14724</v>
      </c>
      <c r="E50" t="str">
        <f t="shared" si="1"/>
        <v>Large</v>
      </c>
    </row>
    <row r="51" spans="1:5" x14ac:dyDescent="0.25">
      <c r="A51" t="s">
        <v>88</v>
      </c>
      <c r="B51" t="s">
        <v>317</v>
      </c>
      <c r="C51" t="s">
        <v>196</v>
      </c>
      <c r="D51" s="4">
        <v>6054</v>
      </c>
      <c r="E51" t="str">
        <f t="shared" si="1"/>
        <v>Small</v>
      </c>
    </row>
    <row r="52" spans="1:5" x14ac:dyDescent="0.25">
      <c r="A52" t="s">
        <v>90</v>
      </c>
      <c r="B52" t="s">
        <v>318</v>
      </c>
      <c r="C52" t="s">
        <v>193</v>
      </c>
      <c r="D52" s="4">
        <v>98749</v>
      </c>
      <c r="E52" t="str">
        <f t="shared" si="1"/>
        <v>Key</v>
      </c>
    </row>
    <row r="53" spans="1:5" x14ac:dyDescent="0.25">
      <c r="A53" t="s">
        <v>92</v>
      </c>
      <c r="B53" t="s">
        <v>312</v>
      </c>
      <c r="C53" t="s">
        <v>193</v>
      </c>
      <c r="D53" s="4">
        <v>87209</v>
      </c>
      <c r="E53" t="str">
        <f t="shared" si="1"/>
        <v>Key</v>
      </c>
    </row>
    <row r="54" spans="1:5" x14ac:dyDescent="0.25">
      <c r="A54" t="s">
        <v>94</v>
      </c>
      <c r="B54" t="s">
        <v>319</v>
      </c>
      <c r="C54" t="s">
        <v>197</v>
      </c>
      <c r="D54" s="4">
        <v>31634</v>
      </c>
      <c r="E54" t="str">
        <f t="shared" si="1"/>
        <v>Large</v>
      </c>
    </row>
    <row r="55" spans="1:5" x14ac:dyDescent="0.25">
      <c r="A55" t="s">
        <v>60</v>
      </c>
      <c r="B55" t="s">
        <v>298</v>
      </c>
      <c r="C55" t="s">
        <v>194</v>
      </c>
      <c r="D55" s="4">
        <v>38076</v>
      </c>
      <c r="E55" t="str">
        <f t="shared" si="1"/>
        <v>Large</v>
      </c>
    </row>
    <row r="56" spans="1:5" x14ac:dyDescent="0.25">
      <c r="A56" t="s">
        <v>97</v>
      </c>
      <c r="B56" t="s">
        <v>308</v>
      </c>
      <c r="C56" t="s">
        <v>198</v>
      </c>
      <c r="D56" s="4">
        <v>66459</v>
      </c>
      <c r="E56" t="str">
        <f t="shared" si="1"/>
        <v>Large</v>
      </c>
    </row>
    <row r="57" spans="1:5" x14ac:dyDescent="0.25">
      <c r="A57" t="s">
        <v>99</v>
      </c>
      <c r="B57" t="s">
        <v>320</v>
      </c>
      <c r="C57" t="s">
        <v>193</v>
      </c>
      <c r="D57" s="4">
        <v>30988</v>
      </c>
      <c r="E57" t="str">
        <f t="shared" si="1"/>
        <v>Large</v>
      </c>
    </row>
    <row r="58" spans="1:5" x14ac:dyDescent="0.25">
      <c r="A58" t="s">
        <v>101</v>
      </c>
      <c r="B58" t="s">
        <v>321</v>
      </c>
      <c r="C58" t="s">
        <v>195</v>
      </c>
      <c r="D58" s="4">
        <v>88383</v>
      </c>
      <c r="E58" t="str">
        <f t="shared" si="1"/>
        <v>Key</v>
      </c>
    </row>
    <row r="59" spans="1:5" x14ac:dyDescent="0.25">
      <c r="A59" t="s">
        <v>103</v>
      </c>
      <c r="B59" t="s">
        <v>322</v>
      </c>
      <c r="C59" t="s">
        <v>198</v>
      </c>
      <c r="D59" s="4">
        <v>61518</v>
      </c>
      <c r="E59" t="str">
        <f t="shared" si="1"/>
        <v>Large</v>
      </c>
    </row>
    <row r="60" spans="1:5" x14ac:dyDescent="0.25">
      <c r="A60" t="s">
        <v>105</v>
      </c>
      <c r="B60" t="s">
        <v>267</v>
      </c>
      <c r="C60" t="s">
        <v>194</v>
      </c>
      <c r="D60" s="4">
        <v>31192</v>
      </c>
      <c r="E60" t="str">
        <f t="shared" si="1"/>
        <v>Large</v>
      </c>
    </row>
    <row r="61" spans="1:5" x14ac:dyDescent="0.25">
      <c r="A61" t="s">
        <v>101</v>
      </c>
      <c r="B61" t="s">
        <v>323</v>
      </c>
      <c r="C61" t="s">
        <v>194</v>
      </c>
      <c r="D61" s="4">
        <v>87680</v>
      </c>
      <c r="E61" t="str">
        <f t="shared" si="1"/>
        <v>Key</v>
      </c>
    </row>
    <row r="62" spans="1:5" x14ac:dyDescent="0.25">
      <c r="A62" t="s">
        <v>108</v>
      </c>
      <c r="B62" t="s">
        <v>266</v>
      </c>
      <c r="C62" t="s">
        <v>194</v>
      </c>
      <c r="D62" s="4">
        <v>18804</v>
      </c>
      <c r="E62" t="str">
        <f t="shared" si="1"/>
        <v>Large</v>
      </c>
    </row>
    <row r="63" spans="1:5" x14ac:dyDescent="0.25">
      <c r="A63" t="s">
        <v>110</v>
      </c>
      <c r="B63" t="s">
        <v>324</v>
      </c>
      <c r="C63" t="s">
        <v>197</v>
      </c>
      <c r="D63" s="4">
        <v>12553</v>
      </c>
      <c r="E63" t="str">
        <f t="shared" si="1"/>
        <v>Large</v>
      </c>
    </row>
    <row r="64" spans="1:5" x14ac:dyDescent="0.25">
      <c r="A64" t="s">
        <v>112</v>
      </c>
      <c r="B64" t="s">
        <v>325</v>
      </c>
      <c r="C64" t="s">
        <v>198</v>
      </c>
      <c r="D64" s="4">
        <v>51072</v>
      </c>
      <c r="E64" t="str">
        <f t="shared" si="1"/>
        <v>Large</v>
      </c>
    </row>
    <row r="65" spans="1:5" x14ac:dyDescent="0.25">
      <c r="A65" t="s">
        <v>32</v>
      </c>
      <c r="B65" t="s">
        <v>326</v>
      </c>
      <c r="C65" t="s">
        <v>195</v>
      </c>
      <c r="D65" s="4">
        <v>34888</v>
      </c>
      <c r="E65" t="str">
        <f t="shared" si="1"/>
        <v>Large</v>
      </c>
    </row>
    <row r="66" spans="1:5" x14ac:dyDescent="0.25">
      <c r="A66" t="s">
        <v>115</v>
      </c>
      <c r="B66" t="s">
        <v>327</v>
      </c>
      <c r="C66" t="s">
        <v>195</v>
      </c>
      <c r="D66" s="4">
        <v>47174</v>
      </c>
      <c r="E66" t="str">
        <f t="shared" si="1"/>
        <v>Large</v>
      </c>
    </row>
    <row r="67" spans="1:5" x14ac:dyDescent="0.25">
      <c r="A67" t="s">
        <v>32</v>
      </c>
      <c r="B67" t="s">
        <v>328</v>
      </c>
      <c r="C67" t="s">
        <v>193</v>
      </c>
      <c r="D67" s="4">
        <v>22639</v>
      </c>
      <c r="E67" t="str">
        <f t="shared" si="1"/>
        <v>Large</v>
      </c>
    </row>
    <row r="68" spans="1:5" x14ac:dyDescent="0.25">
      <c r="A68" t="s">
        <v>76</v>
      </c>
      <c r="B68" t="s">
        <v>329</v>
      </c>
      <c r="C68" t="s">
        <v>193</v>
      </c>
      <c r="D68" s="4">
        <v>93911</v>
      </c>
      <c r="E68" t="str">
        <f t="shared" si="1"/>
        <v>Key</v>
      </c>
    </row>
    <row r="69" spans="1:5" x14ac:dyDescent="0.25">
      <c r="A69" t="s">
        <v>119</v>
      </c>
      <c r="B69" t="s">
        <v>262</v>
      </c>
      <c r="C69" t="s">
        <v>194</v>
      </c>
      <c r="D69" s="4">
        <v>16842</v>
      </c>
      <c r="E69" t="str">
        <f t="shared" si="1"/>
        <v>Large</v>
      </c>
    </row>
    <row r="70" spans="1:5" x14ac:dyDescent="0.25">
      <c r="A70" t="s">
        <v>121</v>
      </c>
      <c r="B70" t="s">
        <v>284</v>
      </c>
      <c r="C70" t="s">
        <v>198</v>
      </c>
      <c r="D70" s="4">
        <v>80264</v>
      </c>
      <c r="E70" t="str">
        <f t="shared" si="1"/>
        <v>Key</v>
      </c>
    </row>
    <row r="71" spans="1:5" x14ac:dyDescent="0.25">
      <c r="A71" t="s">
        <v>123</v>
      </c>
      <c r="B71" t="s">
        <v>330</v>
      </c>
      <c r="C71" t="s">
        <v>194</v>
      </c>
      <c r="D71" s="4">
        <v>89734</v>
      </c>
      <c r="E71" t="str">
        <f t="shared" si="1"/>
        <v>Key</v>
      </c>
    </row>
    <row r="72" spans="1:5" x14ac:dyDescent="0.25">
      <c r="A72" t="s">
        <v>125</v>
      </c>
      <c r="B72" t="s">
        <v>331</v>
      </c>
      <c r="C72" t="s">
        <v>193</v>
      </c>
      <c r="D72" s="4">
        <v>45541</v>
      </c>
      <c r="E72" t="str">
        <f t="shared" ref="E72:E103" si="2">IF(D72&gt;=$D$5,$E$5,IF(D72&gt;=$D$4,$E$4,$E$3))</f>
        <v>Large</v>
      </c>
    </row>
    <row r="73" spans="1:5" x14ac:dyDescent="0.25">
      <c r="A73" t="s">
        <v>127</v>
      </c>
      <c r="B73" t="s">
        <v>332</v>
      </c>
      <c r="C73" t="s">
        <v>193</v>
      </c>
      <c r="D73" s="4">
        <v>22433</v>
      </c>
      <c r="E73" t="str">
        <f t="shared" si="2"/>
        <v>Large</v>
      </c>
    </row>
    <row r="74" spans="1:5" x14ac:dyDescent="0.25">
      <c r="A74" t="s">
        <v>129</v>
      </c>
      <c r="B74" t="s">
        <v>263</v>
      </c>
      <c r="C74" t="s">
        <v>193</v>
      </c>
      <c r="D74" s="4">
        <v>1350</v>
      </c>
      <c r="E74" t="str">
        <f t="shared" si="2"/>
        <v>Small</v>
      </c>
    </row>
    <row r="75" spans="1:5" x14ac:dyDescent="0.25">
      <c r="A75" t="s">
        <v>131</v>
      </c>
      <c r="B75" t="s">
        <v>333</v>
      </c>
      <c r="C75" t="s">
        <v>193</v>
      </c>
      <c r="D75" s="4">
        <v>12949</v>
      </c>
      <c r="E75" t="str">
        <f t="shared" si="2"/>
        <v>Large</v>
      </c>
    </row>
    <row r="76" spans="1:5" x14ac:dyDescent="0.25">
      <c r="A76" t="s">
        <v>133</v>
      </c>
      <c r="B76" t="s">
        <v>315</v>
      </c>
      <c r="C76" t="s">
        <v>197</v>
      </c>
      <c r="D76" s="4">
        <v>29891</v>
      </c>
      <c r="E76" t="str">
        <f t="shared" si="2"/>
        <v>Large</v>
      </c>
    </row>
    <row r="77" spans="1:5" x14ac:dyDescent="0.25">
      <c r="A77" t="s">
        <v>135</v>
      </c>
      <c r="B77" t="s">
        <v>334</v>
      </c>
      <c r="C77" t="s">
        <v>198</v>
      </c>
      <c r="D77" s="4">
        <v>2610</v>
      </c>
      <c r="E77" t="str">
        <f t="shared" si="2"/>
        <v>Small</v>
      </c>
    </row>
    <row r="78" spans="1:5" x14ac:dyDescent="0.25">
      <c r="A78" t="s">
        <v>137</v>
      </c>
      <c r="B78" t="s">
        <v>335</v>
      </c>
      <c r="C78" t="s">
        <v>196</v>
      </c>
      <c r="D78" s="4">
        <v>59503</v>
      </c>
      <c r="E78" t="str">
        <f t="shared" si="2"/>
        <v>Large</v>
      </c>
    </row>
    <row r="79" spans="1:5" x14ac:dyDescent="0.25">
      <c r="A79" t="s">
        <v>139</v>
      </c>
      <c r="B79" t="s">
        <v>328</v>
      </c>
      <c r="C79" t="s">
        <v>197</v>
      </c>
      <c r="D79" s="4">
        <v>1258</v>
      </c>
      <c r="E79" t="str">
        <f t="shared" si="2"/>
        <v>Small</v>
      </c>
    </row>
    <row r="80" spans="1:5" x14ac:dyDescent="0.25">
      <c r="A80" t="s">
        <v>141</v>
      </c>
      <c r="B80" t="s">
        <v>336</v>
      </c>
      <c r="C80" t="s">
        <v>194</v>
      </c>
      <c r="D80" s="4">
        <v>23231</v>
      </c>
      <c r="E80" t="str">
        <f t="shared" si="2"/>
        <v>Large</v>
      </c>
    </row>
    <row r="81" spans="1:5" x14ac:dyDescent="0.25">
      <c r="A81" t="s">
        <v>143</v>
      </c>
      <c r="B81" t="s">
        <v>337</v>
      </c>
      <c r="C81" t="s">
        <v>195</v>
      </c>
      <c r="D81" s="4">
        <v>88612</v>
      </c>
      <c r="E81" t="str">
        <f t="shared" si="2"/>
        <v>Key</v>
      </c>
    </row>
    <row r="82" spans="1:5" x14ac:dyDescent="0.25">
      <c r="A82" t="s">
        <v>145</v>
      </c>
      <c r="B82" t="s">
        <v>338</v>
      </c>
      <c r="C82" t="s">
        <v>193</v>
      </c>
      <c r="D82" s="4">
        <v>88206</v>
      </c>
      <c r="E82" t="str">
        <f t="shared" si="2"/>
        <v>Key</v>
      </c>
    </row>
    <row r="83" spans="1:5" x14ac:dyDescent="0.25">
      <c r="A83" t="s">
        <v>147</v>
      </c>
      <c r="B83" t="s">
        <v>339</v>
      </c>
      <c r="C83" t="s">
        <v>194</v>
      </c>
      <c r="D83" s="4">
        <v>50671</v>
      </c>
      <c r="E83" t="str">
        <f t="shared" si="2"/>
        <v>Large</v>
      </c>
    </row>
    <row r="84" spans="1:5" x14ac:dyDescent="0.25">
      <c r="A84" t="s">
        <v>149</v>
      </c>
      <c r="B84" t="s">
        <v>340</v>
      </c>
      <c r="C84" t="s">
        <v>194</v>
      </c>
      <c r="D84" s="4">
        <v>38797</v>
      </c>
      <c r="E84" t="str">
        <f t="shared" si="2"/>
        <v>Large</v>
      </c>
    </row>
    <row r="85" spans="1:5" x14ac:dyDescent="0.25">
      <c r="A85" t="s">
        <v>151</v>
      </c>
      <c r="B85" t="s">
        <v>290</v>
      </c>
      <c r="C85" t="s">
        <v>195</v>
      </c>
      <c r="D85" s="4">
        <v>50990</v>
      </c>
      <c r="E85" t="str">
        <f t="shared" si="2"/>
        <v>Large</v>
      </c>
    </row>
    <row r="86" spans="1:5" x14ac:dyDescent="0.25">
      <c r="A86" t="s">
        <v>153</v>
      </c>
      <c r="B86" t="s">
        <v>341</v>
      </c>
      <c r="C86" t="s">
        <v>197</v>
      </c>
      <c r="D86" s="4">
        <v>66293</v>
      </c>
      <c r="E86" t="str">
        <f t="shared" si="2"/>
        <v>Large</v>
      </c>
    </row>
    <row r="87" spans="1:5" x14ac:dyDescent="0.25">
      <c r="A87" t="s">
        <v>137</v>
      </c>
      <c r="B87" t="s">
        <v>342</v>
      </c>
      <c r="C87" t="s">
        <v>195</v>
      </c>
      <c r="D87" s="4">
        <v>52515</v>
      </c>
      <c r="E87" t="str">
        <f t="shared" si="2"/>
        <v>Large</v>
      </c>
    </row>
    <row r="88" spans="1:5" x14ac:dyDescent="0.25">
      <c r="A88" t="s">
        <v>156</v>
      </c>
      <c r="B88" t="s">
        <v>300</v>
      </c>
      <c r="C88" t="s">
        <v>198</v>
      </c>
      <c r="D88" s="4">
        <v>97419</v>
      </c>
      <c r="E88" t="str">
        <f t="shared" si="2"/>
        <v>Key</v>
      </c>
    </row>
    <row r="89" spans="1:5" x14ac:dyDescent="0.25">
      <c r="A89" t="s">
        <v>158</v>
      </c>
      <c r="B89" t="s">
        <v>343</v>
      </c>
      <c r="C89" t="s">
        <v>195</v>
      </c>
      <c r="D89" s="4">
        <v>17301</v>
      </c>
      <c r="E89" t="str">
        <f t="shared" si="2"/>
        <v>Large</v>
      </c>
    </row>
    <row r="90" spans="1:5" x14ac:dyDescent="0.25">
      <c r="A90" t="s">
        <v>160</v>
      </c>
      <c r="B90" t="s">
        <v>344</v>
      </c>
      <c r="C90" t="s">
        <v>195</v>
      </c>
      <c r="D90" s="4">
        <v>72532</v>
      </c>
      <c r="E90" t="str">
        <f t="shared" si="2"/>
        <v>Large</v>
      </c>
    </row>
    <row r="91" spans="1:5" x14ac:dyDescent="0.25">
      <c r="A91" t="s">
        <v>162</v>
      </c>
      <c r="B91" t="s">
        <v>345</v>
      </c>
      <c r="C91" t="s">
        <v>198</v>
      </c>
      <c r="D91" s="4">
        <v>25073</v>
      </c>
      <c r="E91" t="str">
        <f t="shared" si="2"/>
        <v>Large</v>
      </c>
    </row>
    <row r="92" spans="1:5" x14ac:dyDescent="0.25">
      <c r="A92" t="s">
        <v>164</v>
      </c>
      <c r="B92" t="s">
        <v>275</v>
      </c>
      <c r="C92" t="s">
        <v>193</v>
      </c>
      <c r="D92" s="4">
        <v>95746</v>
      </c>
      <c r="E92" t="str">
        <f t="shared" si="2"/>
        <v>Key</v>
      </c>
    </row>
    <row r="93" spans="1:5" x14ac:dyDescent="0.25">
      <c r="A93" t="s">
        <v>166</v>
      </c>
      <c r="B93" t="s">
        <v>346</v>
      </c>
      <c r="C93" t="s">
        <v>195</v>
      </c>
      <c r="D93" s="4">
        <v>34358</v>
      </c>
      <c r="E93" t="str">
        <f t="shared" si="2"/>
        <v>Large</v>
      </c>
    </row>
    <row r="94" spans="1:5" x14ac:dyDescent="0.25">
      <c r="A94" t="s">
        <v>168</v>
      </c>
      <c r="B94" t="s">
        <v>318</v>
      </c>
      <c r="C94" t="s">
        <v>193</v>
      </c>
      <c r="D94" s="4">
        <v>8805</v>
      </c>
      <c r="E94" t="str">
        <f t="shared" si="2"/>
        <v>Small</v>
      </c>
    </row>
    <row r="95" spans="1:5" x14ac:dyDescent="0.25">
      <c r="A95" t="s">
        <v>170</v>
      </c>
      <c r="B95" t="s">
        <v>347</v>
      </c>
      <c r="C95" t="s">
        <v>193</v>
      </c>
      <c r="D95" s="4">
        <v>87062</v>
      </c>
      <c r="E95" t="str">
        <f t="shared" si="2"/>
        <v>Key</v>
      </c>
    </row>
    <row r="96" spans="1:5" x14ac:dyDescent="0.25">
      <c r="A96" t="s">
        <v>172</v>
      </c>
      <c r="B96" t="s">
        <v>348</v>
      </c>
      <c r="C96" t="s">
        <v>197</v>
      </c>
      <c r="D96" s="4">
        <v>47020</v>
      </c>
      <c r="E96" t="str">
        <f t="shared" si="2"/>
        <v>Large</v>
      </c>
    </row>
    <row r="97" spans="1:5" x14ac:dyDescent="0.25">
      <c r="A97" t="s">
        <v>158</v>
      </c>
      <c r="B97" t="s">
        <v>271</v>
      </c>
      <c r="C97" t="s">
        <v>193</v>
      </c>
      <c r="D97" s="4">
        <v>38703</v>
      </c>
      <c r="E97" t="str">
        <f t="shared" si="2"/>
        <v>Large</v>
      </c>
    </row>
    <row r="98" spans="1:5" x14ac:dyDescent="0.25">
      <c r="A98" t="s">
        <v>175</v>
      </c>
      <c r="B98" t="s">
        <v>349</v>
      </c>
      <c r="C98" t="s">
        <v>195</v>
      </c>
      <c r="D98" s="4">
        <v>93977</v>
      </c>
      <c r="E98" t="str">
        <f t="shared" si="2"/>
        <v>Key</v>
      </c>
    </row>
    <row r="99" spans="1:5" x14ac:dyDescent="0.25">
      <c r="A99" t="s">
        <v>177</v>
      </c>
      <c r="B99" t="s">
        <v>262</v>
      </c>
      <c r="C99" t="s">
        <v>198</v>
      </c>
      <c r="D99" s="4">
        <v>29812</v>
      </c>
      <c r="E99" t="str">
        <f t="shared" si="2"/>
        <v>Large</v>
      </c>
    </row>
    <row r="100" spans="1:5" x14ac:dyDescent="0.25">
      <c r="A100" t="s">
        <v>179</v>
      </c>
      <c r="B100" t="s">
        <v>350</v>
      </c>
      <c r="C100" t="s">
        <v>196</v>
      </c>
      <c r="D100" s="4">
        <v>12269</v>
      </c>
      <c r="E100" t="str">
        <f t="shared" si="2"/>
        <v>Large</v>
      </c>
    </row>
    <row r="101" spans="1:5" x14ac:dyDescent="0.25">
      <c r="A101" t="s">
        <v>181</v>
      </c>
      <c r="B101" t="s">
        <v>294</v>
      </c>
      <c r="C101" t="s">
        <v>195</v>
      </c>
      <c r="D101" s="4">
        <v>36575</v>
      </c>
      <c r="E101" t="str">
        <f t="shared" si="2"/>
        <v>Large</v>
      </c>
    </row>
    <row r="102" spans="1:5" x14ac:dyDescent="0.25">
      <c r="A102" t="s">
        <v>183</v>
      </c>
      <c r="B102" t="s">
        <v>297</v>
      </c>
      <c r="C102" t="s">
        <v>198</v>
      </c>
      <c r="D102" s="4">
        <v>36649</v>
      </c>
      <c r="E102" t="str">
        <f t="shared" si="2"/>
        <v>Large</v>
      </c>
    </row>
    <row r="103" spans="1:5" x14ac:dyDescent="0.25">
      <c r="A103" t="s">
        <v>42</v>
      </c>
      <c r="B103" t="s">
        <v>351</v>
      </c>
      <c r="C103" t="s">
        <v>196</v>
      </c>
      <c r="D103" s="4">
        <v>98152</v>
      </c>
      <c r="E103" t="str">
        <f t="shared" si="2"/>
        <v>Key</v>
      </c>
    </row>
    <row r="104" spans="1:5" x14ac:dyDescent="0.25">
      <c r="A104" t="s">
        <v>168</v>
      </c>
      <c r="B104" t="s">
        <v>352</v>
      </c>
      <c r="C104" t="s">
        <v>196</v>
      </c>
      <c r="D104" s="4">
        <v>74147</v>
      </c>
      <c r="E104" t="str">
        <f t="shared" ref="E104:E107" si="3">IF(D104&gt;=$D$5,$E$5,IF(D104&gt;=$D$4,$E$4,$E$3))</f>
        <v>Large</v>
      </c>
    </row>
    <row r="105" spans="1:5" x14ac:dyDescent="0.25">
      <c r="A105" t="s">
        <v>187</v>
      </c>
      <c r="B105" t="s">
        <v>353</v>
      </c>
      <c r="C105" t="s">
        <v>193</v>
      </c>
      <c r="D105" s="4">
        <v>71410</v>
      </c>
      <c r="E105" t="str">
        <f t="shared" si="3"/>
        <v>Large</v>
      </c>
    </row>
    <row r="106" spans="1:5" x14ac:dyDescent="0.25">
      <c r="A106" t="s">
        <v>189</v>
      </c>
      <c r="B106" t="s">
        <v>354</v>
      </c>
      <c r="C106" t="s">
        <v>196</v>
      </c>
      <c r="D106" s="4">
        <v>86898</v>
      </c>
      <c r="E106" t="str">
        <f t="shared" si="3"/>
        <v>Key</v>
      </c>
    </row>
    <row r="107" spans="1:5" x14ac:dyDescent="0.25">
      <c r="A107" t="s">
        <v>191</v>
      </c>
      <c r="B107" t="s">
        <v>285</v>
      </c>
      <c r="C107" t="s">
        <v>195</v>
      </c>
      <c r="D107" s="4">
        <v>82643</v>
      </c>
      <c r="E107" t="str">
        <f t="shared" si="3"/>
        <v>Key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DB56-4F2D-42BD-B9C8-8AC6F49F5FB5}">
  <sheetPr codeName="Sheet9"/>
  <dimension ref="A1:E107"/>
  <sheetViews>
    <sheetView workbookViewId="0">
      <selection activeCell="E8" sqref="E8"/>
    </sheetView>
  </sheetViews>
  <sheetFormatPr defaultRowHeight="15" x14ac:dyDescent="0.25"/>
  <cols>
    <col min="1" max="1" width="10.7109375" bestFit="1" customWidth="1"/>
    <col min="2" max="2" width="26.7109375" customWidth="1"/>
    <col min="3" max="4" width="13.42578125" bestFit="1" customWidth="1"/>
    <col min="5" max="5" width="11.140625" bestFit="1" customWidth="1"/>
    <col min="7" max="7" width="13.28515625" bestFit="1" customWidth="1"/>
  </cols>
  <sheetData>
    <row r="1" spans="1:5" s="21" customFormat="1" ht="22.5" customHeight="1" x14ac:dyDescent="0.3">
      <c r="A1" s="20" t="s">
        <v>357</v>
      </c>
    </row>
    <row r="3" spans="1:5" x14ac:dyDescent="0.25">
      <c r="C3" s="2" t="s">
        <v>220</v>
      </c>
      <c r="D3" s="6">
        <f>D4</f>
        <v>10000</v>
      </c>
      <c r="E3" t="s">
        <v>221</v>
      </c>
    </row>
    <row r="4" spans="1:5" x14ac:dyDescent="0.25">
      <c r="C4" s="2" t="s">
        <v>258</v>
      </c>
      <c r="D4" s="6">
        <v>10000</v>
      </c>
      <c r="E4" t="s">
        <v>219</v>
      </c>
    </row>
    <row r="5" spans="1:5" x14ac:dyDescent="0.25">
      <c r="C5" s="2" t="s">
        <v>257</v>
      </c>
      <c r="D5" s="6">
        <v>75000</v>
      </c>
      <c r="E5" t="s">
        <v>225</v>
      </c>
    </row>
    <row r="6" spans="1:5" x14ac:dyDescent="0.25">
      <c r="D6" s="2"/>
      <c r="E6" s="6"/>
    </row>
    <row r="7" spans="1:5" x14ac:dyDescent="0.25">
      <c r="A7" t="s">
        <v>0</v>
      </c>
      <c r="B7" t="s">
        <v>1</v>
      </c>
      <c r="C7" t="s">
        <v>2</v>
      </c>
      <c r="D7" t="s">
        <v>3</v>
      </c>
      <c r="E7" t="s">
        <v>199</v>
      </c>
    </row>
    <row r="8" spans="1:5" x14ac:dyDescent="0.25">
      <c r="A8" t="s">
        <v>4</v>
      </c>
      <c r="B8" t="s">
        <v>281</v>
      </c>
      <c r="C8" t="s">
        <v>193</v>
      </c>
      <c r="D8" s="4">
        <v>41634</v>
      </c>
      <c r="E8" t="str" cm="1">
        <f t="array" ref="E8">_xlfn.IFS(D8&gt;=$D$5,$E$5,D8&gt;=$D$4,$E$4,D8&lt;D3,$E$3)</f>
        <v>Large</v>
      </c>
    </row>
    <row r="9" spans="1:5" x14ac:dyDescent="0.25">
      <c r="A9" t="s">
        <v>6</v>
      </c>
      <c r="B9" t="s">
        <v>282</v>
      </c>
      <c r="C9" t="s">
        <v>194</v>
      </c>
      <c r="D9" s="4">
        <v>92990</v>
      </c>
      <c r="E9" t="str" cm="1">
        <f t="array" ref="E9">_xlfn.IFS(D9&gt;=$D$5,$E$5,D9&gt;=$D$4,$E$4,D9&lt;D4,$E$3)</f>
        <v>Key</v>
      </c>
    </row>
    <row r="10" spans="1:5" x14ac:dyDescent="0.25">
      <c r="A10" t="s">
        <v>8</v>
      </c>
      <c r="B10" t="s">
        <v>283</v>
      </c>
      <c r="C10" t="s">
        <v>195</v>
      </c>
      <c r="D10" s="4">
        <v>38516</v>
      </c>
      <c r="E10" t="str" cm="1">
        <f t="array" ref="E10">_xlfn.IFS(D10&gt;=$D$5,$E$5,D10&gt;=$D$4,$E$4,D10&lt;D5,$E$3)</f>
        <v>Large</v>
      </c>
    </row>
    <row r="11" spans="1:5" x14ac:dyDescent="0.25">
      <c r="A11" t="s">
        <v>10</v>
      </c>
      <c r="B11" t="s">
        <v>284</v>
      </c>
      <c r="C11" t="s">
        <v>196</v>
      </c>
      <c r="D11" s="4">
        <v>98805</v>
      </c>
      <c r="E11" t="str" cm="1">
        <f t="array" ref="E11">_xlfn.IFS(D11&gt;=$D$5,$E$5,D11&gt;=$D$4,$E$4,D11&lt;D6,$E$3)</f>
        <v>Key</v>
      </c>
    </row>
    <row r="12" spans="1:5" x14ac:dyDescent="0.25">
      <c r="A12" t="s">
        <v>12</v>
      </c>
      <c r="B12" t="s">
        <v>285</v>
      </c>
      <c r="C12" t="s">
        <v>193</v>
      </c>
      <c r="D12" s="4">
        <v>30739</v>
      </c>
      <c r="E12" t="str" cm="1">
        <f t="array" ref="E12">_xlfn.IFS(D12&gt;=$D$5,$E$5,D12&gt;=$D$4,$E$4,D12&lt;D7,$E$3)</f>
        <v>Large</v>
      </c>
    </row>
    <row r="13" spans="1:5" x14ac:dyDescent="0.25">
      <c r="A13" t="s">
        <v>14</v>
      </c>
      <c r="B13" t="s">
        <v>286</v>
      </c>
      <c r="C13" t="s">
        <v>194</v>
      </c>
      <c r="D13" s="4">
        <v>70825</v>
      </c>
      <c r="E13" t="str" cm="1">
        <f t="array" ref="E13">_xlfn.IFS(D13&gt;=$D$5,$E$5,D13&gt;=$D$4,$E$4,D13&lt;D8,$E$3)</f>
        <v>Large</v>
      </c>
    </row>
    <row r="14" spans="1:5" x14ac:dyDescent="0.25">
      <c r="A14" t="s">
        <v>16</v>
      </c>
      <c r="B14" t="s">
        <v>287</v>
      </c>
      <c r="C14" t="s">
        <v>193</v>
      </c>
      <c r="D14" s="4">
        <v>93110</v>
      </c>
      <c r="E14" t="str" cm="1">
        <f t="array" ref="E14">_xlfn.IFS(D14&gt;=$D$5,$E$5,D14&gt;=$D$4,$E$4,D14&lt;D9,$E$3)</f>
        <v>Key</v>
      </c>
    </row>
    <row r="15" spans="1:5" x14ac:dyDescent="0.25">
      <c r="A15" t="s">
        <v>18</v>
      </c>
      <c r="B15" t="s">
        <v>276</v>
      </c>
      <c r="C15" t="s">
        <v>194</v>
      </c>
      <c r="D15" s="4">
        <v>75546</v>
      </c>
      <c r="E15" t="str" cm="1">
        <f t="array" ref="E15">_xlfn.IFS(D15&gt;=$D$5,$E$5,D15&gt;=$D$4,$E$4,D15&lt;D10,$E$3)</f>
        <v>Key</v>
      </c>
    </row>
    <row r="16" spans="1:5" x14ac:dyDescent="0.25">
      <c r="A16" t="s">
        <v>20</v>
      </c>
      <c r="B16" t="s">
        <v>288</v>
      </c>
      <c r="C16" t="s">
        <v>193</v>
      </c>
      <c r="D16" s="4">
        <v>47120</v>
      </c>
      <c r="E16" t="str" cm="1">
        <f t="array" ref="E16">_xlfn.IFS(D16&gt;=$D$5,$E$5,D16&gt;=$D$4,$E$4,D16&lt;D11,$E$3)</f>
        <v>Large</v>
      </c>
    </row>
    <row r="17" spans="1:5" x14ac:dyDescent="0.25">
      <c r="A17" t="s">
        <v>22</v>
      </c>
      <c r="B17" t="s">
        <v>289</v>
      </c>
      <c r="C17" t="s">
        <v>195</v>
      </c>
      <c r="D17" s="4">
        <v>91739</v>
      </c>
      <c r="E17" t="str" cm="1">
        <f t="array" ref="E17">_xlfn.IFS(D17&gt;=$D$5,$E$5,D17&gt;=$D$4,$E$4,D17&lt;D12,$E$3)</f>
        <v>Key</v>
      </c>
    </row>
    <row r="18" spans="1:5" x14ac:dyDescent="0.25">
      <c r="A18" t="s">
        <v>24</v>
      </c>
      <c r="B18" t="s">
        <v>290</v>
      </c>
      <c r="C18" t="s">
        <v>197</v>
      </c>
      <c r="D18" s="4">
        <v>90832</v>
      </c>
      <c r="E18" t="str" cm="1">
        <f t="array" ref="E18">_xlfn.IFS(D18&gt;=$D$5,$E$5,D18&gt;=$D$4,$E$4,D18&lt;D13,$E$3)</f>
        <v>Key</v>
      </c>
    </row>
    <row r="19" spans="1:5" x14ac:dyDescent="0.25">
      <c r="A19" t="s">
        <v>26</v>
      </c>
      <c r="B19" t="s">
        <v>268</v>
      </c>
      <c r="C19" t="s">
        <v>196</v>
      </c>
      <c r="D19" s="4">
        <v>27364</v>
      </c>
      <c r="E19" t="str" cm="1">
        <f t="array" ref="E19">_xlfn.IFS(D19&gt;=$D$5,$E$5,D19&gt;=$D$4,$E$4,D19&lt;D14,$E$3)</f>
        <v>Large</v>
      </c>
    </row>
    <row r="20" spans="1:5" x14ac:dyDescent="0.25">
      <c r="A20" t="s">
        <v>28</v>
      </c>
      <c r="B20" t="s">
        <v>291</v>
      </c>
      <c r="C20" t="s">
        <v>193</v>
      </c>
      <c r="D20" s="4">
        <v>90309</v>
      </c>
      <c r="E20" t="str" cm="1">
        <f t="array" ref="E20">_xlfn.IFS(D20&gt;=$D$5,$E$5,D20&gt;=$D$4,$E$4,D20&lt;D15,$E$3)</f>
        <v>Key</v>
      </c>
    </row>
    <row r="21" spans="1:5" x14ac:dyDescent="0.25">
      <c r="A21" t="s">
        <v>30</v>
      </c>
      <c r="B21" t="s">
        <v>292</v>
      </c>
      <c r="C21" t="s">
        <v>194</v>
      </c>
      <c r="D21" s="4">
        <v>59638</v>
      </c>
      <c r="E21" t="str" cm="1">
        <f t="array" ref="E21">_xlfn.IFS(D21&gt;=$D$5,$E$5,D21&gt;=$D$4,$E$4,D21&lt;D16,$E$3)</f>
        <v>Large</v>
      </c>
    </row>
    <row r="22" spans="1:5" x14ac:dyDescent="0.25">
      <c r="A22" t="s">
        <v>32</v>
      </c>
      <c r="B22" t="s">
        <v>293</v>
      </c>
      <c r="C22" t="s">
        <v>195</v>
      </c>
      <c r="D22" s="4">
        <v>67320</v>
      </c>
      <c r="E22" t="str" cm="1">
        <f t="array" ref="E22">_xlfn.IFS(D22&gt;=$D$5,$E$5,D22&gt;=$D$4,$E$4,D22&lt;D17,$E$3)</f>
        <v>Large</v>
      </c>
    </row>
    <row r="23" spans="1:5" x14ac:dyDescent="0.25">
      <c r="A23" t="s">
        <v>34</v>
      </c>
      <c r="B23" t="s">
        <v>294</v>
      </c>
      <c r="C23" t="s">
        <v>193</v>
      </c>
      <c r="D23" s="4">
        <v>7640</v>
      </c>
      <c r="E23" t="str" cm="1">
        <f t="array" ref="E23">_xlfn.IFS(D23&gt;=$D$5,$E$5,D23&gt;=$D$4,$E$4,D23&lt;D18,$E$3)</f>
        <v>Small</v>
      </c>
    </row>
    <row r="24" spans="1:5" x14ac:dyDescent="0.25">
      <c r="A24" t="s">
        <v>36</v>
      </c>
      <c r="B24" t="s">
        <v>295</v>
      </c>
      <c r="C24" t="s">
        <v>196</v>
      </c>
      <c r="D24" s="4">
        <v>27258</v>
      </c>
      <c r="E24" t="str" cm="1">
        <f t="array" ref="E24">_xlfn.IFS(D24&gt;=$D$5,$E$5,D24&gt;=$D$4,$E$4,D24&lt;D19,$E$3)</f>
        <v>Large</v>
      </c>
    </row>
    <row r="25" spans="1:5" x14ac:dyDescent="0.25">
      <c r="A25" t="s">
        <v>38</v>
      </c>
      <c r="B25" t="s">
        <v>296</v>
      </c>
      <c r="C25" t="s">
        <v>198</v>
      </c>
      <c r="D25" s="4">
        <v>32223</v>
      </c>
      <c r="E25" t="str" cm="1">
        <f t="array" ref="E25">_xlfn.IFS(D25&gt;=$D$5,$E$5,D25&gt;=$D$4,$E$4,D25&lt;D20,$E$3)</f>
        <v>Large</v>
      </c>
    </row>
    <row r="26" spans="1:5" x14ac:dyDescent="0.25">
      <c r="A26" t="s">
        <v>40</v>
      </c>
      <c r="B26" t="s">
        <v>297</v>
      </c>
      <c r="C26" t="s">
        <v>194</v>
      </c>
      <c r="D26" s="4">
        <v>21329</v>
      </c>
      <c r="E26" t="str" cm="1">
        <f t="array" ref="E26">_xlfn.IFS(D26&gt;=$D$5,$E$5,D26&gt;=$D$4,$E$4,D26&lt;D21,$E$3)</f>
        <v>Large</v>
      </c>
    </row>
    <row r="27" spans="1:5" x14ac:dyDescent="0.25">
      <c r="A27" t="s">
        <v>42</v>
      </c>
      <c r="B27" t="s">
        <v>298</v>
      </c>
      <c r="C27" t="s">
        <v>197</v>
      </c>
      <c r="D27" s="4">
        <v>22332</v>
      </c>
      <c r="E27" t="str" cm="1">
        <f t="array" ref="E27">_xlfn.IFS(D27&gt;=$D$5,$E$5,D27&gt;=$D$4,$E$4,D27&lt;D22,$E$3)</f>
        <v>Large</v>
      </c>
    </row>
    <row r="28" spans="1:5" x14ac:dyDescent="0.25">
      <c r="A28" t="s">
        <v>44</v>
      </c>
      <c r="B28" t="s">
        <v>277</v>
      </c>
      <c r="C28" t="s">
        <v>198</v>
      </c>
      <c r="D28" s="4">
        <v>79891</v>
      </c>
      <c r="E28" t="str" cm="1">
        <f t="array" ref="E28">_xlfn.IFS(D28&gt;=$D$5,$E$5,D28&gt;=$D$4,$E$4,D28&lt;D23,$E$3)</f>
        <v>Key</v>
      </c>
    </row>
    <row r="29" spans="1:5" x14ac:dyDescent="0.25">
      <c r="A29" t="s">
        <v>46</v>
      </c>
      <c r="B29" t="s">
        <v>299</v>
      </c>
      <c r="C29" t="s">
        <v>193</v>
      </c>
      <c r="D29" s="4">
        <v>42239</v>
      </c>
      <c r="E29" t="str" cm="1">
        <f t="array" ref="E29">_xlfn.IFS(D29&gt;=$D$5,$E$5,D29&gt;=$D$4,$E$4,D29&lt;D24,$E$3)</f>
        <v>Large</v>
      </c>
    </row>
    <row r="30" spans="1:5" x14ac:dyDescent="0.25">
      <c r="A30" t="s">
        <v>48</v>
      </c>
      <c r="B30" t="s">
        <v>261</v>
      </c>
      <c r="C30" t="s">
        <v>193</v>
      </c>
      <c r="D30" s="4">
        <v>61352</v>
      </c>
      <c r="E30" t="str" cm="1">
        <f t="array" ref="E30">_xlfn.IFS(D30&gt;=$D$5,$E$5,D30&gt;=$D$4,$E$4,D30&lt;D25,$E$3)</f>
        <v>Large</v>
      </c>
    </row>
    <row r="31" spans="1:5" x14ac:dyDescent="0.25">
      <c r="A31" t="s">
        <v>50</v>
      </c>
      <c r="B31" t="s">
        <v>300</v>
      </c>
      <c r="C31" t="s">
        <v>197</v>
      </c>
      <c r="D31" s="4">
        <v>53531</v>
      </c>
      <c r="E31" t="str" cm="1">
        <f t="array" ref="E31">_xlfn.IFS(D31&gt;=$D$5,$E$5,D31&gt;=$D$4,$E$4,D31&lt;D26,$E$3)</f>
        <v>Large</v>
      </c>
    </row>
    <row r="32" spans="1:5" x14ac:dyDescent="0.25">
      <c r="A32" t="s">
        <v>52</v>
      </c>
      <c r="B32" t="s">
        <v>301</v>
      </c>
      <c r="C32" t="s">
        <v>194</v>
      </c>
      <c r="D32" s="4">
        <v>33291</v>
      </c>
      <c r="E32" t="str" cm="1">
        <f t="array" ref="E32">_xlfn.IFS(D32&gt;=$D$5,$E$5,D32&gt;=$D$4,$E$4,D32&lt;D27,$E$3)</f>
        <v>Large</v>
      </c>
    </row>
    <row r="33" spans="1:5" x14ac:dyDescent="0.25">
      <c r="A33" t="s">
        <v>54</v>
      </c>
      <c r="B33" t="s">
        <v>302</v>
      </c>
      <c r="C33" t="s">
        <v>197</v>
      </c>
      <c r="D33" s="4">
        <v>37840</v>
      </c>
      <c r="E33" t="str" cm="1">
        <f t="array" ref="E33">_xlfn.IFS(D33&gt;=$D$5,$E$5,D33&gt;=$D$4,$E$4,D33&lt;D28,$E$3)</f>
        <v>Large</v>
      </c>
    </row>
    <row r="34" spans="1:5" x14ac:dyDescent="0.25">
      <c r="A34" t="s">
        <v>56</v>
      </c>
      <c r="B34" t="s">
        <v>303</v>
      </c>
      <c r="C34" t="s">
        <v>193</v>
      </c>
      <c r="D34" s="4">
        <v>44303</v>
      </c>
      <c r="E34" t="str" cm="1">
        <f t="array" ref="E34">_xlfn.IFS(D34&gt;=$D$5,$E$5,D34&gt;=$D$4,$E$4,D34&lt;D29,$E$3)</f>
        <v>Large</v>
      </c>
    </row>
    <row r="35" spans="1:5" x14ac:dyDescent="0.25">
      <c r="A35" t="s">
        <v>58</v>
      </c>
      <c r="B35" t="s">
        <v>304</v>
      </c>
      <c r="C35" t="s">
        <v>195</v>
      </c>
      <c r="D35" s="4">
        <v>81989</v>
      </c>
      <c r="E35" t="str" cm="1">
        <f t="array" ref="E35">_xlfn.IFS(D35&gt;=$D$5,$E$5,D35&gt;=$D$4,$E$4,D35&lt;D30,$E$3)</f>
        <v>Key</v>
      </c>
    </row>
    <row r="36" spans="1:5" x14ac:dyDescent="0.25">
      <c r="A36" t="s">
        <v>60</v>
      </c>
      <c r="B36" t="s">
        <v>305</v>
      </c>
      <c r="C36" t="s">
        <v>198</v>
      </c>
      <c r="D36" s="4">
        <v>59466</v>
      </c>
      <c r="E36" t="str" cm="1">
        <f t="array" ref="E36">_xlfn.IFS(D36&gt;=$D$5,$E$5,D36&gt;=$D$4,$E$4,D36&lt;D31,$E$3)</f>
        <v>Large</v>
      </c>
    </row>
    <row r="37" spans="1:5" x14ac:dyDescent="0.25">
      <c r="A37" t="s">
        <v>62</v>
      </c>
      <c r="B37" t="s">
        <v>306</v>
      </c>
      <c r="C37" t="s">
        <v>193</v>
      </c>
      <c r="D37" s="4">
        <v>65075</v>
      </c>
      <c r="E37" t="str" cm="1">
        <f t="array" ref="E37">_xlfn.IFS(D37&gt;=$D$5,$E$5,D37&gt;=$D$4,$E$4,D37&lt;D32,$E$3)</f>
        <v>Large</v>
      </c>
    </row>
    <row r="38" spans="1:5" x14ac:dyDescent="0.25">
      <c r="A38" t="s">
        <v>64</v>
      </c>
      <c r="B38" t="s">
        <v>307</v>
      </c>
      <c r="C38" t="s">
        <v>198</v>
      </c>
      <c r="D38" s="4">
        <v>61532</v>
      </c>
      <c r="E38" t="str" cm="1">
        <f t="array" ref="E38">_xlfn.IFS(D38&gt;=$D$5,$E$5,D38&gt;=$D$4,$E$4,D38&lt;D33,$E$3)</f>
        <v>Large</v>
      </c>
    </row>
    <row r="39" spans="1:5" x14ac:dyDescent="0.25">
      <c r="A39" t="s">
        <v>66</v>
      </c>
      <c r="B39" t="s">
        <v>308</v>
      </c>
      <c r="C39" t="s">
        <v>193</v>
      </c>
      <c r="D39" s="4">
        <v>85140</v>
      </c>
      <c r="E39" t="str" cm="1">
        <f t="array" ref="E39">_xlfn.IFS(D39&gt;=$D$5,$E$5,D39&gt;=$D$4,$E$4,D39&lt;D34,$E$3)</f>
        <v>Key</v>
      </c>
    </row>
    <row r="40" spans="1:5" x14ac:dyDescent="0.25">
      <c r="A40" t="s">
        <v>68</v>
      </c>
      <c r="B40" t="s">
        <v>309</v>
      </c>
      <c r="C40" t="s">
        <v>198</v>
      </c>
      <c r="D40" s="4">
        <v>13953</v>
      </c>
      <c r="E40" t="str" cm="1">
        <f t="array" ref="E40">_xlfn.IFS(D40&gt;=$D$5,$E$5,D40&gt;=$D$4,$E$4,D40&lt;D35,$E$3)</f>
        <v>Large</v>
      </c>
    </row>
    <row r="41" spans="1:5" x14ac:dyDescent="0.25">
      <c r="A41" t="s">
        <v>70</v>
      </c>
      <c r="B41" t="s">
        <v>310</v>
      </c>
      <c r="C41" t="s">
        <v>198</v>
      </c>
      <c r="D41" s="4">
        <v>2778</v>
      </c>
      <c r="E41" t="str" cm="1">
        <f t="array" ref="E41">_xlfn.IFS(D41&gt;=$D$5,$E$5,D41&gt;=$D$4,$E$4,D41&lt;D36,$E$3)</f>
        <v>Small</v>
      </c>
    </row>
    <row r="42" spans="1:5" x14ac:dyDescent="0.25">
      <c r="A42" t="s">
        <v>72</v>
      </c>
      <c r="B42" t="s">
        <v>311</v>
      </c>
      <c r="C42" t="s">
        <v>196</v>
      </c>
      <c r="D42" s="4">
        <v>60532</v>
      </c>
      <c r="E42" t="str" cm="1">
        <f t="array" ref="E42">_xlfn.IFS(D42&gt;=$D$5,$E$5,D42&gt;=$D$4,$E$4,D42&lt;D37,$E$3)</f>
        <v>Large</v>
      </c>
    </row>
    <row r="43" spans="1:5" x14ac:dyDescent="0.25">
      <c r="A43" t="s">
        <v>74</v>
      </c>
      <c r="B43" t="s">
        <v>312</v>
      </c>
      <c r="C43" t="s">
        <v>195</v>
      </c>
      <c r="D43" s="4">
        <v>45550</v>
      </c>
      <c r="E43" t="str" cm="1">
        <f t="array" ref="E43">_xlfn.IFS(D43&gt;=$D$5,$E$5,D43&gt;=$D$4,$E$4,D43&lt;D38,$E$3)</f>
        <v>Large</v>
      </c>
    </row>
    <row r="44" spans="1:5" x14ac:dyDescent="0.25">
      <c r="A44" t="s">
        <v>76</v>
      </c>
      <c r="B44" t="s">
        <v>313</v>
      </c>
      <c r="C44" t="s">
        <v>194</v>
      </c>
      <c r="D44" s="4">
        <v>71620</v>
      </c>
      <c r="E44" t="str" cm="1">
        <f t="array" ref="E44">_xlfn.IFS(D44&gt;=$D$5,$E$5,D44&gt;=$D$4,$E$4,D44&lt;D39,$E$3)</f>
        <v>Large</v>
      </c>
    </row>
    <row r="45" spans="1:5" x14ac:dyDescent="0.25">
      <c r="A45" t="s">
        <v>36</v>
      </c>
      <c r="B45" t="s">
        <v>264</v>
      </c>
      <c r="C45" t="s">
        <v>193</v>
      </c>
      <c r="D45" s="4">
        <v>1439</v>
      </c>
      <c r="E45" t="str" cm="1">
        <f t="array" ref="E45">_xlfn.IFS(D45&gt;=$D$5,$E$5,D45&gt;=$D$4,$E$4,D45&lt;D40,$E$3)</f>
        <v>Small</v>
      </c>
    </row>
    <row r="46" spans="1:5" x14ac:dyDescent="0.25">
      <c r="A46" t="s">
        <v>79</v>
      </c>
      <c r="B46" t="s">
        <v>264</v>
      </c>
      <c r="C46" t="s">
        <v>198</v>
      </c>
      <c r="D46" s="4">
        <v>32431</v>
      </c>
      <c r="E46" t="str" cm="1">
        <f t="array" ref="E46">_xlfn.IFS(D46&gt;=$D$5,$E$5,D46&gt;=$D$4,$E$4,D46&lt;D41,$E$3)</f>
        <v>Large</v>
      </c>
    </row>
    <row r="47" spans="1:5" x14ac:dyDescent="0.25">
      <c r="A47" t="s">
        <v>81</v>
      </c>
      <c r="B47" t="s">
        <v>314</v>
      </c>
      <c r="C47" t="s">
        <v>196</v>
      </c>
      <c r="D47" s="4">
        <v>42994</v>
      </c>
      <c r="E47" t="str" cm="1">
        <f t="array" ref="E47">_xlfn.IFS(D47&gt;=$D$5,$E$5,D47&gt;=$D$4,$E$4,D47&lt;D42,$E$3)</f>
        <v>Large</v>
      </c>
    </row>
    <row r="48" spans="1:5" x14ac:dyDescent="0.25">
      <c r="A48" t="s">
        <v>83</v>
      </c>
      <c r="B48" t="s">
        <v>315</v>
      </c>
      <c r="C48" t="s">
        <v>197</v>
      </c>
      <c r="D48" s="4">
        <v>93443</v>
      </c>
      <c r="E48" t="str" cm="1">
        <f t="array" ref="E48">_xlfn.IFS(D48&gt;=$D$5,$E$5,D48&gt;=$D$4,$E$4,D48&lt;D43,$E$3)</f>
        <v>Key</v>
      </c>
    </row>
    <row r="49" spans="1:5" x14ac:dyDescent="0.25">
      <c r="A49" t="s">
        <v>56</v>
      </c>
      <c r="B49" t="s">
        <v>316</v>
      </c>
      <c r="C49" t="s">
        <v>197</v>
      </c>
      <c r="D49" s="4">
        <v>34791</v>
      </c>
      <c r="E49" t="str" cm="1">
        <f t="array" ref="E49">_xlfn.IFS(D49&gt;=$D$5,$E$5,D49&gt;=$D$4,$E$4,D49&lt;D44,$E$3)</f>
        <v>Large</v>
      </c>
    </row>
    <row r="50" spans="1:5" x14ac:dyDescent="0.25">
      <c r="A50" t="s">
        <v>86</v>
      </c>
      <c r="B50" t="s">
        <v>300</v>
      </c>
      <c r="C50" t="s">
        <v>195</v>
      </c>
      <c r="D50" s="4">
        <v>14724</v>
      </c>
      <c r="E50" t="str" cm="1">
        <f t="array" ref="E50">_xlfn.IFS(D50&gt;=$D$5,$E$5,D50&gt;=$D$4,$E$4,D50&lt;D45,$E$3)</f>
        <v>Large</v>
      </c>
    </row>
    <row r="51" spans="1:5" x14ac:dyDescent="0.25">
      <c r="A51" t="s">
        <v>88</v>
      </c>
      <c r="B51" t="s">
        <v>317</v>
      </c>
      <c r="C51" t="s">
        <v>196</v>
      </c>
      <c r="D51" s="4">
        <v>6054</v>
      </c>
      <c r="E51" t="str" cm="1">
        <f t="array" ref="E51">_xlfn.IFS(D51&gt;=$D$5,$E$5,D51&gt;=$D$4,$E$4,D51&lt;D46,$E$3)</f>
        <v>Small</v>
      </c>
    </row>
    <row r="52" spans="1:5" x14ac:dyDescent="0.25">
      <c r="A52" t="s">
        <v>90</v>
      </c>
      <c r="B52" t="s">
        <v>318</v>
      </c>
      <c r="C52" t="s">
        <v>193</v>
      </c>
      <c r="D52" s="4">
        <v>98749</v>
      </c>
      <c r="E52" t="str" cm="1">
        <f t="array" ref="E52">_xlfn.IFS(D52&gt;=$D$5,$E$5,D52&gt;=$D$4,$E$4,D52&lt;D47,$E$3)</f>
        <v>Key</v>
      </c>
    </row>
    <row r="53" spans="1:5" x14ac:dyDescent="0.25">
      <c r="A53" t="s">
        <v>92</v>
      </c>
      <c r="B53" t="s">
        <v>312</v>
      </c>
      <c r="C53" t="s">
        <v>193</v>
      </c>
      <c r="D53" s="4">
        <v>87209</v>
      </c>
      <c r="E53" t="str" cm="1">
        <f t="array" ref="E53">_xlfn.IFS(D53&gt;=$D$5,$E$5,D53&gt;=$D$4,$E$4,D53&lt;D48,$E$3)</f>
        <v>Key</v>
      </c>
    </row>
    <row r="54" spans="1:5" x14ac:dyDescent="0.25">
      <c r="A54" t="s">
        <v>94</v>
      </c>
      <c r="B54" t="s">
        <v>319</v>
      </c>
      <c r="C54" t="s">
        <v>197</v>
      </c>
      <c r="D54" s="4">
        <v>31634</v>
      </c>
      <c r="E54" t="str" cm="1">
        <f t="array" ref="E54">_xlfn.IFS(D54&gt;=$D$5,$E$5,D54&gt;=$D$4,$E$4,D54&lt;D49,$E$3)</f>
        <v>Large</v>
      </c>
    </row>
    <row r="55" spans="1:5" x14ac:dyDescent="0.25">
      <c r="A55" t="s">
        <v>60</v>
      </c>
      <c r="B55" t="s">
        <v>298</v>
      </c>
      <c r="C55" t="s">
        <v>194</v>
      </c>
      <c r="D55" s="4">
        <v>38076</v>
      </c>
      <c r="E55" t="str" cm="1">
        <f t="array" ref="E55">_xlfn.IFS(D55&gt;=$D$5,$E$5,D55&gt;=$D$4,$E$4,D55&lt;D50,$E$3)</f>
        <v>Large</v>
      </c>
    </row>
    <row r="56" spans="1:5" x14ac:dyDescent="0.25">
      <c r="A56" t="s">
        <v>97</v>
      </c>
      <c r="B56" t="s">
        <v>308</v>
      </c>
      <c r="C56" t="s">
        <v>198</v>
      </c>
      <c r="D56" s="4">
        <v>66459</v>
      </c>
      <c r="E56" t="str" cm="1">
        <f t="array" ref="E56">_xlfn.IFS(D56&gt;=$D$5,$E$5,D56&gt;=$D$4,$E$4,D56&lt;D51,$E$3)</f>
        <v>Large</v>
      </c>
    </row>
    <row r="57" spans="1:5" x14ac:dyDescent="0.25">
      <c r="A57" t="s">
        <v>99</v>
      </c>
      <c r="B57" t="s">
        <v>320</v>
      </c>
      <c r="C57" t="s">
        <v>193</v>
      </c>
      <c r="D57" s="4">
        <v>30988</v>
      </c>
      <c r="E57" t="str" cm="1">
        <f t="array" ref="E57">_xlfn.IFS(D57&gt;=$D$5,$E$5,D57&gt;=$D$4,$E$4,D57&lt;D52,$E$3)</f>
        <v>Large</v>
      </c>
    </row>
    <row r="58" spans="1:5" x14ac:dyDescent="0.25">
      <c r="A58" t="s">
        <v>101</v>
      </c>
      <c r="B58" t="s">
        <v>321</v>
      </c>
      <c r="C58" t="s">
        <v>195</v>
      </c>
      <c r="D58" s="4">
        <v>88383</v>
      </c>
      <c r="E58" t="str" cm="1">
        <f t="array" ref="E58">_xlfn.IFS(D58&gt;=$D$5,$E$5,D58&gt;=$D$4,$E$4,D58&lt;D53,$E$3)</f>
        <v>Key</v>
      </c>
    </row>
    <row r="59" spans="1:5" x14ac:dyDescent="0.25">
      <c r="A59" t="s">
        <v>103</v>
      </c>
      <c r="B59" t="s">
        <v>322</v>
      </c>
      <c r="C59" t="s">
        <v>198</v>
      </c>
      <c r="D59" s="4">
        <v>61518</v>
      </c>
      <c r="E59" t="str" cm="1">
        <f t="array" ref="E59">_xlfn.IFS(D59&gt;=$D$5,$E$5,D59&gt;=$D$4,$E$4,D59&lt;D54,$E$3)</f>
        <v>Large</v>
      </c>
    </row>
    <row r="60" spans="1:5" x14ac:dyDescent="0.25">
      <c r="A60" t="s">
        <v>105</v>
      </c>
      <c r="B60" t="s">
        <v>267</v>
      </c>
      <c r="C60" t="s">
        <v>194</v>
      </c>
      <c r="D60" s="4">
        <v>31192</v>
      </c>
      <c r="E60" t="str" cm="1">
        <f t="array" ref="E60">_xlfn.IFS(D60&gt;=$D$5,$E$5,D60&gt;=$D$4,$E$4,D60&lt;D55,$E$3)</f>
        <v>Large</v>
      </c>
    </row>
    <row r="61" spans="1:5" x14ac:dyDescent="0.25">
      <c r="A61" t="s">
        <v>101</v>
      </c>
      <c r="B61" t="s">
        <v>323</v>
      </c>
      <c r="C61" t="s">
        <v>194</v>
      </c>
      <c r="D61" s="4">
        <v>87680</v>
      </c>
      <c r="E61" t="str" cm="1">
        <f t="array" ref="E61">_xlfn.IFS(D61&gt;=$D$5,$E$5,D61&gt;=$D$4,$E$4,D61&lt;D56,$E$3)</f>
        <v>Key</v>
      </c>
    </row>
    <row r="62" spans="1:5" x14ac:dyDescent="0.25">
      <c r="A62" t="s">
        <v>108</v>
      </c>
      <c r="B62" t="s">
        <v>266</v>
      </c>
      <c r="C62" t="s">
        <v>194</v>
      </c>
      <c r="D62" s="4">
        <v>18804</v>
      </c>
      <c r="E62" t="str" cm="1">
        <f t="array" ref="E62">_xlfn.IFS(D62&gt;=$D$5,$E$5,D62&gt;=$D$4,$E$4,D62&lt;D57,$E$3)</f>
        <v>Large</v>
      </c>
    </row>
    <row r="63" spans="1:5" x14ac:dyDescent="0.25">
      <c r="A63" t="s">
        <v>110</v>
      </c>
      <c r="B63" t="s">
        <v>324</v>
      </c>
      <c r="C63" t="s">
        <v>197</v>
      </c>
      <c r="D63" s="4">
        <v>12553</v>
      </c>
      <c r="E63" t="str" cm="1">
        <f t="array" ref="E63">_xlfn.IFS(D63&gt;=$D$5,$E$5,D63&gt;=$D$4,$E$4,D63&lt;D58,$E$3)</f>
        <v>Large</v>
      </c>
    </row>
    <row r="64" spans="1:5" x14ac:dyDescent="0.25">
      <c r="A64" t="s">
        <v>112</v>
      </c>
      <c r="B64" t="s">
        <v>325</v>
      </c>
      <c r="C64" t="s">
        <v>198</v>
      </c>
      <c r="D64" s="4">
        <v>51072</v>
      </c>
      <c r="E64" t="str" cm="1">
        <f t="array" ref="E64">_xlfn.IFS(D64&gt;=$D$5,$E$5,D64&gt;=$D$4,$E$4,D64&lt;D59,$E$3)</f>
        <v>Large</v>
      </c>
    </row>
    <row r="65" spans="1:5" x14ac:dyDescent="0.25">
      <c r="A65" t="s">
        <v>32</v>
      </c>
      <c r="B65" t="s">
        <v>326</v>
      </c>
      <c r="C65" t="s">
        <v>195</v>
      </c>
      <c r="D65" s="4">
        <v>34888</v>
      </c>
      <c r="E65" t="str" cm="1">
        <f t="array" ref="E65">_xlfn.IFS(D65&gt;=$D$5,$E$5,D65&gt;=$D$4,$E$4,D65&lt;D60,$E$3)</f>
        <v>Large</v>
      </c>
    </row>
    <row r="66" spans="1:5" x14ac:dyDescent="0.25">
      <c r="A66" t="s">
        <v>115</v>
      </c>
      <c r="B66" t="s">
        <v>327</v>
      </c>
      <c r="C66" t="s">
        <v>195</v>
      </c>
      <c r="D66" s="4">
        <v>47174</v>
      </c>
      <c r="E66" t="str" cm="1">
        <f t="array" ref="E66">_xlfn.IFS(D66&gt;=$D$5,$E$5,D66&gt;=$D$4,$E$4,D66&lt;D61,$E$3)</f>
        <v>Large</v>
      </c>
    </row>
    <row r="67" spans="1:5" x14ac:dyDescent="0.25">
      <c r="A67" t="s">
        <v>32</v>
      </c>
      <c r="B67" t="s">
        <v>328</v>
      </c>
      <c r="C67" t="s">
        <v>193</v>
      </c>
      <c r="D67" s="4">
        <v>22639</v>
      </c>
      <c r="E67" t="str" cm="1">
        <f t="array" ref="E67">_xlfn.IFS(D67&gt;=$D$5,$E$5,D67&gt;=$D$4,$E$4,D67&lt;D62,$E$3)</f>
        <v>Large</v>
      </c>
    </row>
    <row r="68" spans="1:5" x14ac:dyDescent="0.25">
      <c r="A68" t="s">
        <v>76</v>
      </c>
      <c r="B68" t="s">
        <v>329</v>
      </c>
      <c r="C68" t="s">
        <v>193</v>
      </c>
      <c r="D68" s="4">
        <v>93911</v>
      </c>
      <c r="E68" t="str" cm="1">
        <f t="array" ref="E68">_xlfn.IFS(D68&gt;=$D$5,$E$5,D68&gt;=$D$4,$E$4,D68&lt;D63,$E$3)</f>
        <v>Key</v>
      </c>
    </row>
    <row r="69" spans="1:5" x14ac:dyDescent="0.25">
      <c r="A69" t="s">
        <v>119</v>
      </c>
      <c r="B69" t="s">
        <v>262</v>
      </c>
      <c r="C69" t="s">
        <v>194</v>
      </c>
      <c r="D69" s="4">
        <v>16842</v>
      </c>
      <c r="E69" t="str" cm="1">
        <f t="array" ref="E69">_xlfn.IFS(D69&gt;=$D$5,$E$5,D69&gt;=$D$4,$E$4,D69&lt;D64,$E$3)</f>
        <v>Large</v>
      </c>
    </row>
    <row r="70" spans="1:5" x14ac:dyDescent="0.25">
      <c r="A70" t="s">
        <v>121</v>
      </c>
      <c r="B70" t="s">
        <v>284</v>
      </c>
      <c r="C70" t="s">
        <v>198</v>
      </c>
      <c r="D70" s="4">
        <v>80264</v>
      </c>
      <c r="E70" t="str" cm="1">
        <f t="array" ref="E70">_xlfn.IFS(D70&gt;=$D$5,$E$5,D70&gt;=$D$4,$E$4,D70&lt;D65,$E$3)</f>
        <v>Key</v>
      </c>
    </row>
    <row r="71" spans="1:5" x14ac:dyDescent="0.25">
      <c r="A71" t="s">
        <v>123</v>
      </c>
      <c r="B71" t="s">
        <v>330</v>
      </c>
      <c r="C71" t="s">
        <v>194</v>
      </c>
      <c r="D71" s="4">
        <v>89734</v>
      </c>
      <c r="E71" t="str" cm="1">
        <f t="array" ref="E71">_xlfn.IFS(D71&gt;=$D$5,$E$5,D71&gt;=$D$4,$E$4,D71&lt;D66,$E$3)</f>
        <v>Key</v>
      </c>
    </row>
    <row r="72" spans="1:5" x14ac:dyDescent="0.25">
      <c r="A72" t="s">
        <v>125</v>
      </c>
      <c r="B72" t="s">
        <v>331</v>
      </c>
      <c r="C72" t="s">
        <v>193</v>
      </c>
      <c r="D72" s="4">
        <v>45541</v>
      </c>
      <c r="E72" t="str" cm="1">
        <f t="array" ref="E72">_xlfn.IFS(D72&gt;=$D$5,$E$5,D72&gt;=$D$4,$E$4,D72&lt;D67,$E$3)</f>
        <v>Large</v>
      </c>
    </row>
    <row r="73" spans="1:5" x14ac:dyDescent="0.25">
      <c r="A73" t="s">
        <v>127</v>
      </c>
      <c r="B73" t="s">
        <v>332</v>
      </c>
      <c r="C73" t="s">
        <v>193</v>
      </c>
      <c r="D73" s="4">
        <v>22433</v>
      </c>
      <c r="E73" t="str" cm="1">
        <f t="array" ref="E73">_xlfn.IFS(D73&gt;=$D$5,$E$5,D73&gt;=$D$4,$E$4,D73&lt;D68,$E$3)</f>
        <v>Large</v>
      </c>
    </row>
    <row r="74" spans="1:5" x14ac:dyDescent="0.25">
      <c r="A74" t="s">
        <v>129</v>
      </c>
      <c r="B74" t="s">
        <v>263</v>
      </c>
      <c r="C74" t="s">
        <v>193</v>
      </c>
      <c r="D74" s="4">
        <v>1350</v>
      </c>
      <c r="E74" t="str" cm="1">
        <f t="array" ref="E74">_xlfn.IFS(D74&gt;=$D$5,$E$5,D74&gt;=$D$4,$E$4,D74&lt;D69,$E$3)</f>
        <v>Small</v>
      </c>
    </row>
    <row r="75" spans="1:5" x14ac:dyDescent="0.25">
      <c r="A75" t="s">
        <v>131</v>
      </c>
      <c r="B75" t="s">
        <v>333</v>
      </c>
      <c r="C75" t="s">
        <v>193</v>
      </c>
      <c r="D75" s="4">
        <v>12949</v>
      </c>
      <c r="E75" t="str" cm="1">
        <f t="array" ref="E75">_xlfn.IFS(D75&gt;=$D$5,$E$5,D75&gt;=$D$4,$E$4,D75&lt;D70,$E$3)</f>
        <v>Large</v>
      </c>
    </row>
    <row r="76" spans="1:5" x14ac:dyDescent="0.25">
      <c r="A76" t="s">
        <v>133</v>
      </c>
      <c r="B76" t="s">
        <v>315</v>
      </c>
      <c r="C76" t="s">
        <v>197</v>
      </c>
      <c r="D76" s="4">
        <v>29891</v>
      </c>
      <c r="E76" t="str" cm="1">
        <f t="array" ref="E76">_xlfn.IFS(D76&gt;=$D$5,$E$5,D76&gt;=$D$4,$E$4,D76&lt;D71,$E$3)</f>
        <v>Large</v>
      </c>
    </row>
    <row r="77" spans="1:5" x14ac:dyDescent="0.25">
      <c r="A77" t="s">
        <v>135</v>
      </c>
      <c r="B77" t="s">
        <v>334</v>
      </c>
      <c r="C77" t="s">
        <v>198</v>
      </c>
      <c r="D77" s="4">
        <v>2610</v>
      </c>
      <c r="E77" t="str" cm="1">
        <f t="array" ref="E77">_xlfn.IFS(D77&gt;=$D$5,$E$5,D77&gt;=$D$4,$E$4,D77&lt;D72,$E$3)</f>
        <v>Small</v>
      </c>
    </row>
    <row r="78" spans="1:5" x14ac:dyDescent="0.25">
      <c r="A78" t="s">
        <v>137</v>
      </c>
      <c r="B78" t="s">
        <v>335</v>
      </c>
      <c r="C78" t="s">
        <v>196</v>
      </c>
      <c r="D78" s="4">
        <v>59503</v>
      </c>
      <c r="E78" t="str" cm="1">
        <f t="array" ref="E78">_xlfn.IFS(D78&gt;=$D$5,$E$5,D78&gt;=$D$4,$E$4,D78&lt;D73,$E$3)</f>
        <v>Large</v>
      </c>
    </row>
    <row r="79" spans="1:5" x14ac:dyDescent="0.25">
      <c r="A79" t="s">
        <v>139</v>
      </c>
      <c r="B79" t="s">
        <v>328</v>
      </c>
      <c r="C79" t="s">
        <v>197</v>
      </c>
      <c r="D79" s="4">
        <v>1258</v>
      </c>
      <c r="E79" t="str" cm="1">
        <f t="array" ref="E79">_xlfn.IFS(D79&gt;=$D$5,$E$5,D79&gt;=$D$4,$E$4,D79&lt;D74,$E$3)</f>
        <v>Small</v>
      </c>
    </row>
    <row r="80" spans="1:5" x14ac:dyDescent="0.25">
      <c r="A80" t="s">
        <v>141</v>
      </c>
      <c r="B80" t="s">
        <v>336</v>
      </c>
      <c r="C80" t="s">
        <v>194</v>
      </c>
      <c r="D80" s="4">
        <v>23231</v>
      </c>
      <c r="E80" t="str" cm="1">
        <f t="array" ref="E80">_xlfn.IFS(D80&gt;=$D$5,$E$5,D80&gt;=$D$4,$E$4,D80&lt;D75,$E$3)</f>
        <v>Large</v>
      </c>
    </row>
    <row r="81" spans="1:5" x14ac:dyDescent="0.25">
      <c r="A81" t="s">
        <v>143</v>
      </c>
      <c r="B81" t="s">
        <v>337</v>
      </c>
      <c r="C81" t="s">
        <v>195</v>
      </c>
      <c r="D81" s="4">
        <v>88612</v>
      </c>
      <c r="E81" t="str" cm="1">
        <f t="array" ref="E81">_xlfn.IFS(D81&gt;=$D$5,$E$5,D81&gt;=$D$4,$E$4,D81&lt;D76,$E$3)</f>
        <v>Key</v>
      </c>
    </row>
    <row r="82" spans="1:5" x14ac:dyDescent="0.25">
      <c r="A82" t="s">
        <v>145</v>
      </c>
      <c r="B82" t="s">
        <v>338</v>
      </c>
      <c r="C82" t="s">
        <v>193</v>
      </c>
      <c r="D82" s="4">
        <v>88206</v>
      </c>
      <c r="E82" t="str" cm="1">
        <f t="array" ref="E82">_xlfn.IFS(D82&gt;=$D$5,$E$5,D82&gt;=$D$4,$E$4,D82&lt;D77,$E$3)</f>
        <v>Key</v>
      </c>
    </row>
    <row r="83" spans="1:5" x14ac:dyDescent="0.25">
      <c r="A83" t="s">
        <v>147</v>
      </c>
      <c r="B83" t="s">
        <v>339</v>
      </c>
      <c r="C83" t="s">
        <v>194</v>
      </c>
      <c r="D83" s="4">
        <v>50671</v>
      </c>
      <c r="E83" t="str" cm="1">
        <f t="array" ref="E83">_xlfn.IFS(D83&gt;=$D$5,$E$5,D83&gt;=$D$4,$E$4,D83&lt;D78,$E$3)</f>
        <v>Large</v>
      </c>
    </row>
    <row r="84" spans="1:5" x14ac:dyDescent="0.25">
      <c r="A84" t="s">
        <v>149</v>
      </c>
      <c r="B84" t="s">
        <v>340</v>
      </c>
      <c r="C84" t="s">
        <v>194</v>
      </c>
      <c r="D84" s="4">
        <v>38797</v>
      </c>
      <c r="E84" t="str" cm="1">
        <f t="array" ref="E84">_xlfn.IFS(D84&gt;=$D$5,$E$5,D84&gt;=$D$4,$E$4,D84&lt;D79,$E$3)</f>
        <v>Large</v>
      </c>
    </row>
    <row r="85" spans="1:5" x14ac:dyDescent="0.25">
      <c r="A85" t="s">
        <v>151</v>
      </c>
      <c r="B85" t="s">
        <v>290</v>
      </c>
      <c r="C85" t="s">
        <v>195</v>
      </c>
      <c r="D85" s="4">
        <v>50990</v>
      </c>
      <c r="E85" t="str" cm="1">
        <f t="array" ref="E85">_xlfn.IFS(D85&gt;=$D$5,$E$5,D85&gt;=$D$4,$E$4,D85&lt;D80,$E$3)</f>
        <v>Large</v>
      </c>
    </row>
    <row r="86" spans="1:5" x14ac:dyDescent="0.25">
      <c r="A86" t="s">
        <v>153</v>
      </c>
      <c r="B86" t="s">
        <v>341</v>
      </c>
      <c r="C86" t="s">
        <v>197</v>
      </c>
      <c r="D86" s="4">
        <v>66293</v>
      </c>
      <c r="E86" t="str" cm="1">
        <f t="array" ref="E86">_xlfn.IFS(D86&gt;=$D$5,$E$5,D86&gt;=$D$4,$E$4,D86&lt;D81,$E$3)</f>
        <v>Large</v>
      </c>
    </row>
    <row r="87" spans="1:5" x14ac:dyDescent="0.25">
      <c r="A87" t="s">
        <v>137</v>
      </c>
      <c r="B87" t="s">
        <v>342</v>
      </c>
      <c r="C87" t="s">
        <v>195</v>
      </c>
      <c r="D87" s="4">
        <v>52515</v>
      </c>
      <c r="E87" t="str" cm="1">
        <f t="array" ref="E87">_xlfn.IFS(D87&gt;=$D$5,$E$5,D87&gt;=$D$4,$E$4,D87&lt;D82,$E$3)</f>
        <v>Large</v>
      </c>
    </row>
    <row r="88" spans="1:5" x14ac:dyDescent="0.25">
      <c r="A88" t="s">
        <v>156</v>
      </c>
      <c r="B88" t="s">
        <v>300</v>
      </c>
      <c r="C88" t="s">
        <v>198</v>
      </c>
      <c r="D88" s="4">
        <v>97419</v>
      </c>
      <c r="E88" t="str" cm="1">
        <f t="array" ref="E88">_xlfn.IFS(D88&gt;=$D$5,$E$5,D88&gt;=$D$4,$E$4,D88&lt;D83,$E$3)</f>
        <v>Key</v>
      </c>
    </row>
    <row r="89" spans="1:5" x14ac:dyDescent="0.25">
      <c r="A89" t="s">
        <v>158</v>
      </c>
      <c r="B89" t="s">
        <v>343</v>
      </c>
      <c r="C89" t="s">
        <v>195</v>
      </c>
      <c r="D89" s="4">
        <v>17301</v>
      </c>
      <c r="E89" t="str" cm="1">
        <f t="array" ref="E89">_xlfn.IFS(D89&gt;=$D$5,$E$5,D89&gt;=$D$4,$E$4,D89&lt;D84,$E$3)</f>
        <v>Large</v>
      </c>
    </row>
    <row r="90" spans="1:5" x14ac:dyDescent="0.25">
      <c r="A90" t="s">
        <v>160</v>
      </c>
      <c r="B90" t="s">
        <v>344</v>
      </c>
      <c r="C90" t="s">
        <v>195</v>
      </c>
      <c r="D90" s="4">
        <v>72532</v>
      </c>
      <c r="E90" t="str" cm="1">
        <f t="array" ref="E90">_xlfn.IFS(D90&gt;=$D$5,$E$5,D90&gt;=$D$4,$E$4,D90&lt;D85,$E$3)</f>
        <v>Large</v>
      </c>
    </row>
    <row r="91" spans="1:5" x14ac:dyDescent="0.25">
      <c r="A91" t="s">
        <v>162</v>
      </c>
      <c r="B91" t="s">
        <v>345</v>
      </c>
      <c r="C91" t="s">
        <v>198</v>
      </c>
      <c r="D91" s="4">
        <v>25073</v>
      </c>
      <c r="E91" t="str" cm="1">
        <f t="array" ref="E91">_xlfn.IFS(D91&gt;=$D$5,$E$5,D91&gt;=$D$4,$E$4,D91&lt;D86,$E$3)</f>
        <v>Large</v>
      </c>
    </row>
    <row r="92" spans="1:5" x14ac:dyDescent="0.25">
      <c r="A92" t="s">
        <v>164</v>
      </c>
      <c r="B92" t="s">
        <v>275</v>
      </c>
      <c r="C92" t="s">
        <v>193</v>
      </c>
      <c r="D92" s="4">
        <v>95746</v>
      </c>
      <c r="E92" t="str" cm="1">
        <f t="array" ref="E92">_xlfn.IFS(D92&gt;=$D$5,$E$5,D92&gt;=$D$4,$E$4,D92&lt;D87,$E$3)</f>
        <v>Key</v>
      </c>
    </row>
    <row r="93" spans="1:5" x14ac:dyDescent="0.25">
      <c r="A93" t="s">
        <v>166</v>
      </c>
      <c r="B93" t="s">
        <v>346</v>
      </c>
      <c r="C93" t="s">
        <v>195</v>
      </c>
      <c r="D93" s="4">
        <v>34358</v>
      </c>
      <c r="E93" t="str" cm="1">
        <f t="array" ref="E93">_xlfn.IFS(D93&gt;=$D$5,$E$5,D93&gt;=$D$4,$E$4,D93&lt;D88,$E$3)</f>
        <v>Large</v>
      </c>
    </row>
    <row r="94" spans="1:5" x14ac:dyDescent="0.25">
      <c r="A94" t="s">
        <v>168</v>
      </c>
      <c r="B94" t="s">
        <v>318</v>
      </c>
      <c r="C94" t="s">
        <v>193</v>
      </c>
      <c r="D94" s="4">
        <v>8805</v>
      </c>
      <c r="E94" t="str" cm="1">
        <f t="array" ref="E94">_xlfn.IFS(D94&gt;=$D$5,$E$5,D94&gt;=$D$4,$E$4,D94&lt;D89,$E$3)</f>
        <v>Small</v>
      </c>
    </row>
    <row r="95" spans="1:5" x14ac:dyDescent="0.25">
      <c r="A95" t="s">
        <v>170</v>
      </c>
      <c r="B95" t="s">
        <v>347</v>
      </c>
      <c r="C95" t="s">
        <v>193</v>
      </c>
      <c r="D95" s="4">
        <v>87062</v>
      </c>
      <c r="E95" t="str" cm="1">
        <f t="array" ref="E95">_xlfn.IFS(D95&gt;=$D$5,$E$5,D95&gt;=$D$4,$E$4,D95&lt;D90,$E$3)</f>
        <v>Key</v>
      </c>
    </row>
    <row r="96" spans="1:5" x14ac:dyDescent="0.25">
      <c r="A96" t="s">
        <v>172</v>
      </c>
      <c r="B96" t="s">
        <v>348</v>
      </c>
      <c r="C96" t="s">
        <v>197</v>
      </c>
      <c r="D96" s="4">
        <v>47020</v>
      </c>
      <c r="E96" t="str" cm="1">
        <f t="array" ref="E96">_xlfn.IFS(D96&gt;=$D$5,$E$5,D96&gt;=$D$4,$E$4,D96&lt;D91,$E$3)</f>
        <v>Large</v>
      </c>
    </row>
    <row r="97" spans="1:5" x14ac:dyDescent="0.25">
      <c r="A97" t="s">
        <v>158</v>
      </c>
      <c r="B97" t="s">
        <v>271</v>
      </c>
      <c r="C97" t="s">
        <v>193</v>
      </c>
      <c r="D97" s="4">
        <v>38703</v>
      </c>
      <c r="E97" t="str" cm="1">
        <f t="array" ref="E97">_xlfn.IFS(D97&gt;=$D$5,$E$5,D97&gt;=$D$4,$E$4,D97&lt;D92,$E$3)</f>
        <v>Large</v>
      </c>
    </row>
    <row r="98" spans="1:5" x14ac:dyDescent="0.25">
      <c r="A98" t="s">
        <v>175</v>
      </c>
      <c r="B98" t="s">
        <v>349</v>
      </c>
      <c r="C98" t="s">
        <v>195</v>
      </c>
      <c r="D98" s="4">
        <v>93977</v>
      </c>
      <c r="E98" t="str" cm="1">
        <f t="array" ref="E98">_xlfn.IFS(D98&gt;=$D$5,$E$5,D98&gt;=$D$4,$E$4,D98&lt;D93,$E$3)</f>
        <v>Key</v>
      </c>
    </row>
    <row r="99" spans="1:5" x14ac:dyDescent="0.25">
      <c r="A99" t="s">
        <v>177</v>
      </c>
      <c r="B99" t="s">
        <v>262</v>
      </c>
      <c r="C99" t="s">
        <v>198</v>
      </c>
      <c r="D99" s="4">
        <v>29812</v>
      </c>
      <c r="E99" t="str" cm="1">
        <f t="array" ref="E99">_xlfn.IFS(D99&gt;=$D$5,$E$5,D99&gt;=$D$4,$E$4,D99&lt;D94,$E$3)</f>
        <v>Large</v>
      </c>
    </row>
    <row r="100" spans="1:5" x14ac:dyDescent="0.25">
      <c r="A100" t="s">
        <v>179</v>
      </c>
      <c r="B100" t="s">
        <v>350</v>
      </c>
      <c r="C100" t="s">
        <v>196</v>
      </c>
      <c r="D100" s="4">
        <v>12269</v>
      </c>
      <c r="E100" t="str" cm="1">
        <f t="array" ref="E100">_xlfn.IFS(D100&gt;=$D$5,$E$5,D100&gt;=$D$4,$E$4,D100&lt;D95,$E$3)</f>
        <v>Large</v>
      </c>
    </row>
    <row r="101" spans="1:5" x14ac:dyDescent="0.25">
      <c r="A101" t="s">
        <v>181</v>
      </c>
      <c r="B101" t="s">
        <v>294</v>
      </c>
      <c r="C101" t="s">
        <v>195</v>
      </c>
      <c r="D101" s="4">
        <v>36575</v>
      </c>
      <c r="E101" t="str" cm="1">
        <f t="array" ref="E101">_xlfn.IFS(D101&gt;=$D$5,$E$5,D101&gt;=$D$4,$E$4,D101&lt;D96,$E$3)</f>
        <v>Large</v>
      </c>
    </row>
    <row r="102" spans="1:5" x14ac:dyDescent="0.25">
      <c r="A102" t="s">
        <v>183</v>
      </c>
      <c r="B102" t="s">
        <v>297</v>
      </c>
      <c r="C102" t="s">
        <v>198</v>
      </c>
      <c r="D102" s="4">
        <v>36649</v>
      </c>
      <c r="E102" t="str" cm="1">
        <f t="array" ref="E102">_xlfn.IFS(D102&gt;=$D$5,$E$5,D102&gt;=$D$4,$E$4,D102&lt;D97,$E$3)</f>
        <v>Large</v>
      </c>
    </row>
    <row r="103" spans="1:5" x14ac:dyDescent="0.25">
      <c r="A103" t="s">
        <v>42</v>
      </c>
      <c r="B103" t="s">
        <v>351</v>
      </c>
      <c r="C103" t="s">
        <v>196</v>
      </c>
      <c r="D103" s="4">
        <v>98152</v>
      </c>
      <c r="E103" t="str" cm="1">
        <f t="array" ref="E103">_xlfn.IFS(D103&gt;=$D$5,$E$5,D103&gt;=$D$4,$E$4,D103&lt;D98,$E$3)</f>
        <v>Key</v>
      </c>
    </row>
    <row r="104" spans="1:5" x14ac:dyDescent="0.25">
      <c r="A104" t="s">
        <v>168</v>
      </c>
      <c r="B104" t="s">
        <v>352</v>
      </c>
      <c r="C104" t="s">
        <v>196</v>
      </c>
      <c r="D104" s="4">
        <v>74147</v>
      </c>
      <c r="E104" t="str" cm="1">
        <f t="array" ref="E104">_xlfn.IFS(D104&gt;=$D$5,$E$5,D104&gt;=$D$4,$E$4,D104&lt;D99,$E$3)</f>
        <v>Large</v>
      </c>
    </row>
    <row r="105" spans="1:5" x14ac:dyDescent="0.25">
      <c r="A105" t="s">
        <v>187</v>
      </c>
      <c r="B105" t="s">
        <v>353</v>
      </c>
      <c r="C105" t="s">
        <v>193</v>
      </c>
      <c r="D105" s="4">
        <v>71410</v>
      </c>
      <c r="E105" t="str" cm="1">
        <f t="array" ref="E105">_xlfn.IFS(D105&gt;=$D$5,$E$5,D105&gt;=$D$4,$E$4,D105&lt;D100,$E$3)</f>
        <v>Large</v>
      </c>
    </row>
    <row r="106" spans="1:5" x14ac:dyDescent="0.25">
      <c r="A106" t="s">
        <v>189</v>
      </c>
      <c r="B106" t="s">
        <v>354</v>
      </c>
      <c r="C106" t="s">
        <v>196</v>
      </c>
      <c r="D106" s="4">
        <v>86898</v>
      </c>
      <c r="E106" t="str" cm="1">
        <f t="array" ref="E106">_xlfn.IFS(D106&gt;=$D$5,$E$5,D106&gt;=$D$4,$E$4,D106&lt;D101,$E$3)</f>
        <v>Key</v>
      </c>
    </row>
    <row r="107" spans="1:5" x14ac:dyDescent="0.25">
      <c r="A107" t="s">
        <v>191</v>
      </c>
      <c r="B107" t="s">
        <v>285</v>
      </c>
      <c r="C107" t="s">
        <v>195</v>
      </c>
      <c r="D107" s="4">
        <v>82643</v>
      </c>
      <c r="E107" t="str" cm="1">
        <f t="array" ref="E107">_xlfn.IFS(D107&gt;=$D$5,$E$5,D107&gt;=$D$4,$E$4,D107&lt;D102,$E$3)</f>
        <v>Key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EB8F-B3CB-4109-BB61-A0F2B7F08650}">
  <sheetPr codeName="Sheet10"/>
  <dimension ref="A1:E109"/>
  <sheetViews>
    <sheetView workbookViewId="0">
      <selection activeCell="E10" sqref="E10"/>
    </sheetView>
  </sheetViews>
  <sheetFormatPr defaultRowHeight="15" x14ac:dyDescent="0.25"/>
  <cols>
    <col min="1" max="1" width="10.7109375" bestFit="1" customWidth="1"/>
    <col min="2" max="2" width="34.42578125" bestFit="1" customWidth="1"/>
    <col min="3" max="4" width="13.42578125" bestFit="1" customWidth="1"/>
    <col min="5" max="5" width="11.140625" bestFit="1" customWidth="1"/>
    <col min="7" max="7" width="12.85546875" bestFit="1" customWidth="1"/>
    <col min="8" max="8" width="6.5703125" bestFit="1" customWidth="1"/>
    <col min="9" max="9" width="8.42578125" bestFit="1" customWidth="1"/>
  </cols>
  <sheetData>
    <row r="1" spans="1:5" s="21" customFormat="1" ht="22.5" customHeight="1" x14ac:dyDescent="0.3">
      <c r="A1" s="20" t="s">
        <v>224</v>
      </c>
    </row>
    <row r="3" spans="1:5" x14ac:dyDescent="0.25">
      <c r="C3" s="7" t="s">
        <v>227</v>
      </c>
      <c r="D3" s="8" t="s">
        <v>232</v>
      </c>
      <c r="E3" s="9" t="s">
        <v>199</v>
      </c>
    </row>
    <row r="4" spans="1:5" x14ac:dyDescent="0.25">
      <c r="C4" s="10" t="s">
        <v>228</v>
      </c>
      <c r="D4" s="6">
        <v>0</v>
      </c>
      <c r="E4" s="11" t="s">
        <v>221</v>
      </c>
    </row>
    <row r="5" spans="1:5" x14ac:dyDescent="0.25">
      <c r="C5" s="10" t="s">
        <v>229</v>
      </c>
      <c r="D5" s="6">
        <v>2000</v>
      </c>
      <c r="E5" s="11" t="s">
        <v>226</v>
      </c>
    </row>
    <row r="6" spans="1:5" x14ac:dyDescent="0.25">
      <c r="C6" s="10" t="s">
        <v>230</v>
      </c>
      <c r="D6" s="6">
        <v>20000</v>
      </c>
      <c r="E6" s="11" t="s">
        <v>219</v>
      </c>
    </row>
    <row r="7" spans="1:5" x14ac:dyDescent="0.25">
      <c r="C7" s="12" t="s">
        <v>231</v>
      </c>
      <c r="D7" s="13">
        <v>80000</v>
      </c>
      <c r="E7" s="14" t="s">
        <v>225</v>
      </c>
    </row>
    <row r="8" spans="1:5" x14ac:dyDescent="0.25">
      <c r="C8" s="1"/>
      <c r="D8" s="6"/>
    </row>
    <row r="9" spans="1:5" x14ac:dyDescent="0.25">
      <c r="A9" t="s">
        <v>0</v>
      </c>
      <c r="B9" t="s">
        <v>1</v>
      </c>
      <c r="C9" t="s">
        <v>2</v>
      </c>
      <c r="D9" t="s">
        <v>3</v>
      </c>
      <c r="E9" t="s">
        <v>199</v>
      </c>
    </row>
    <row r="10" spans="1:5" x14ac:dyDescent="0.25">
      <c r="A10" t="s">
        <v>4</v>
      </c>
      <c r="B10" t="s">
        <v>5</v>
      </c>
      <c r="C10" t="s">
        <v>193</v>
      </c>
      <c r="D10" s="4">
        <v>41634</v>
      </c>
      <c r="E10" t="str">
        <f>VLOOKUP(tblGroupData5[[#This Row],[Amount]],$D$4:$E$7,2,TRUE)</f>
        <v>Large</v>
      </c>
    </row>
    <row r="11" spans="1:5" x14ac:dyDescent="0.25">
      <c r="A11" t="s">
        <v>6</v>
      </c>
      <c r="B11" t="s">
        <v>7</v>
      </c>
      <c r="C11" t="s">
        <v>194</v>
      </c>
      <c r="D11" s="4">
        <v>92990</v>
      </c>
      <c r="E11" t="str">
        <f>VLOOKUP(tblGroupData5[[#This Row],[Amount]],$D$4:$E$7,2,TRUE)</f>
        <v>Key</v>
      </c>
    </row>
    <row r="12" spans="1:5" x14ac:dyDescent="0.25">
      <c r="A12" t="s">
        <v>8</v>
      </c>
      <c r="B12" t="s">
        <v>9</v>
      </c>
      <c r="C12" t="s">
        <v>195</v>
      </c>
      <c r="D12" s="4">
        <v>38516</v>
      </c>
      <c r="E12" t="str">
        <f>VLOOKUP(tblGroupData5[[#This Row],[Amount]],$D$4:$E$7,2,TRUE)</f>
        <v>Large</v>
      </c>
    </row>
    <row r="13" spans="1:5" x14ac:dyDescent="0.25">
      <c r="A13" t="s">
        <v>10</v>
      </c>
      <c r="B13" t="s">
        <v>11</v>
      </c>
      <c r="C13" t="s">
        <v>196</v>
      </c>
      <c r="D13" s="4">
        <v>98805</v>
      </c>
      <c r="E13" t="str">
        <f>VLOOKUP(tblGroupData5[[#This Row],[Amount]],$D$4:$E$7,2,TRUE)</f>
        <v>Key</v>
      </c>
    </row>
    <row r="14" spans="1:5" x14ac:dyDescent="0.25">
      <c r="A14" t="s">
        <v>12</v>
      </c>
      <c r="B14" t="s">
        <v>13</v>
      </c>
      <c r="C14" t="s">
        <v>193</v>
      </c>
      <c r="D14" s="4">
        <v>30739</v>
      </c>
      <c r="E14" t="str">
        <f>VLOOKUP(tblGroupData5[[#This Row],[Amount]],$D$4:$E$7,2,TRUE)</f>
        <v>Large</v>
      </c>
    </row>
    <row r="15" spans="1:5" x14ac:dyDescent="0.25">
      <c r="A15" t="s">
        <v>14</v>
      </c>
      <c r="B15" t="s">
        <v>15</v>
      </c>
      <c r="C15" t="s">
        <v>194</v>
      </c>
      <c r="D15" s="4">
        <v>70825</v>
      </c>
      <c r="E15" t="str">
        <f>VLOOKUP(tblGroupData5[[#This Row],[Amount]],$D$4:$E$7,2,TRUE)</f>
        <v>Large</v>
      </c>
    </row>
    <row r="16" spans="1:5" x14ac:dyDescent="0.25">
      <c r="A16" t="s">
        <v>16</v>
      </c>
      <c r="B16" t="s">
        <v>17</v>
      </c>
      <c r="C16" t="s">
        <v>193</v>
      </c>
      <c r="D16" s="4">
        <v>93110</v>
      </c>
      <c r="E16" t="str">
        <f>VLOOKUP(tblGroupData5[[#This Row],[Amount]],$D$4:$E$7,2,TRUE)</f>
        <v>Key</v>
      </c>
    </row>
    <row r="17" spans="1:5" x14ac:dyDescent="0.25">
      <c r="A17" t="s">
        <v>18</v>
      </c>
      <c r="B17" t="s">
        <v>19</v>
      </c>
      <c r="C17" t="s">
        <v>194</v>
      </c>
      <c r="D17" s="4">
        <v>75546</v>
      </c>
      <c r="E17" t="str">
        <f>VLOOKUP(tblGroupData5[[#This Row],[Amount]],$D$4:$E$7,2,TRUE)</f>
        <v>Large</v>
      </c>
    </row>
    <row r="18" spans="1:5" x14ac:dyDescent="0.25">
      <c r="A18" t="s">
        <v>20</v>
      </c>
      <c r="B18" t="s">
        <v>21</v>
      </c>
      <c r="C18" t="s">
        <v>193</v>
      </c>
      <c r="D18" s="4">
        <v>47120</v>
      </c>
      <c r="E18" t="str">
        <f>VLOOKUP(tblGroupData5[[#This Row],[Amount]],$D$4:$E$7,2,TRUE)</f>
        <v>Large</v>
      </c>
    </row>
    <row r="19" spans="1:5" x14ac:dyDescent="0.25">
      <c r="A19" t="s">
        <v>22</v>
      </c>
      <c r="B19" t="s">
        <v>23</v>
      </c>
      <c r="C19" t="s">
        <v>195</v>
      </c>
      <c r="D19" s="4">
        <v>91739</v>
      </c>
      <c r="E19" t="str">
        <f>VLOOKUP(tblGroupData5[[#This Row],[Amount]],$D$4:$E$7,2,TRUE)</f>
        <v>Key</v>
      </c>
    </row>
    <row r="20" spans="1:5" x14ac:dyDescent="0.25">
      <c r="A20" t="s">
        <v>24</v>
      </c>
      <c r="B20" t="s">
        <v>25</v>
      </c>
      <c r="C20" t="s">
        <v>197</v>
      </c>
      <c r="D20" s="4">
        <v>90832</v>
      </c>
      <c r="E20" t="str">
        <f>VLOOKUP(tblGroupData5[[#This Row],[Amount]],$D$4:$E$7,2,TRUE)</f>
        <v>Key</v>
      </c>
    </row>
    <row r="21" spans="1:5" x14ac:dyDescent="0.25">
      <c r="A21" t="s">
        <v>26</v>
      </c>
      <c r="B21" t="s">
        <v>27</v>
      </c>
      <c r="C21" t="s">
        <v>196</v>
      </c>
      <c r="D21" s="4">
        <v>27364</v>
      </c>
      <c r="E21" t="str">
        <f>VLOOKUP(tblGroupData5[[#This Row],[Amount]],$D$4:$E$7,2,TRUE)</f>
        <v>Large</v>
      </c>
    </row>
    <row r="22" spans="1:5" x14ac:dyDescent="0.25">
      <c r="A22" t="s">
        <v>28</v>
      </c>
      <c r="B22" t="s">
        <v>29</v>
      </c>
      <c r="C22" t="s">
        <v>193</v>
      </c>
      <c r="D22" s="4">
        <v>90309</v>
      </c>
      <c r="E22" t="str">
        <f>VLOOKUP(tblGroupData5[[#This Row],[Amount]],$D$4:$E$7,2,TRUE)</f>
        <v>Key</v>
      </c>
    </row>
    <row r="23" spans="1:5" x14ac:dyDescent="0.25">
      <c r="A23" t="s">
        <v>30</v>
      </c>
      <c r="B23" t="s">
        <v>31</v>
      </c>
      <c r="C23" t="s">
        <v>194</v>
      </c>
      <c r="D23" s="4">
        <v>59638</v>
      </c>
      <c r="E23" t="str">
        <f>VLOOKUP(tblGroupData5[[#This Row],[Amount]],$D$4:$E$7,2,TRUE)</f>
        <v>Large</v>
      </c>
    </row>
    <row r="24" spans="1:5" x14ac:dyDescent="0.25">
      <c r="A24" t="s">
        <v>32</v>
      </c>
      <c r="B24" t="s">
        <v>33</v>
      </c>
      <c r="C24" t="s">
        <v>195</v>
      </c>
      <c r="D24" s="4">
        <v>67320</v>
      </c>
      <c r="E24" t="str">
        <f>VLOOKUP(tblGroupData5[[#This Row],[Amount]],$D$4:$E$7,2,TRUE)</f>
        <v>Large</v>
      </c>
    </row>
    <row r="25" spans="1:5" x14ac:dyDescent="0.25">
      <c r="A25" t="s">
        <v>34</v>
      </c>
      <c r="B25" t="s">
        <v>35</v>
      </c>
      <c r="C25" t="s">
        <v>193</v>
      </c>
      <c r="D25" s="4">
        <v>7640</v>
      </c>
      <c r="E25" t="str">
        <f>VLOOKUP(tblGroupData5[[#This Row],[Amount]],$D$4:$E$7,2,TRUE)</f>
        <v>Medium</v>
      </c>
    </row>
    <row r="26" spans="1:5" x14ac:dyDescent="0.25">
      <c r="A26" t="s">
        <v>36</v>
      </c>
      <c r="B26" t="s">
        <v>37</v>
      </c>
      <c r="C26" t="s">
        <v>196</v>
      </c>
      <c r="D26" s="4">
        <v>27258</v>
      </c>
      <c r="E26" t="str">
        <f>VLOOKUP(tblGroupData5[[#This Row],[Amount]],$D$4:$E$7,2,TRUE)</f>
        <v>Large</v>
      </c>
    </row>
    <row r="27" spans="1:5" x14ac:dyDescent="0.25">
      <c r="A27" t="s">
        <v>38</v>
      </c>
      <c r="B27" t="s">
        <v>39</v>
      </c>
      <c r="C27" t="s">
        <v>198</v>
      </c>
      <c r="D27" s="4">
        <v>32223</v>
      </c>
      <c r="E27" t="str">
        <f>VLOOKUP(tblGroupData5[[#This Row],[Amount]],$D$4:$E$7,2,TRUE)</f>
        <v>Large</v>
      </c>
    </row>
    <row r="28" spans="1:5" x14ac:dyDescent="0.25">
      <c r="A28" t="s">
        <v>40</v>
      </c>
      <c r="B28" t="s">
        <v>41</v>
      </c>
      <c r="C28" t="s">
        <v>194</v>
      </c>
      <c r="D28" s="4">
        <v>21329</v>
      </c>
      <c r="E28" t="str">
        <f>VLOOKUP(tblGroupData5[[#This Row],[Amount]],$D$4:$E$7,2,TRUE)</f>
        <v>Large</v>
      </c>
    </row>
    <row r="29" spans="1:5" x14ac:dyDescent="0.25">
      <c r="A29" t="s">
        <v>42</v>
      </c>
      <c r="B29" t="s">
        <v>43</v>
      </c>
      <c r="C29" t="s">
        <v>197</v>
      </c>
      <c r="D29" s="4">
        <v>22332</v>
      </c>
      <c r="E29" t="str">
        <f>VLOOKUP(tblGroupData5[[#This Row],[Amount]],$D$4:$E$7,2,TRUE)</f>
        <v>Large</v>
      </c>
    </row>
    <row r="30" spans="1:5" x14ac:dyDescent="0.25">
      <c r="A30" t="s">
        <v>44</v>
      </c>
      <c r="B30" t="s">
        <v>45</v>
      </c>
      <c r="C30" t="s">
        <v>198</v>
      </c>
      <c r="D30" s="4">
        <v>79891</v>
      </c>
      <c r="E30" t="str">
        <f>VLOOKUP(tblGroupData5[[#This Row],[Amount]],$D$4:$E$7,2,TRUE)</f>
        <v>Large</v>
      </c>
    </row>
    <row r="31" spans="1:5" x14ac:dyDescent="0.25">
      <c r="A31" t="s">
        <v>46</v>
      </c>
      <c r="B31" t="s">
        <v>47</v>
      </c>
      <c r="C31" t="s">
        <v>193</v>
      </c>
      <c r="D31" s="4">
        <v>42239</v>
      </c>
      <c r="E31" t="str">
        <f>VLOOKUP(tblGroupData5[[#This Row],[Amount]],$D$4:$E$7,2,TRUE)</f>
        <v>Large</v>
      </c>
    </row>
    <row r="32" spans="1:5" x14ac:dyDescent="0.25">
      <c r="A32" t="s">
        <v>48</v>
      </c>
      <c r="B32" t="s">
        <v>49</v>
      </c>
      <c r="C32" t="s">
        <v>193</v>
      </c>
      <c r="D32" s="4">
        <v>61352</v>
      </c>
      <c r="E32" t="str">
        <f>VLOOKUP(tblGroupData5[[#This Row],[Amount]],$D$4:$E$7,2,TRUE)</f>
        <v>Large</v>
      </c>
    </row>
    <row r="33" spans="1:5" x14ac:dyDescent="0.25">
      <c r="A33" t="s">
        <v>50</v>
      </c>
      <c r="B33" t="s">
        <v>51</v>
      </c>
      <c r="C33" t="s">
        <v>197</v>
      </c>
      <c r="D33" s="4">
        <v>53531</v>
      </c>
      <c r="E33" t="str">
        <f>VLOOKUP(tblGroupData5[[#This Row],[Amount]],$D$4:$E$7,2,TRUE)</f>
        <v>Large</v>
      </c>
    </row>
    <row r="34" spans="1:5" x14ac:dyDescent="0.25">
      <c r="A34" t="s">
        <v>52</v>
      </c>
      <c r="B34" t="s">
        <v>53</v>
      </c>
      <c r="C34" t="s">
        <v>194</v>
      </c>
      <c r="D34" s="4">
        <v>33291</v>
      </c>
      <c r="E34" t="str">
        <f>VLOOKUP(tblGroupData5[[#This Row],[Amount]],$D$4:$E$7,2,TRUE)</f>
        <v>Large</v>
      </c>
    </row>
    <row r="35" spans="1:5" x14ac:dyDescent="0.25">
      <c r="A35" t="s">
        <v>54</v>
      </c>
      <c r="B35" t="s">
        <v>55</v>
      </c>
      <c r="C35" t="s">
        <v>197</v>
      </c>
      <c r="D35" s="4">
        <v>37840</v>
      </c>
      <c r="E35" t="str">
        <f>VLOOKUP(tblGroupData5[[#This Row],[Amount]],$D$4:$E$7,2,TRUE)</f>
        <v>Large</v>
      </c>
    </row>
    <row r="36" spans="1:5" x14ac:dyDescent="0.25">
      <c r="A36" t="s">
        <v>56</v>
      </c>
      <c r="B36" t="s">
        <v>57</v>
      </c>
      <c r="C36" t="s">
        <v>193</v>
      </c>
      <c r="D36" s="4">
        <v>44303</v>
      </c>
      <c r="E36" t="str">
        <f>VLOOKUP(tblGroupData5[[#This Row],[Amount]],$D$4:$E$7,2,TRUE)</f>
        <v>Large</v>
      </c>
    </row>
    <row r="37" spans="1:5" x14ac:dyDescent="0.25">
      <c r="A37" t="s">
        <v>58</v>
      </c>
      <c r="B37" t="s">
        <v>59</v>
      </c>
      <c r="C37" t="s">
        <v>195</v>
      </c>
      <c r="D37" s="4">
        <v>81989</v>
      </c>
      <c r="E37" t="str">
        <f>VLOOKUP(tblGroupData5[[#This Row],[Amount]],$D$4:$E$7,2,TRUE)</f>
        <v>Key</v>
      </c>
    </row>
    <row r="38" spans="1:5" x14ac:dyDescent="0.25">
      <c r="A38" t="s">
        <v>60</v>
      </c>
      <c r="B38" t="s">
        <v>61</v>
      </c>
      <c r="C38" t="s">
        <v>198</v>
      </c>
      <c r="D38" s="4">
        <v>59466</v>
      </c>
      <c r="E38" t="str">
        <f>VLOOKUP(tblGroupData5[[#This Row],[Amount]],$D$4:$E$7,2,TRUE)</f>
        <v>Large</v>
      </c>
    </row>
    <row r="39" spans="1:5" x14ac:dyDescent="0.25">
      <c r="A39" t="s">
        <v>62</v>
      </c>
      <c r="B39" t="s">
        <v>63</v>
      </c>
      <c r="C39" t="s">
        <v>193</v>
      </c>
      <c r="D39" s="4">
        <v>65075</v>
      </c>
      <c r="E39" t="str">
        <f>VLOOKUP(tblGroupData5[[#This Row],[Amount]],$D$4:$E$7,2,TRUE)</f>
        <v>Large</v>
      </c>
    </row>
    <row r="40" spans="1:5" x14ac:dyDescent="0.25">
      <c r="A40" t="s">
        <v>64</v>
      </c>
      <c r="B40" t="s">
        <v>65</v>
      </c>
      <c r="C40" t="s">
        <v>198</v>
      </c>
      <c r="D40" s="4">
        <v>61532</v>
      </c>
      <c r="E40" t="str">
        <f>VLOOKUP(tblGroupData5[[#This Row],[Amount]],$D$4:$E$7,2,TRUE)</f>
        <v>Large</v>
      </c>
    </row>
    <row r="41" spans="1:5" x14ac:dyDescent="0.25">
      <c r="A41" t="s">
        <v>66</v>
      </c>
      <c r="B41" t="s">
        <v>67</v>
      </c>
      <c r="C41" t="s">
        <v>193</v>
      </c>
      <c r="D41" s="4">
        <v>85140</v>
      </c>
      <c r="E41" t="str">
        <f>VLOOKUP(tblGroupData5[[#This Row],[Amount]],$D$4:$E$7,2,TRUE)</f>
        <v>Key</v>
      </c>
    </row>
    <row r="42" spans="1:5" x14ac:dyDescent="0.25">
      <c r="A42" t="s">
        <v>68</v>
      </c>
      <c r="B42" t="s">
        <v>69</v>
      </c>
      <c r="C42" t="s">
        <v>198</v>
      </c>
      <c r="D42" s="4">
        <v>13953</v>
      </c>
      <c r="E42" t="str">
        <f>VLOOKUP(tblGroupData5[[#This Row],[Amount]],$D$4:$E$7,2,TRUE)</f>
        <v>Medium</v>
      </c>
    </row>
    <row r="43" spans="1:5" x14ac:dyDescent="0.25">
      <c r="A43" t="s">
        <v>70</v>
      </c>
      <c r="B43" t="s">
        <v>71</v>
      </c>
      <c r="C43" t="s">
        <v>198</v>
      </c>
      <c r="D43" s="4">
        <v>2778</v>
      </c>
      <c r="E43" t="str">
        <f>VLOOKUP(tblGroupData5[[#This Row],[Amount]],$D$4:$E$7,2,TRUE)</f>
        <v>Medium</v>
      </c>
    </row>
    <row r="44" spans="1:5" x14ac:dyDescent="0.25">
      <c r="A44" t="s">
        <v>72</v>
      </c>
      <c r="B44" t="s">
        <v>73</v>
      </c>
      <c r="C44" t="s">
        <v>196</v>
      </c>
      <c r="D44" s="4">
        <v>60532</v>
      </c>
      <c r="E44" t="str">
        <f>VLOOKUP(tblGroupData5[[#This Row],[Amount]],$D$4:$E$7,2,TRUE)</f>
        <v>Large</v>
      </c>
    </row>
    <row r="45" spans="1:5" x14ac:dyDescent="0.25">
      <c r="A45" t="s">
        <v>74</v>
      </c>
      <c r="B45" t="s">
        <v>75</v>
      </c>
      <c r="C45" t="s">
        <v>195</v>
      </c>
      <c r="D45" s="4">
        <v>45550</v>
      </c>
      <c r="E45" t="str">
        <f>VLOOKUP(tblGroupData5[[#This Row],[Amount]],$D$4:$E$7,2,TRUE)</f>
        <v>Large</v>
      </c>
    </row>
    <row r="46" spans="1:5" x14ac:dyDescent="0.25">
      <c r="A46" t="s">
        <v>76</v>
      </c>
      <c r="B46" t="s">
        <v>77</v>
      </c>
      <c r="C46" t="s">
        <v>194</v>
      </c>
      <c r="D46" s="4">
        <v>71620</v>
      </c>
      <c r="E46" t="str">
        <f>VLOOKUP(tblGroupData5[[#This Row],[Amount]],$D$4:$E$7,2,TRUE)</f>
        <v>Large</v>
      </c>
    </row>
    <row r="47" spans="1:5" x14ac:dyDescent="0.25">
      <c r="A47" t="s">
        <v>36</v>
      </c>
      <c r="B47" t="s">
        <v>78</v>
      </c>
      <c r="C47" t="s">
        <v>193</v>
      </c>
      <c r="D47" s="4">
        <v>1439</v>
      </c>
      <c r="E47" t="str">
        <f>VLOOKUP(tblGroupData5[[#This Row],[Amount]],$D$4:$E$7,2,TRUE)</f>
        <v>Small</v>
      </c>
    </row>
    <row r="48" spans="1:5" x14ac:dyDescent="0.25">
      <c r="A48" t="s">
        <v>79</v>
      </c>
      <c r="B48" t="s">
        <v>80</v>
      </c>
      <c r="C48" t="s">
        <v>198</v>
      </c>
      <c r="D48" s="4">
        <v>32431</v>
      </c>
      <c r="E48" t="str">
        <f>VLOOKUP(tblGroupData5[[#This Row],[Amount]],$D$4:$E$7,2,TRUE)</f>
        <v>Large</v>
      </c>
    </row>
    <row r="49" spans="1:5" x14ac:dyDescent="0.25">
      <c r="A49" t="s">
        <v>81</v>
      </c>
      <c r="B49" t="s">
        <v>82</v>
      </c>
      <c r="C49" t="s">
        <v>196</v>
      </c>
      <c r="D49" s="4">
        <v>42994</v>
      </c>
      <c r="E49" t="str">
        <f>VLOOKUP(tblGroupData5[[#This Row],[Amount]],$D$4:$E$7,2,TRUE)</f>
        <v>Large</v>
      </c>
    </row>
    <row r="50" spans="1:5" x14ac:dyDescent="0.25">
      <c r="A50" t="s">
        <v>83</v>
      </c>
      <c r="B50" t="s">
        <v>84</v>
      </c>
      <c r="C50" t="s">
        <v>197</v>
      </c>
      <c r="D50" s="4">
        <v>93443</v>
      </c>
      <c r="E50" t="str">
        <f>VLOOKUP(tblGroupData5[[#This Row],[Amount]],$D$4:$E$7,2,TRUE)</f>
        <v>Key</v>
      </c>
    </row>
    <row r="51" spans="1:5" x14ac:dyDescent="0.25">
      <c r="A51" t="s">
        <v>56</v>
      </c>
      <c r="B51" t="s">
        <v>85</v>
      </c>
      <c r="C51" t="s">
        <v>197</v>
      </c>
      <c r="D51" s="4">
        <v>34791</v>
      </c>
      <c r="E51" t="str">
        <f>VLOOKUP(tblGroupData5[[#This Row],[Amount]],$D$4:$E$7,2,TRUE)</f>
        <v>Large</v>
      </c>
    </row>
    <row r="52" spans="1:5" x14ac:dyDescent="0.25">
      <c r="A52" t="s">
        <v>86</v>
      </c>
      <c r="B52" t="s">
        <v>87</v>
      </c>
      <c r="C52" t="s">
        <v>195</v>
      </c>
      <c r="D52" s="4">
        <v>14724</v>
      </c>
      <c r="E52" t="str">
        <f>VLOOKUP(tblGroupData5[[#This Row],[Amount]],$D$4:$E$7,2,TRUE)</f>
        <v>Medium</v>
      </c>
    </row>
    <row r="53" spans="1:5" x14ac:dyDescent="0.25">
      <c r="A53" t="s">
        <v>88</v>
      </c>
      <c r="B53" t="s">
        <v>89</v>
      </c>
      <c r="C53" t="s">
        <v>196</v>
      </c>
      <c r="D53" s="4">
        <v>6054</v>
      </c>
      <c r="E53" t="str">
        <f>VLOOKUP(tblGroupData5[[#This Row],[Amount]],$D$4:$E$7,2,TRUE)</f>
        <v>Medium</v>
      </c>
    </row>
    <row r="54" spans="1:5" x14ac:dyDescent="0.25">
      <c r="A54" t="s">
        <v>90</v>
      </c>
      <c r="B54" t="s">
        <v>91</v>
      </c>
      <c r="C54" t="s">
        <v>193</v>
      </c>
      <c r="D54" s="4">
        <v>98749</v>
      </c>
      <c r="E54" t="str">
        <f>VLOOKUP(tblGroupData5[[#This Row],[Amount]],$D$4:$E$7,2,TRUE)</f>
        <v>Key</v>
      </c>
    </row>
    <row r="55" spans="1:5" x14ac:dyDescent="0.25">
      <c r="A55" t="s">
        <v>92</v>
      </c>
      <c r="B55" t="s">
        <v>93</v>
      </c>
      <c r="C55" t="s">
        <v>193</v>
      </c>
      <c r="D55" s="4">
        <v>87209</v>
      </c>
      <c r="E55" t="str">
        <f>VLOOKUP(tblGroupData5[[#This Row],[Amount]],$D$4:$E$7,2,TRUE)</f>
        <v>Key</v>
      </c>
    </row>
    <row r="56" spans="1:5" x14ac:dyDescent="0.25">
      <c r="A56" t="s">
        <v>94</v>
      </c>
      <c r="B56" t="s">
        <v>95</v>
      </c>
      <c r="C56" t="s">
        <v>197</v>
      </c>
      <c r="D56" s="4">
        <v>31634</v>
      </c>
      <c r="E56" t="str">
        <f>VLOOKUP(tblGroupData5[[#This Row],[Amount]],$D$4:$E$7,2,TRUE)</f>
        <v>Large</v>
      </c>
    </row>
    <row r="57" spans="1:5" x14ac:dyDescent="0.25">
      <c r="A57" t="s">
        <v>60</v>
      </c>
      <c r="B57" t="s">
        <v>96</v>
      </c>
      <c r="C57" t="s">
        <v>194</v>
      </c>
      <c r="D57" s="4">
        <v>38076</v>
      </c>
      <c r="E57" t="str">
        <f>VLOOKUP(tblGroupData5[[#This Row],[Amount]],$D$4:$E$7,2,TRUE)</f>
        <v>Large</v>
      </c>
    </row>
    <row r="58" spans="1:5" x14ac:dyDescent="0.25">
      <c r="A58" t="s">
        <v>97</v>
      </c>
      <c r="B58" t="s">
        <v>98</v>
      </c>
      <c r="C58" t="s">
        <v>198</v>
      </c>
      <c r="D58" s="4">
        <v>66459</v>
      </c>
      <c r="E58" t="str">
        <f>VLOOKUP(tblGroupData5[[#This Row],[Amount]],$D$4:$E$7,2,TRUE)</f>
        <v>Large</v>
      </c>
    </row>
    <row r="59" spans="1:5" x14ac:dyDescent="0.25">
      <c r="A59" t="s">
        <v>99</v>
      </c>
      <c r="B59" t="s">
        <v>100</v>
      </c>
      <c r="C59" t="s">
        <v>193</v>
      </c>
      <c r="D59" s="4">
        <v>30988</v>
      </c>
      <c r="E59" t="str">
        <f>VLOOKUP(tblGroupData5[[#This Row],[Amount]],$D$4:$E$7,2,TRUE)</f>
        <v>Large</v>
      </c>
    </row>
    <row r="60" spans="1:5" x14ac:dyDescent="0.25">
      <c r="A60" t="s">
        <v>101</v>
      </c>
      <c r="B60" t="s">
        <v>102</v>
      </c>
      <c r="C60" t="s">
        <v>195</v>
      </c>
      <c r="D60" s="4">
        <v>88383</v>
      </c>
      <c r="E60" t="str">
        <f>VLOOKUP(tblGroupData5[[#This Row],[Amount]],$D$4:$E$7,2,TRUE)</f>
        <v>Key</v>
      </c>
    </row>
    <row r="61" spans="1:5" x14ac:dyDescent="0.25">
      <c r="A61" t="s">
        <v>103</v>
      </c>
      <c r="B61" t="s">
        <v>104</v>
      </c>
      <c r="C61" t="s">
        <v>198</v>
      </c>
      <c r="D61" s="4">
        <v>61518</v>
      </c>
      <c r="E61" t="str">
        <f>VLOOKUP(tblGroupData5[[#This Row],[Amount]],$D$4:$E$7,2,TRUE)</f>
        <v>Large</v>
      </c>
    </row>
    <row r="62" spans="1:5" x14ac:dyDescent="0.25">
      <c r="A62" t="s">
        <v>105</v>
      </c>
      <c r="B62" t="s">
        <v>106</v>
      </c>
      <c r="C62" t="s">
        <v>194</v>
      </c>
      <c r="D62" s="4">
        <v>31192</v>
      </c>
      <c r="E62" t="str">
        <f>VLOOKUP(tblGroupData5[[#This Row],[Amount]],$D$4:$E$7,2,TRUE)</f>
        <v>Large</v>
      </c>
    </row>
    <row r="63" spans="1:5" x14ac:dyDescent="0.25">
      <c r="A63" t="s">
        <v>101</v>
      </c>
      <c r="B63" t="s">
        <v>107</v>
      </c>
      <c r="C63" t="s">
        <v>194</v>
      </c>
      <c r="D63" s="4">
        <v>87680</v>
      </c>
      <c r="E63" t="str">
        <f>VLOOKUP(tblGroupData5[[#This Row],[Amount]],$D$4:$E$7,2,TRUE)</f>
        <v>Key</v>
      </c>
    </row>
    <row r="64" spans="1:5" x14ac:dyDescent="0.25">
      <c r="A64" t="s">
        <v>108</v>
      </c>
      <c r="B64" t="s">
        <v>109</v>
      </c>
      <c r="C64" t="s">
        <v>194</v>
      </c>
      <c r="D64" s="4">
        <v>18804</v>
      </c>
      <c r="E64" t="str">
        <f>VLOOKUP(tblGroupData5[[#This Row],[Amount]],$D$4:$E$7,2,TRUE)</f>
        <v>Medium</v>
      </c>
    </row>
    <row r="65" spans="1:5" x14ac:dyDescent="0.25">
      <c r="A65" t="s">
        <v>110</v>
      </c>
      <c r="B65" t="s">
        <v>111</v>
      </c>
      <c r="C65" t="s">
        <v>197</v>
      </c>
      <c r="D65" s="4">
        <v>12553</v>
      </c>
      <c r="E65" t="str">
        <f>VLOOKUP(tblGroupData5[[#This Row],[Amount]],$D$4:$E$7,2,TRUE)</f>
        <v>Medium</v>
      </c>
    </row>
    <row r="66" spans="1:5" x14ac:dyDescent="0.25">
      <c r="A66" t="s">
        <v>112</v>
      </c>
      <c r="B66" t="s">
        <v>113</v>
      </c>
      <c r="C66" t="s">
        <v>198</v>
      </c>
      <c r="D66" s="4">
        <v>51072</v>
      </c>
      <c r="E66" t="str">
        <f>VLOOKUP(tblGroupData5[[#This Row],[Amount]],$D$4:$E$7,2,TRUE)</f>
        <v>Large</v>
      </c>
    </row>
    <row r="67" spans="1:5" x14ac:dyDescent="0.25">
      <c r="A67" t="s">
        <v>32</v>
      </c>
      <c r="B67" t="s">
        <v>114</v>
      </c>
      <c r="C67" t="s">
        <v>195</v>
      </c>
      <c r="D67" s="4">
        <v>34888</v>
      </c>
      <c r="E67" t="str">
        <f>VLOOKUP(tblGroupData5[[#This Row],[Amount]],$D$4:$E$7,2,TRUE)</f>
        <v>Large</v>
      </c>
    </row>
    <row r="68" spans="1:5" x14ac:dyDescent="0.25">
      <c r="A68" t="s">
        <v>115</v>
      </c>
      <c r="B68" t="s">
        <v>116</v>
      </c>
      <c r="C68" t="s">
        <v>195</v>
      </c>
      <c r="D68" s="4">
        <v>47174</v>
      </c>
      <c r="E68" t="str">
        <f>VLOOKUP(tblGroupData5[[#This Row],[Amount]],$D$4:$E$7,2,TRUE)</f>
        <v>Large</v>
      </c>
    </row>
    <row r="69" spans="1:5" x14ac:dyDescent="0.25">
      <c r="A69" t="s">
        <v>32</v>
      </c>
      <c r="B69" t="s">
        <v>117</v>
      </c>
      <c r="C69" t="s">
        <v>193</v>
      </c>
      <c r="D69" s="4">
        <v>22639</v>
      </c>
      <c r="E69" t="str">
        <f>VLOOKUP(tblGroupData5[[#This Row],[Amount]],$D$4:$E$7,2,TRUE)</f>
        <v>Large</v>
      </c>
    </row>
    <row r="70" spans="1:5" x14ac:dyDescent="0.25">
      <c r="A70" t="s">
        <v>76</v>
      </c>
      <c r="B70" t="s">
        <v>118</v>
      </c>
      <c r="C70" t="s">
        <v>193</v>
      </c>
      <c r="D70" s="4">
        <v>93911</v>
      </c>
      <c r="E70" t="str">
        <f>VLOOKUP(tblGroupData5[[#This Row],[Amount]],$D$4:$E$7,2,TRUE)</f>
        <v>Key</v>
      </c>
    </row>
    <row r="71" spans="1:5" x14ac:dyDescent="0.25">
      <c r="A71" t="s">
        <v>119</v>
      </c>
      <c r="B71" t="s">
        <v>120</v>
      </c>
      <c r="C71" t="s">
        <v>194</v>
      </c>
      <c r="D71" s="4">
        <v>16842</v>
      </c>
      <c r="E71" t="str">
        <f>VLOOKUP(tblGroupData5[[#This Row],[Amount]],$D$4:$E$7,2,TRUE)</f>
        <v>Medium</v>
      </c>
    </row>
    <row r="72" spans="1:5" x14ac:dyDescent="0.25">
      <c r="A72" t="s">
        <v>121</v>
      </c>
      <c r="B72" t="s">
        <v>122</v>
      </c>
      <c r="C72" t="s">
        <v>198</v>
      </c>
      <c r="D72" s="4">
        <v>80264</v>
      </c>
      <c r="E72" t="str">
        <f>VLOOKUP(tblGroupData5[[#This Row],[Amount]],$D$4:$E$7,2,TRUE)</f>
        <v>Key</v>
      </c>
    </row>
    <row r="73" spans="1:5" x14ac:dyDescent="0.25">
      <c r="A73" t="s">
        <v>123</v>
      </c>
      <c r="B73" t="s">
        <v>124</v>
      </c>
      <c r="C73" t="s">
        <v>194</v>
      </c>
      <c r="D73" s="4">
        <v>89734</v>
      </c>
      <c r="E73" t="str">
        <f>VLOOKUP(tblGroupData5[[#This Row],[Amount]],$D$4:$E$7,2,TRUE)</f>
        <v>Key</v>
      </c>
    </row>
    <row r="74" spans="1:5" x14ac:dyDescent="0.25">
      <c r="A74" t="s">
        <v>125</v>
      </c>
      <c r="B74" t="s">
        <v>126</v>
      </c>
      <c r="C74" t="s">
        <v>193</v>
      </c>
      <c r="D74" s="4">
        <v>45541</v>
      </c>
      <c r="E74" t="str">
        <f>VLOOKUP(tblGroupData5[[#This Row],[Amount]],$D$4:$E$7,2,TRUE)</f>
        <v>Large</v>
      </c>
    </row>
    <row r="75" spans="1:5" x14ac:dyDescent="0.25">
      <c r="A75" t="s">
        <v>127</v>
      </c>
      <c r="B75" t="s">
        <v>128</v>
      </c>
      <c r="C75" t="s">
        <v>193</v>
      </c>
      <c r="D75" s="4">
        <v>22433</v>
      </c>
      <c r="E75" t="str">
        <f>VLOOKUP(tblGroupData5[[#This Row],[Amount]],$D$4:$E$7,2,TRUE)</f>
        <v>Large</v>
      </c>
    </row>
    <row r="76" spans="1:5" x14ac:dyDescent="0.25">
      <c r="A76" t="s">
        <v>129</v>
      </c>
      <c r="B76" t="s">
        <v>130</v>
      </c>
      <c r="C76" t="s">
        <v>193</v>
      </c>
      <c r="D76" s="4">
        <v>1350</v>
      </c>
      <c r="E76" t="str">
        <f>VLOOKUP(tblGroupData5[[#This Row],[Amount]],$D$4:$E$7,2,TRUE)</f>
        <v>Small</v>
      </c>
    </row>
    <row r="77" spans="1:5" x14ac:dyDescent="0.25">
      <c r="A77" t="s">
        <v>131</v>
      </c>
      <c r="B77" t="s">
        <v>132</v>
      </c>
      <c r="C77" t="s">
        <v>193</v>
      </c>
      <c r="D77" s="4">
        <v>12949</v>
      </c>
      <c r="E77" t="str">
        <f>VLOOKUP(tblGroupData5[[#This Row],[Amount]],$D$4:$E$7,2,TRUE)</f>
        <v>Medium</v>
      </c>
    </row>
    <row r="78" spans="1:5" x14ac:dyDescent="0.25">
      <c r="A78" t="s">
        <v>133</v>
      </c>
      <c r="B78" t="s">
        <v>134</v>
      </c>
      <c r="C78" t="s">
        <v>197</v>
      </c>
      <c r="D78" s="4">
        <v>29891</v>
      </c>
      <c r="E78" t="str">
        <f>VLOOKUP(tblGroupData5[[#This Row],[Amount]],$D$4:$E$7,2,TRUE)</f>
        <v>Large</v>
      </c>
    </row>
    <row r="79" spans="1:5" x14ac:dyDescent="0.25">
      <c r="A79" t="s">
        <v>135</v>
      </c>
      <c r="B79" t="s">
        <v>136</v>
      </c>
      <c r="C79" t="s">
        <v>198</v>
      </c>
      <c r="D79" s="4">
        <v>2610</v>
      </c>
      <c r="E79" t="str">
        <f>VLOOKUP(tblGroupData5[[#This Row],[Amount]],$D$4:$E$7,2,TRUE)</f>
        <v>Medium</v>
      </c>
    </row>
    <row r="80" spans="1:5" x14ac:dyDescent="0.25">
      <c r="A80" t="s">
        <v>137</v>
      </c>
      <c r="B80" t="s">
        <v>138</v>
      </c>
      <c r="C80" t="s">
        <v>196</v>
      </c>
      <c r="D80" s="4">
        <v>59503</v>
      </c>
      <c r="E80" t="str">
        <f>VLOOKUP(tblGroupData5[[#This Row],[Amount]],$D$4:$E$7,2,TRUE)</f>
        <v>Large</v>
      </c>
    </row>
    <row r="81" spans="1:5" x14ac:dyDescent="0.25">
      <c r="A81" t="s">
        <v>139</v>
      </c>
      <c r="B81" t="s">
        <v>140</v>
      </c>
      <c r="C81" t="s">
        <v>197</v>
      </c>
      <c r="D81" s="4">
        <v>1258</v>
      </c>
      <c r="E81" t="str">
        <f>VLOOKUP(tblGroupData5[[#This Row],[Amount]],$D$4:$E$7,2,TRUE)</f>
        <v>Small</v>
      </c>
    </row>
    <row r="82" spans="1:5" x14ac:dyDescent="0.25">
      <c r="A82" t="s">
        <v>141</v>
      </c>
      <c r="B82" t="s">
        <v>142</v>
      </c>
      <c r="C82" t="s">
        <v>194</v>
      </c>
      <c r="D82" s="4">
        <v>23231</v>
      </c>
      <c r="E82" t="str">
        <f>VLOOKUP(tblGroupData5[[#This Row],[Amount]],$D$4:$E$7,2,TRUE)</f>
        <v>Large</v>
      </c>
    </row>
    <row r="83" spans="1:5" x14ac:dyDescent="0.25">
      <c r="A83" t="s">
        <v>143</v>
      </c>
      <c r="B83" t="s">
        <v>144</v>
      </c>
      <c r="C83" t="s">
        <v>195</v>
      </c>
      <c r="D83" s="4">
        <v>88612</v>
      </c>
      <c r="E83" t="str">
        <f>VLOOKUP(tblGroupData5[[#This Row],[Amount]],$D$4:$E$7,2,TRUE)</f>
        <v>Key</v>
      </c>
    </row>
    <row r="84" spans="1:5" x14ac:dyDescent="0.25">
      <c r="A84" t="s">
        <v>145</v>
      </c>
      <c r="B84" t="s">
        <v>146</v>
      </c>
      <c r="C84" t="s">
        <v>193</v>
      </c>
      <c r="D84" s="4">
        <v>88206</v>
      </c>
      <c r="E84" t="str">
        <f>VLOOKUP(tblGroupData5[[#This Row],[Amount]],$D$4:$E$7,2,TRUE)</f>
        <v>Key</v>
      </c>
    </row>
    <row r="85" spans="1:5" x14ac:dyDescent="0.25">
      <c r="A85" t="s">
        <v>147</v>
      </c>
      <c r="B85" t="s">
        <v>148</v>
      </c>
      <c r="C85" t="s">
        <v>194</v>
      </c>
      <c r="D85" s="4">
        <v>50671</v>
      </c>
      <c r="E85" t="str">
        <f>VLOOKUP(tblGroupData5[[#This Row],[Amount]],$D$4:$E$7,2,TRUE)</f>
        <v>Large</v>
      </c>
    </row>
    <row r="86" spans="1:5" x14ac:dyDescent="0.25">
      <c r="A86" t="s">
        <v>149</v>
      </c>
      <c r="B86" t="s">
        <v>150</v>
      </c>
      <c r="C86" t="s">
        <v>194</v>
      </c>
      <c r="D86" s="4">
        <v>38797</v>
      </c>
      <c r="E86" t="str">
        <f>VLOOKUP(tblGroupData5[[#This Row],[Amount]],$D$4:$E$7,2,TRUE)</f>
        <v>Large</v>
      </c>
    </row>
    <row r="87" spans="1:5" x14ac:dyDescent="0.25">
      <c r="A87" t="s">
        <v>151</v>
      </c>
      <c r="B87" t="s">
        <v>152</v>
      </c>
      <c r="C87" t="s">
        <v>195</v>
      </c>
      <c r="D87" s="4">
        <v>50990</v>
      </c>
      <c r="E87" t="str">
        <f>VLOOKUP(tblGroupData5[[#This Row],[Amount]],$D$4:$E$7,2,TRUE)</f>
        <v>Large</v>
      </c>
    </row>
    <row r="88" spans="1:5" x14ac:dyDescent="0.25">
      <c r="A88" t="s">
        <v>153</v>
      </c>
      <c r="B88" t="s">
        <v>154</v>
      </c>
      <c r="C88" t="s">
        <v>197</v>
      </c>
      <c r="D88" s="4">
        <v>66293</v>
      </c>
      <c r="E88" t="str">
        <f>VLOOKUP(tblGroupData5[[#This Row],[Amount]],$D$4:$E$7,2,TRUE)</f>
        <v>Large</v>
      </c>
    </row>
    <row r="89" spans="1:5" x14ac:dyDescent="0.25">
      <c r="A89" t="s">
        <v>137</v>
      </c>
      <c r="B89" t="s">
        <v>155</v>
      </c>
      <c r="C89" t="s">
        <v>195</v>
      </c>
      <c r="D89" s="4">
        <v>52515</v>
      </c>
      <c r="E89" t="str">
        <f>VLOOKUP(tblGroupData5[[#This Row],[Amount]],$D$4:$E$7,2,TRUE)</f>
        <v>Large</v>
      </c>
    </row>
    <row r="90" spans="1:5" x14ac:dyDescent="0.25">
      <c r="A90" t="s">
        <v>156</v>
      </c>
      <c r="B90" t="s">
        <v>157</v>
      </c>
      <c r="C90" t="s">
        <v>198</v>
      </c>
      <c r="D90" s="4">
        <v>97419</v>
      </c>
      <c r="E90" t="str">
        <f>VLOOKUP(tblGroupData5[[#This Row],[Amount]],$D$4:$E$7,2,TRUE)</f>
        <v>Key</v>
      </c>
    </row>
    <row r="91" spans="1:5" x14ac:dyDescent="0.25">
      <c r="A91" t="s">
        <v>158</v>
      </c>
      <c r="B91" t="s">
        <v>159</v>
      </c>
      <c r="C91" t="s">
        <v>195</v>
      </c>
      <c r="D91" s="4">
        <v>17301</v>
      </c>
      <c r="E91" t="str">
        <f>VLOOKUP(tblGroupData5[[#This Row],[Amount]],$D$4:$E$7,2,TRUE)</f>
        <v>Medium</v>
      </c>
    </row>
    <row r="92" spans="1:5" x14ac:dyDescent="0.25">
      <c r="A92" t="s">
        <v>160</v>
      </c>
      <c r="B92" t="s">
        <v>161</v>
      </c>
      <c r="C92" t="s">
        <v>195</v>
      </c>
      <c r="D92" s="4">
        <v>72532</v>
      </c>
      <c r="E92" t="str">
        <f>VLOOKUP(tblGroupData5[[#This Row],[Amount]],$D$4:$E$7,2,TRUE)</f>
        <v>Large</v>
      </c>
    </row>
    <row r="93" spans="1:5" x14ac:dyDescent="0.25">
      <c r="A93" t="s">
        <v>162</v>
      </c>
      <c r="B93" t="s">
        <v>163</v>
      </c>
      <c r="C93" t="s">
        <v>198</v>
      </c>
      <c r="D93" s="4">
        <v>25073</v>
      </c>
      <c r="E93" t="str">
        <f>VLOOKUP(tblGroupData5[[#This Row],[Amount]],$D$4:$E$7,2,TRUE)</f>
        <v>Large</v>
      </c>
    </row>
    <row r="94" spans="1:5" x14ac:dyDescent="0.25">
      <c r="A94" t="s">
        <v>164</v>
      </c>
      <c r="B94" t="s">
        <v>165</v>
      </c>
      <c r="C94" t="s">
        <v>193</v>
      </c>
      <c r="D94" s="4">
        <v>95746</v>
      </c>
      <c r="E94" t="str">
        <f>VLOOKUP(tblGroupData5[[#This Row],[Amount]],$D$4:$E$7,2,TRUE)</f>
        <v>Key</v>
      </c>
    </row>
    <row r="95" spans="1:5" x14ac:dyDescent="0.25">
      <c r="A95" t="s">
        <v>166</v>
      </c>
      <c r="B95" t="s">
        <v>167</v>
      </c>
      <c r="C95" t="s">
        <v>195</v>
      </c>
      <c r="D95" s="4">
        <v>34358</v>
      </c>
      <c r="E95" t="str">
        <f>VLOOKUP(tblGroupData5[[#This Row],[Amount]],$D$4:$E$7,2,TRUE)</f>
        <v>Large</v>
      </c>
    </row>
    <row r="96" spans="1:5" x14ac:dyDescent="0.25">
      <c r="A96" t="s">
        <v>168</v>
      </c>
      <c r="B96" t="s">
        <v>169</v>
      </c>
      <c r="C96" t="s">
        <v>193</v>
      </c>
      <c r="D96" s="4">
        <v>8805</v>
      </c>
      <c r="E96" t="str">
        <f>VLOOKUP(tblGroupData5[[#This Row],[Amount]],$D$4:$E$7,2,TRUE)</f>
        <v>Medium</v>
      </c>
    </row>
    <row r="97" spans="1:5" x14ac:dyDescent="0.25">
      <c r="A97" t="s">
        <v>170</v>
      </c>
      <c r="B97" t="s">
        <v>171</v>
      </c>
      <c r="C97" t="s">
        <v>193</v>
      </c>
      <c r="D97" s="4">
        <v>87062</v>
      </c>
      <c r="E97" t="str">
        <f>VLOOKUP(tblGroupData5[[#This Row],[Amount]],$D$4:$E$7,2,TRUE)</f>
        <v>Key</v>
      </c>
    </row>
    <row r="98" spans="1:5" x14ac:dyDescent="0.25">
      <c r="A98" t="s">
        <v>172</v>
      </c>
      <c r="B98" t="s">
        <v>173</v>
      </c>
      <c r="C98" t="s">
        <v>197</v>
      </c>
      <c r="D98" s="4">
        <v>47020</v>
      </c>
      <c r="E98" t="str">
        <f>VLOOKUP(tblGroupData5[[#This Row],[Amount]],$D$4:$E$7,2,TRUE)</f>
        <v>Large</v>
      </c>
    </row>
    <row r="99" spans="1:5" x14ac:dyDescent="0.25">
      <c r="A99" t="s">
        <v>158</v>
      </c>
      <c r="B99" t="s">
        <v>174</v>
      </c>
      <c r="C99" t="s">
        <v>193</v>
      </c>
      <c r="D99" s="4">
        <v>38703</v>
      </c>
      <c r="E99" t="str">
        <f>VLOOKUP(tblGroupData5[[#This Row],[Amount]],$D$4:$E$7,2,TRUE)</f>
        <v>Large</v>
      </c>
    </row>
    <row r="100" spans="1:5" x14ac:dyDescent="0.25">
      <c r="A100" t="s">
        <v>175</v>
      </c>
      <c r="B100" t="s">
        <v>176</v>
      </c>
      <c r="C100" t="s">
        <v>195</v>
      </c>
      <c r="D100" s="4">
        <v>93977</v>
      </c>
      <c r="E100" t="str">
        <f>VLOOKUP(tblGroupData5[[#This Row],[Amount]],$D$4:$E$7,2,TRUE)</f>
        <v>Key</v>
      </c>
    </row>
    <row r="101" spans="1:5" x14ac:dyDescent="0.25">
      <c r="A101" t="s">
        <v>177</v>
      </c>
      <c r="B101" t="s">
        <v>178</v>
      </c>
      <c r="C101" t="s">
        <v>198</v>
      </c>
      <c r="D101" s="4">
        <v>29812</v>
      </c>
      <c r="E101" t="str">
        <f>VLOOKUP(tblGroupData5[[#This Row],[Amount]],$D$4:$E$7,2,TRUE)</f>
        <v>Large</v>
      </c>
    </row>
    <row r="102" spans="1:5" x14ac:dyDescent="0.25">
      <c r="A102" t="s">
        <v>179</v>
      </c>
      <c r="B102" t="s">
        <v>180</v>
      </c>
      <c r="C102" t="s">
        <v>196</v>
      </c>
      <c r="D102" s="4">
        <v>12269</v>
      </c>
      <c r="E102" t="str">
        <f>VLOOKUP(tblGroupData5[[#This Row],[Amount]],$D$4:$E$7,2,TRUE)</f>
        <v>Medium</v>
      </c>
    </row>
    <row r="103" spans="1:5" x14ac:dyDescent="0.25">
      <c r="A103" t="s">
        <v>181</v>
      </c>
      <c r="B103" t="s">
        <v>182</v>
      </c>
      <c r="C103" t="s">
        <v>195</v>
      </c>
      <c r="D103" s="4">
        <v>36575</v>
      </c>
      <c r="E103" t="str">
        <f>VLOOKUP(tblGroupData5[[#This Row],[Amount]],$D$4:$E$7,2,TRUE)</f>
        <v>Large</v>
      </c>
    </row>
    <row r="104" spans="1:5" x14ac:dyDescent="0.25">
      <c r="A104" t="s">
        <v>183</v>
      </c>
      <c r="B104" t="s">
        <v>184</v>
      </c>
      <c r="C104" t="s">
        <v>198</v>
      </c>
      <c r="D104" s="4">
        <v>36649</v>
      </c>
      <c r="E104" t="str">
        <f>VLOOKUP(tblGroupData5[[#This Row],[Amount]],$D$4:$E$7,2,TRUE)</f>
        <v>Large</v>
      </c>
    </row>
    <row r="105" spans="1:5" x14ac:dyDescent="0.25">
      <c r="A105" t="s">
        <v>42</v>
      </c>
      <c r="B105" t="s">
        <v>185</v>
      </c>
      <c r="C105" t="s">
        <v>196</v>
      </c>
      <c r="D105" s="4">
        <v>98152</v>
      </c>
      <c r="E105" t="str">
        <f>VLOOKUP(tblGroupData5[[#This Row],[Amount]],$D$4:$E$7,2,TRUE)</f>
        <v>Key</v>
      </c>
    </row>
    <row r="106" spans="1:5" x14ac:dyDescent="0.25">
      <c r="A106" t="s">
        <v>168</v>
      </c>
      <c r="B106" t="s">
        <v>186</v>
      </c>
      <c r="C106" t="s">
        <v>196</v>
      </c>
      <c r="D106" s="4">
        <v>74147</v>
      </c>
      <c r="E106" t="str">
        <f>VLOOKUP(tblGroupData5[[#This Row],[Amount]],$D$4:$E$7,2,TRUE)</f>
        <v>Large</v>
      </c>
    </row>
    <row r="107" spans="1:5" x14ac:dyDescent="0.25">
      <c r="A107" t="s">
        <v>187</v>
      </c>
      <c r="B107" t="s">
        <v>188</v>
      </c>
      <c r="C107" t="s">
        <v>193</v>
      </c>
      <c r="D107" s="4">
        <v>71410</v>
      </c>
      <c r="E107" t="str">
        <f>VLOOKUP(tblGroupData5[[#This Row],[Amount]],$D$4:$E$7,2,TRUE)</f>
        <v>Large</v>
      </c>
    </row>
    <row r="108" spans="1:5" x14ac:dyDescent="0.25">
      <c r="A108" t="s">
        <v>189</v>
      </c>
      <c r="B108" t="s">
        <v>190</v>
      </c>
      <c r="C108" t="s">
        <v>196</v>
      </c>
      <c r="D108" s="4">
        <v>86898</v>
      </c>
      <c r="E108" t="str">
        <f>VLOOKUP(tblGroupData5[[#This Row],[Amount]],$D$4:$E$7,2,TRUE)</f>
        <v>Key</v>
      </c>
    </row>
    <row r="109" spans="1:5" x14ac:dyDescent="0.25">
      <c r="A109" t="s">
        <v>191</v>
      </c>
      <c r="B109" t="s">
        <v>192</v>
      </c>
      <c r="C109" t="s">
        <v>195</v>
      </c>
      <c r="D109" s="4">
        <v>82643</v>
      </c>
      <c r="E109" t="str">
        <f>VLOOKUP(tblGroupData5[[#This Row],[Amount]],$D$4:$E$7,2,TRUE)</f>
        <v>Key</v>
      </c>
    </row>
  </sheetData>
  <sortState xmlns:xlrd2="http://schemas.microsoft.com/office/spreadsheetml/2017/richdata2" ref="D4:E7">
    <sortCondition ref="D4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9"/>
  <sheetViews>
    <sheetView workbookViewId="0">
      <selection activeCell="C9" sqref="C9"/>
    </sheetView>
  </sheetViews>
  <sheetFormatPr defaultRowHeight="15" x14ac:dyDescent="0.25"/>
  <cols>
    <col min="1" max="2" width="15.42578125" customWidth="1"/>
    <col min="3" max="3" width="13.7109375" customWidth="1"/>
    <col min="6" max="6" width="9.140625" customWidth="1"/>
  </cols>
  <sheetData>
    <row r="1" spans="1:4" s="21" customFormat="1" ht="22.5" customHeight="1" x14ac:dyDescent="0.3">
      <c r="A1" s="20" t="s">
        <v>372</v>
      </c>
    </row>
    <row r="3" spans="1:4" x14ac:dyDescent="0.25">
      <c r="A3" s="3" t="s">
        <v>355</v>
      </c>
      <c r="B3" s="3" t="s">
        <v>356</v>
      </c>
      <c r="C3" s="3" t="s">
        <v>359</v>
      </c>
    </row>
    <row r="4" spans="1:4" x14ac:dyDescent="0.25">
      <c r="A4" t="s">
        <v>200</v>
      </c>
      <c r="B4" t="s">
        <v>201</v>
      </c>
      <c r="C4" t="b">
        <f>A4=B4</f>
        <v>0</v>
      </c>
      <c r="D4" s="1"/>
    </row>
    <row r="5" spans="1:4" x14ac:dyDescent="0.25">
      <c r="A5">
        <v>2</v>
      </c>
      <c r="B5">
        <v>1</v>
      </c>
      <c r="C5" t="b">
        <f t="shared" ref="C5:C9" si="0">A5=B5</f>
        <v>0</v>
      </c>
    </row>
    <row r="6" spans="1:4" x14ac:dyDescent="0.25">
      <c r="A6">
        <v>2</v>
      </c>
      <c r="B6" s="18">
        <v>2</v>
      </c>
      <c r="C6" t="b">
        <f t="shared" si="0"/>
        <v>1</v>
      </c>
    </row>
    <row r="7" spans="1:4" x14ac:dyDescent="0.25">
      <c r="A7" t="s">
        <v>255</v>
      </c>
      <c r="B7">
        <v>1</v>
      </c>
      <c r="C7" t="b">
        <f t="shared" si="0"/>
        <v>0</v>
      </c>
    </row>
    <row r="8" spans="1:4" x14ac:dyDescent="0.25">
      <c r="A8" s="16">
        <v>44470</v>
      </c>
      <c r="B8" s="17">
        <v>44470</v>
      </c>
      <c r="C8" t="b">
        <f t="shared" si="0"/>
        <v>1</v>
      </c>
    </row>
    <row r="9" spans="1:4" x14ac:dyDescent="0.25">
      <c r="A9" s="16">
        <v>44470</v>
      </c>
      <c r="B9" s="1" t="s">
        <v>256</v>
      </c>
      <c r="C9" t="b">
        <f t="shared" si="0"/>
        <v>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C14EB-4D9F-4A34-ADEA-539703D99C0D}">
  <dimension ref="A1:B2"/>
  <sheetViews>
    <sheetView workbookViewId="0">
      <selection activeCell="B3" sqref="B3"/>
    </sheetView>
  </sheetViews>
  <sheetFormatPr defaultRowHeight="15" x14ac:dyDescent="0.25"/>
  <cols>
    <col min="2" max="2" width="63.5703125" bestFit="1" customWidth="1"/>
  </cols>
  <sheetData>
    <row r="1" spans="1:2" x14ac:dyDescent="0.25">
      <c r="A1" t="s">
        <v>385</v>
      </c>
      <c r="B1" t="s">
        <v>387</v>
      </c>
    </row>
    <row r="2" spans="1:2" x14ac:dyDescent="0.25">
      <c r="A2" t="s">
        <v>386</v>
      </c>
      <c r="B2" s="31" t="s">
        <v>388</v>
      </c>
    </row>
  </sheetData>
  <hyperlinks>
    <hyperlink ref="B2" r:id="rId1" xr:uid="{2CEB72B7-28D7-4099-80E2-BD5CF46FCC1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Welcome</vt:lpstr>
      <vt:lpstr>TOC</vt:lpstr>
      <vt:lpstr>IF Function</vt:lpstr>
      <vt:lpstr>Logical Tests</vt:lpstr>
      <vt:lpstr>Comparison Operators</vt:lpstr>
      <vt:lpstr>IF Formula</vt:lpstr>
      <vt:lpstr>Simple IF</vt:lpstr>
      <vt:lpstr>Grouping with IF</vt:lpstr>
      <vt:lpstr>Summary Pivot</vt:lpstr>
      <vt:lpstr>AND OR Functions</vt:lpstr>
      <vt:lpstr>Nested IF</vt:lpstr>
      <vt:lpstr>IFS Function</vt:lpstr>
      <vt:lpstr>Alt Nested IF - VLOOKUP</vt:lpstr>
      <vt:lpstr>Logical Test Errors</vt:lpstr>
      <vt:lpstr>Source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2015-06-21T16:47:19Z</dcterms:created>
  <dcterms:modified xsi:type="dcterms:W3CDTF">2023-06-05T05:35:14Z</dcterms:modified>
</cp:coreProperties>
</file>